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6.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RKSanderof\Desktop\"/>
    </mc:Choice>
  </mc:AlternateContent>
  <xr:revisionPtr revIDLastSave="0" documentId="8_{FAAD9885-506B-47B4-9AFD-2628425CE3D6}" xr6:coauthVersionLast="47" xr6:coauthVersionMax="47" xr10:uidLastSave="{00000000-0000-0000-0000-000000000000}"/>
  <workbookProtection workbookAlgorithmName="SHA-512" workbookHashValue="+0zrVVL0sHuqLpC1Eoc8qn4UfbHuXSN8ZuvFp1BTLrqwPn4Vu80pZt38SsT0NnalTDqc+7qpWk4USSY6IQIJqQ==" workbookSaltValue="j+7z/X1ej+t9pf6u2W57Rw==" workbookSpinCount="100000" lockStructure="1"/>
  <bookViews>
    <workbookView xWindow="28680" yWindow="-120" windowWidth="29040" windowHeight="15720" tabRatio="921" xr2:uid="{00000000-000D-0000-FFFF-FFFF00000000}"/>
  </bookViews>
  <sheets>
    <sheet name="Flavor Unfitness Worksheet" sheetId="1" r:id="rId1"/>
    <sheet name="Primary Guidelines (lbs-gal)" sheetId="7" r:id="rId2"/>
    <sheet name="Primary Guidelines (g-mL)" sheetId="6" r:id="rId3"/>
    <sheet name="1% Solutions" sheetId="10" r:id="rId4"/>
    <sheet name="Botanical Ext &amp; Dietary Supp" sheetId="9" r:id="rId5"/>
    <sheet name="0.1% Solutions" sheetId="14" r:id="rId6"/>
    <sheet name="GRAS Materials" sheetId="3" r:id="rId7"/>
    <sheet name="Limited Ingredient List" sheetId="13" r:id="rId8"/>
    <sheet name="No Guideline List" sheetId="15" r:id="rId9"/>
    <sheet name="Fenaroli" sheetId="2" state="hidden" r:id="rId10"/>
    <sheet name="Limited Ingredients (hidden)" sheetId="12" state="hidden" r:id="rId11"/>
    <sheet name="Updates" sheetId="11" state="hidden" r:id="rId12"/>
  </sheets>
  <definedNames>
    <definedName name="_xlnm._FilterDatabase" localSheetId="5" hidden="1">'0.1% Solutions'!$A$1:$B$1</definedName>
    <definedName name="_xlnm._FilterDatabase" localSheetId="3" hidden="1">'1% Solutions'!$A$6:$H$6</definedName>
    <definedName name="_xlnm._FilterDatabase" localSheetId="10" hidden="1">'Limited Ingredients (hidden)'!$A$1:$C$1</definedName>
    <definedName name="_xlnm.Print_Area" localSheetId="0">'Flavor Unfitness Worksheet'!$A$1:$J$29</definedName>
    <definedName name="_xlnm.Print_Area" localSheetId="7">'Limited Ingredient List'!#REF!</definedName>
    <definedName name="_xlnm.Print_Area" localSheetId="2">'Primary Guidelines (g-mL)'!$A$1:$K$130</definedName>
    <definedName name="_xlnm.Print_Area" localSheetId="1">'Primary Guidelines (lbs-gal)'!$A$1:$K$130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1" l="1"/>
  <c r="E3001" i="2"/>
  <c r="E3003" i="2"/>
  <c r="E2998" i="2"/>
  <c r="E2997" i="2"/>
  <c r="E2996" i="2"/>
  <c r="E3004" i="2"/>
  <c r="E3005" i="2"/>
  <c r="E3002" i="2"/>
  <c r="E2992" i="2"/>
  <c r="E2985" i="2"/>
  <c r="E2986" i="2"/>
  <c r="E2987" i="2"/>
  <c r="E2988" i="2"/>
  <c r="E2989" i="2"/>
  <c r="E2990" i="2"/>
  <c r="E2991" i="2"/>
  <c r="E114" i="2"/>
  <c r="F1" i="15"/>
  <c r="H1" i="10"/>
  <c r="E674" i="2"/>
  <c r="C121" i="6"/>
  <c r="E2777" i="2"/>
  <c r="E2779" i="2"/>
  <c r="E2780" i="2"/>
  <c r="E2781" i="2"/>
  <c r="E2782" i="2"/>
  <c r="E2783" i="2"/>
  <c r="E2784" i="2"/>
  <c r="E2785" i="2"/>
  <c r="E2786" i="2"/>
  <c r="E2787" i="2"/>
  <c r="E2788" i="2"/>
  <c r="E2789" i="2"/>
  <c r="E2790" i="2"/>
  <c r="E2792" i="2"/>
  <c r="E2795" i="2"/>
  <c r="E2796" i="2"/>
  <c r="E2799" i="2"/>
  <c r="E2776" i="2"/>
  <c r="E6" i="2"/>
  <c r="F1" i="13"/>
  <c r="E2954" i="2" l="1"/>
  <c r="E2955" i="2"/>
  <c r="E2956" i="2"/>
  <c r="E2960" i="2"/>
  <c r="E2961" i="2"/>
  <c r="E2966" i="2"/>
  <c r="E2967" i="2"/>
  <c r="E2968" i="2"/>
  <c r="E2969" i="2"/>
  <c r="E2972" i="2"/>
  <c r="E2974" i="2"/>
  <c r="E2975" i="2"/>
  <c r="E2939" i="2"/>
  <c r="E2940" i="2"/>
  <c r="E2941" i="2"/>
  <c r="E2943" i="2"/>
  <c r="E2938" i="2"/>
  <c r="E589" i="2"/>
  <c r="D1" i="14" l="1"/>
  <c r="G1" i="3"/>
  <c r="E179" i="2" l="1"/>
  <c r="E2498" i="2" l="1"/>
  <c r="E2499" i="2"/>
  <c r="E2500" i="2"/>
  <c r="E2501" i="2"/>
  <c r="E2502" i="2"/>
  <c r="E2492" i="2"/>
  <c r="E2493" i="2"/>
  <c r="E2494" i="2"/>
  <c r="E2495" i="2"/>
  <c r="E2496" i="2"/>
  <c r="E2497" i="2"/>
  <c r="E2491" i="2"/>
  <c r="E1260" i="2"/>
  <c r="C9" i="1" l="1"/>
  <c r="C10" i="1"/>
  <c r="C11" i="1"/>
  <c r="C12" i="1"/>
  <c r="C13" i="1"/>
  <c r="C14" i="1"/>
  <c r="C15" i="1"/>
  <c r="C16" i="1"/>
  <c r="C17" i="1"/>
  <c r="C18" i="1"/>
  <c r="C19" i="1"/>
  <c r="C20" i="1"/>
  <c r="C21" i="1"/>
  <c r="C22" i="1"/>
  <c r="C23" i="1"/>
  <c r="C24" i="1"/>
  <c r="C25" i="1"/>
  <c r="C26" i="1"/>
  <c r="C27" i="1"/>
  <c r="C28" i="1"/>
  <c r="E1816" i="2" l="1"/>
  <c r="E1218" i="2" l="1"/>
  <c r="E1826" i="2" l="1"/>
  <c r="H1" i="7"/>
  <c r="E2267" i="2"/>
  <c r="E2230" i="2"/>
  <c r="E2231" i="2"/>
  <c r="E2233" i="2"/>
  <c r="E2234" i="2"/>
  <c r="E2235" i="2"/>
  <c r="E2236" i="2"/>
  <c r="E2237" i="2"/>
  <c r="E2238" i="2"/>
  <c r="E2239" i="2"/>
  <c r="E2240" i="2"/>
  <c r="E2241" i="2"/>
  <c r="E2242" i="2"/>
  <c r="E2243" i="2"/>
  <c r="E2244" i="2"/>
  <c r="E2245" i="2"/>
  <c r="E2246" i="2"/>
  <c r="E2247" i="2"/>
  <c r="E2248" i="2"/>
  <c r="E2249" i="2"/>
  <c r="E2251" i="2"/>
  <c r="E2252" i="2"/>
  <c r="E2253" i="2"/>
  <c r="E2254" i="2"/>
  <c r="E2255" i="2"/>
  <c r="E2256" i="2"/>
  <c r="E2257" i="2"/>
  <c r="E2258" i="2"/>
  <c r="E2259" i="2"/>
  <c r="E2260" i="2"/>
  <c r="E2261" i="2"/>
  <c r="E2262" i="2"/>
  <c r="E2263" i="2"/>
  <c r="E2229" i="2"/>
  <c r="E2227" i="2"/>
  <c r="E2224" i="2"/>
  <c r="E2209" i="2"/>
  <c r="E2210" i="2"/>
  <c r="E2211" i="2"/>
  <c r="E2212" i="2"/>
  <c r="E2213" i="2"/>
  <c r="E2214" i="2"/>
  <c r="E2215" i="2"/>
  <c r="E2217" i="2"/>
  <c r="E2202" i="2"/>
  <c r="E2203" i="2"/>
  <c r="E2204" i="2"/>
  <c r="E2205" i="2"/>
  <c r="E2206" i="2"/>
  <c r="E2207" i="2"/>
  <c r="E2201" i="2"/>
  <c r="E2006" i="2"/>
  <c r="E2007" i="2"/>
  <c r="F3" i="10"/>
  <c r="E3" i="10" s="1"/>
  <c r="C129" i="7"/>
  <c r="J80" i="7"/>
  <c r="J30" i="7"/>
  <c r="J27" i="7"/>
  <c r="J80" i="6"/>
  <c r="J30" i="6"/>
  <c r="J27" i="6"/>
  <c r="C121" i="7"/>
  <c r="C117" i="7"/>
  <c r="C113" i="7"/>
  <c r="C109" i="7"/>
  <c r="C105" i="7"/>
  <c r="C102" i="7"/>
  <c r="C96" i="7"/>
  <c r="C92" i="7"/>
  <c r="C88" i="7"/>
  <c r="C84" i="7"/>
  <c r="C80" i="7"/>
  <c r="C76" i="7"/>
  <c r="C72" i="7"/>
  <c r="C69" i="7"/>
  <c r="C63" i="7"/>
  <c r="C59" i="7"/>
  <c r="C55" i="7"/>
  <c r="C51" i="7"/>
  <c r="C47" i="7"/>
  <c r="C47" i="6"/>
  <c r="C43" i="7"/>
  <c r="C34" i="7"/>
  <c r="C39" i="7"/>
  <c r="C30" i="7"/>
  <c r="C27" i="7"/>
  <c r="C21" i="7"/>
  <c r="C17" i="7"/>
  <c r="C117" i="6"/>
  <c r="C113" i="6"/>
  <c r="C109" i="6"/>
  <c r="C105" i="6"/>
  <c r="C102" i="6"/>
  <c r="C96" i="6"/>
  <c r="C88" i="6"/>
  <c r="C84" i="6"/>
  <c r="C80" i="6"/>
  <c r="C76" i="6"/>
  <c r="C72" i="6"/>
  <c r="C69" i="6"/>
  <c r="C63" i="6"/>
  <c r="C59" i="6"/>
  <c r="C55" i="6"/>
  <c r="C51" i="6"/>
  <c r="C43" i="6"/>
  <c r="C39" i="6"/>
  <c r="C34" i="6"/>
  <c r="C30" i="6"/>
  <c r="C27" i="6"/>
  <c r="C21" i="6"/>
  <c r="C17" i="6"/>
  <c r="C125" i="6"/>
  <c r="B9" i="1"/>
  <c r="E1774" i="2"/>
  <c r="E250" i="2"/>
  <c r="L1" i="9"/>
  <c r="H1" i="6"/>
  <c r="F4" i="10"/>
  <c r="H48" i="9"/>
  <c r="J48" i="9" s="1"/>
  <c r="H52" i="9"/>
  <c r="J52" i="9"/>
  <c r="H44" i="9"/>
  <c r="J44" i="9" s="1"/>
  <c r="C92" i="6"/>
  <c r="K62" i="9"/>
  <c r="J62" i="9"/>
  <c r="K60" i="9"/>
  <c r="J60" i="9"/>
  <c r="K58" i="9"/>
  <c r="J58" i="9"/>
  <c r="E62" i="9"/>
  <c r="D62" i="9"/>
  <c r="E60" i="9"/>
  <c r="D60" i="9"/>
  <c r="E58" i="9"/>
  <c r="D58" i="9"/>
  <c r="E2053" i="2"/>
  <c r="G10" i="1"/>
  <c r="G11" i="1"/>
  <c r="J11" i="1" s="1"/>
  <c r="G12" i="1"/>
  <c r="J12" i="1" s="1"/>
  <c r="G13" i="1"/>
  <c r="J13" i="1" s="1"/>
  <c r="G14" i="1"/>
  <c r="G15" i="1"/>
  <c r="J15" i="1" s="1"/>
  <c r="G16" i="1"/>
  <c r="J16" i="1" s="1"/>
  <c r="G17" i="1"/>
  <c r="J17" i="1" s="1"/>
  <c r="G18" i="1"/>
  <c r="J18" i="1" s="1"/>
  <c r="G19" i="1"/>
  <c r="J19" i="1" s="1"/>
  <c r="G20" i="1"/>
  <c r="J20" i="1" s="1"/>
  <c r="G21" i="1"/>
  <c r="J21" i="1" s="1"/>
  <c r="G22" i="1"/>
  <c r="G23" i="1"/>
  <c r="J23" i="1" s="1"/>
  <c r="G24" i="1"/>
  <c r="J24" i="1" s="1"/>
  <c r="G25" i="1"/>
  <c r="J25" i="1" s="1"/>
  <c r="G26" i="1"/>
  <c r="G27" i="1"/>
  <c r="J27" i="1" s="1"/>
  <c r="G28" i="1"/>
  <c r="J28" i="1" s="1"/>
  <c r="G9" i="1"/>
  <c r="B11" i="1"/>
  <c r="B12" i="1"/>
  <c r="B13" i="1"/>
  <c r="B14" i="1"/>
  <c r="B15" i="1"/>
  <c r="B16" i="1"/>
  <c r="B17" i="1"/>
  <c r="B18" i="1"/>
  <c r="B19" i="1"/>
  <c r="B20" i="1"/>
  <c r="B21" i="1"/>
  <c r="B22" i="1"/>
  <c r="B23" i="1"/>
  <c r="B24" i="1"/>
  <c r="B25" i="1"/>
  <c r="B26" i="1"/>
  <c r="B27" i="1"/>
  <c r="B28" i="1"/>
  <c r="E11" i="1"/>
  <c r="F11" i="1" s="1"/>
  <c r="E28" i="1"/>
  <c r="F28" i="1" s="1"/>
  <c r="E27" i="1"/>
  <c r="F27" i="1" s="1"/>
  <c r="E26" i="1"/>
  <c r="F26" i="1" s="1"/>
  <c r="E25" i="1"/>
  <c r="F25" i="1" s="1"/>
  <c r="E24" i="1"/>
  <c r="F24" i="1" s="1"/>
  <c r="E23" i="1"/>
  <c r="F23" i="1" s="1"/>
  <c r="E21" i="1"/>
  <c r="F21" i="1" s="1"/>
  <c r="E20" i="1"/>
  <c r="F20" i="1" s="1"/>
  <c r="E19" i="1"/>
  <c r="F19" i="1" s="1"/>
  <c r="E18" i="1"/>
  <c r="F18" i="1" s="1"/>
  <c r="E17" i="1"/>
  <c r="F17" i="1" s="1"/>
  <c r="E16" i="1"/>
  <c r="F16" i="1" s="1"/>
  <c r="E15" i="1"/>
  <c r="F15" i="1" s="1"/>
  <c r="E14" i="1"/>
  <c r="F14" i="1" s="1"/>
  <c r="E13" i="1"/>
  <c r="F13" i="1" s="1"/>
  <c r="E12" i="1"/>
  <c r="F12" i="1" s="1"/>
  <c r="E10" i="1"/>
  <c r="F10" i="1" s="1"/>
  <c r="E9" i="1"/>
  <c r="F9" i="1" s="1"/>
  <c r="E22" i="1"/>
  <c r="F22" i="1" s="1"/>
  <c r="G17" i="7"/>
  <c r="H17" i="7" s="1"/>
  <c r="G21" i="7"/>
  <c r="H21" i="7" s="1"/>
  <c r="G27" i="7"/>
  <c r="H27" i="7" s="1"/>
  <c r="G30" i="7"/>
  <c r="K30" i="7" s="1"/>
  <c r="G34" i="7"/>
  <c r="H34" i="7" s="1"/>
  <c r="G39" i="7"/>
  <c r="H39" i="7"/>
  <c r="G43" i="7"/>
  <c r="H43" i="7" s="1"/>
  <c r="G47" i="7"/>
  <c r="H47" i="7" s="1"/>
  <c r="G51" i="7"/>
  <c r="H51" i="7" s="1"/>
  <c r="G55" i="7"/>
  <c r="H55" i="7" s="1"/>
  <c r="G59" i="7"/>
  <c r="H59" i="7" s="1"/>
  <c r="G63" i="7"/>
  <c r="H63" i="7" s="1"/>
  <c r="G69" i="7"/>
  <c r="H69" i="7" s="1"/>
  <c r="G72" i="7"/>
  <c r="H72" i="7" s="1"/>
  <c r="G76" i="7"/>
  <c r="H76" i="7" s="1"/>
  <c r="G80" i="7"/>
  <c r="H80" i="7" s="1"/>
  <c r="G84" i="7"/>
  <c r="H84" i="7"/>
  <c r="G88" i="7"/>
  <c r="H88" i="7" s="1"/>
  <c r="G92" i="7"/>
  <c r="G96" i="7"/>
  <c r="H96" i="7" s="1"/>
  <c r="G102" i="7"/>
  <c r="H102" i="7" s="1"/>
  <c r="G105" i="7"/>
  <c r="H105" i="7" s="1"/>
  <c r="G109" i="7"/>
  <c r="H109" i="7" s="1"/>
  <c r="G113" i="7"/>
  <c r="G117" i="7"/>
  <c r="H117" i="7" s="1"/>
  <c r="G121" i="7"/>
  <c r="C125" i="7"/>
  <c r="G125" i="7"/>
  <c r="G129" i="7"/>
  <c r="H129" i="7" s="1"/>
  <c r="G17" i="6"/>
  <c r="H17" i="6"/>
  <c r="G21" i="6"/>
  <c r="H21" i="6" s="1"/>
  <c r="G27" i="6"/>
  <c r="H27" i="6"/>
  <c r="G30" i="6"/>
  <c r="K30" i="6" s="1"/>
  <c r="G34" i="6"/>
  <c r="H34" i="6" s="1"/>
  <c r="G39" i="6"/>
  <c r="H39" i="6" s="1"/>
  <c r="G43" i="6"/>
  <c r="H43" i="6"/>
  <c r="G47" i="6"/>
  <c r="H47" i="6" s="1"/>
  <c r="G51" i="6"/>
  <c r="H51" i="6"/>
  <c r="G55" i="6"/>
  <c r="H55" i="6"/>
  <c r="G59" i="6"/>
  <c r="H59" i="6"/>
  <c r="G63" i="6"/>
  <c r="H63" i="6"/>
  <c r="G69" i="6"/>
  <c r="H69" i="6"/>
  <c r="G72" i="6"/>
  <c r="H72" i="6"/>
  <c r="G76" i="6"/>
  <c r="H76" i="6"/>
  <c r="G80" i="6"/>
  <c r="H80" i="6"/>
  <c r="G84" i="6"/>
  <c r="H84" i="6"/>
  <c r="G88" i="6"/>
  <c r="H88" i="6"/>
  <c r="G92" i="6"/>
  <c r="H92" i="6"/>
  <c r="G96" i="6"/>
  <c r="H96" i="6"/>
  <c r="G102" i="6"/>
  <c r="H102" i="6"/>
  <c r="G105" i="6"/>
  <c r="H105" i="6"/>
  <c r="G109" i="6"/>
  <c r="H109" i="6"/>
  <c r="G113" i="6"/>
  <c r="H113" i="6"/>
  <c r="G117" i="6"/>
  <c r="H117" i="6"/>
  <c r="G121" i="6"/>
  <c r="H121" i="6" s="1"/>
  <c r="G125" i="6"/>
  <c r="H125" i="6" s="1"/>
  <c r="C129" i="6"/>
  <c r="G129" i="6"/>
  <c r="H129" i="6" s="1"/>
  <c r="E3332" i="2"/>
  <c r="E3331" i="2"/>
  <c r="E3330" i="2"/>
  <c r="E3329" i="2"/>
  <c r="E3328" i="2"/>
  <c r="E3327" i="2"/>
  <c r="E3011" i="2"/>
  <c r="E3009" i="2"/>
  <c r="E3008" i="2"/>
  <c r="E3007" i="2"/>
  <c r="E3006" i="2"/>
  <c r="E2067" i="2"/>
  <c r="E2066" i="2"/>
  <c r="E2065" i="2"/>
  <c r="E2064" i="2"/>
  <c r="E2063" i="2"/>
  <c r="E2062" i="2"/>
  <c r="E2061" i="2"/>
  <c r="E2060" i="2"/>
  <c r="E2059" i="2"/>
  <c r="E2058" i="2"/>
  <c r="E2057" i="2"/>
  <c r="E2056" i="2"/>
  <c r="E2055" i="2"/>
  <c r="E2054" i="2"/>
  <c r="E2052" i="2"/>
  <c r="E2051" i="2"/>
  <c r="E2050" i="2"/>
  <c r="E2049" i="2"/>
  <c r="E2048" i="2"/>
  <c r="E2047" i="2"/>
  <c r="E2046" i="2"/>
  <c r="E2045" i="2"/>
  <c r="E2043" i="2"/>
  <c r="E2042" i="2"/>
  <c r="E2041" i="2"/>
  <c r="E2040" i="2"/>
  <c r="E2039" i="2"/>
  <c r="E2038" i="2"/>
  <c r="E2037" i="2"/>
  <c r="E2036" i="2"/>
  <c r="E2035" i="2"/>
  <c r="E2034" i="2"/>
  <c r="E2033" i="2"/>
  <c r="E2032" i="2"/>
  <c r="E2031" i="2"/>
  <c r="E2030" i="2"/>
  <c r="E2029" i="2"/>
  <c r="E2028" i="2"/>
  <c r="E2027" i="2"/>
  <c r="E2026" i="2"/>
  <c r="E2025" i="2"/>
  <c r="E2023" i="2"/>
  <c r="E2022" i="2"/>
  <c r="E2021" i="2"/>
  <c r="E2020" i="2"/>
  <c r="E2019" i="2"/>
  <c r="E2018" i="2"/>
  <c r="E2017" i="2"/>
  <c r="E2016" i="2"/>
  <c r="E2015" i="2"/>
  <c r="E2014" i="2"/>
  <c r="E2013" i="2"/>
  <c r="E2011" i="2"/>
  <c r="E2010" i="2"/>
  <c r="E2009" i="2"/>
  <c r="E2008" i="2"/>
  <c r="E2005" i="2"/>
  <c r="E2004" i="2"/>
  <c r="E2003" i="2"/>
  <c r="E2002" i="2"/>
  <c r="E2001" i="2"/>
  <c r="E2000" i="2"/>
  <c r="E1999" i="2"/>
  <c r="E1998" i="2"/>
  <c r="E1996" i="2"/>
  <c r="E1995" i="2"/>
  <c r="E1994" i="2"/>
  <c r="E1993" i="2"/>
  <c r="E1992" i="2"/>
  <c r="E1991" i="2"/>
  <c r="E1990" i="2"/>
  <c r="E1989" i="2"/>
  <c r="E1988" i="2"/>
  <c r="E1987" i="2"/>
  <c r="E1986" i="2"/>
  <c r="E1985" i="2"/>
  <c r="E1984" i="2"/>
  <c r="E1983" i="2"/>
  <c r="E1982" i="2"/>
  <c r="E1981" i="2"/>
  <c r="E1980" i="2"/>
  <c r="E1979" i="2"/>
  <c r="E1978" i="2"/>
  <c r="E1977" i="2"/>
  <c r="E1976" i="2"/>
  <c r="E1975" i="2"/>
  <c r="E1974" i="2"/>
  <c r="E1973" i="2"/>
  <c r="E1972" i="2"/>
  <c r="E1971" i="2"/>
  <c r="E1970" i="2"/>
  <c r="E1969" i="2"/>
  <c r="E1968" i="2"/>
  <c r="E1967" i="2"/>
  <c r="E1966" i="2"/>
  <c r="E1965" i="2"/>
  <c r="E1964" i="2"/>
  <c r="E1963" i="2"/>
  <c r="E1962" i="2"/>
  <c r="E1961" i="2"/>
  <c r="E1960" i="2"/>
  <c r="E1959" i="2"/>
  <c r="E1958" i="2"/>
  <c r="E1957" i="2"/>
  <c r="E1956" i="2"/>
  <c r="E1955" i="2"/>
  <c r="E1954" i="2"/>
  <c r="E1953" i="2"/>
  <c r="E1952" i="2"/>
  <c r="E1951" i="2"/>
  <c r="E1949" i="2"/>
  <c r="E1948" i="2"/>
  <c r="E1947" i="2"/>
  <c r="E1946" i="2"/>
  <c r="E1945" i="2"/>
  <c r="E1944" i="2"/>
  <c r="E1943" i="2"/>
  <c r="E1941" i="2"/>
  <c r="E1940" i="2"/>
  <c r="E1939" i="2"/>
  <c r="E1938" i="2"/>
  <c r="E1937" i="2"/>
  <c r="E1936" i="2"/>
  <c r="E1935" i="2"/>
  <c r="E1934" i="2"/>
  <c r="E1933" i="2"/>
  <c r="E1932" i="2"/>
  <c r="E1931" i="2"/>
  <c r="E1930" i="2"/>
  <c r="E1929" i="2"/>
  <c r="E1928" i="2"/>
  <c r="E1927" i="2"/>
  <c r="E1926" i="2"/>
  <c r="E1925" i="2"/>
  <c r="E1924" i="2"/>
  <c r="E1923" i="2"/>
  <c r="E1922" i="2"/>
  <c r="E1921" i="2"/>
  <c r="E1920" i="2"/>
  <c r="E1919" i="2"/>
  <c r="E1918" i="2"/>
  <c r="E1917" i="2"/>
  <c r="E1916" i="2"/>
  <c r="E1915" i="2"/>
  <c r="E1914" i="2"/>
  <c r="E1913" i="2"/>
  <c r="E1912" i="2"/>
  <c r="E1911" i="2"/>
  <c r="E1910" i="2"/>
  <c r="E1909" i="2"/>
  <c r="E1908" i="2"/>
  <c r="E1907" i="2"/>
  <c r="E1906" i="2"/>
  <c r="E1905" i="2"/>
  <c r="E1904" i="2"/>
  <c r="E1902" i="2"/>
  <c r="E1901" i="2"/>
  <c r="E1900" i="2"/>
  <c r="E1899" i="2"/>
  <c r="E1898" i="2"/>
  <c r="E1897" i="2"/>
  <c r="E1896" i="2"/>
  <c r="E1895" i="2"/>
  <c r="E1894" i="2"/>
  <c r="E1893" i="2"/>
  <c r="E1892" i="2"/>
  <c r="E1891" i="2"/>
  <c r="E1890" i="2"/>
  <c r="E1889" i="2"/>
  <c r="E1888" i="2"/>
  <c r="E1887" i="2"/>
  <c r="E1886" i="2"/>
  <c r="E1885" i="2"/>
  <c r="E1884" i="2"/>
  <c r="E1883" i="2"/>
  <c r="E1882" i="2"/>
  <c r="E1881" i="2"/>
  <c r="E1880" i="2"/>
  <c r="E1879" i="2"/>
  <c r="E1878" i="2"/>
  <c r="E1877" i="2"/>
  <c r="E1876" i="2"/>
  <c r="E1875" i="2"/>
  <c r="E1874" i="2"/>
  <c r="E1873" i="2"/>
  <c r="E1872" i="2"/>
  <c r="E1871" i="2"/>
  <c r="E1870" i="2"/>
  <c r="E1869" i="2"/>
  <c r="E1868" i="2"/>
  <c r="E1867" i="2"/>
  <c r="E1866" i="2"/>
  <c r="E1865" i="2"/>
  <c r="E1864" i="2"/>
  <c r="E1863" i="2"/>
  <c r="E1862" i="2"/>
  <c r="E1861" i="2"/>
  <c r="E1860" i="2"/>
  <c r="E1859" i="2"/>
  <c r="E1858" i="2"/>
  <c r="E1857" i="2"/>
  <c r="E1856" i="2"/>
  <c r="E1855" i="2"/>
  <c r="E1854" i="2"/>
  <c r="E1853" i="2"/>
  <c r="E1852" i="2"/>
  <c r="E1851" i="2"/>
  <c r="E1850" i="2"/>
  <c r="E1849" i="2"/>
  <c r="E1847" i="2"/>
  <c r="E1846" i="2"/>
  <c r="E1845" i="2"/>
  <c r="E1844" i="2"/>
  <c r="E1843" i="2"/>
  <c r="E1842" i="2"/>
  <c r="E1841" i="2"/>
  <c r="E1840" i="2"/>
  <c r="E1839" i="2"/>
  <c r="E1838" i="2"/>
  <c r="E1837" i="2"/>
  <c r="E1836" i="2"/>
  <c r="E1835" i="2"/>
  <c r="E1834" i="2"/>
  <c r="E1833" i="2"/>
  <c r="E1832" i="2"/>
  <c r="E1831" i="2"/>
  <c r="E1830" i="2"/>
  <c r="E1829" i="2"/>
  <c r="E1828" i="2"/>
  <c r="E1827" i="2"/>
  <c r="E1824" i="2"/>
  <c r="E1823" i="2"/>
  <c r="E1822" i="2"/>
  <c r="E1821" i="2"/>
  <c r="E1820" i="2"/>
  <c r="E1819" i="2"/>
  <c r="E1818" i="2"/>
  <c r="E1817" i="2"/>
  <c r="E1815" i="2"/>
  <c r="E1814" i="2"/>
  <c r="E1812" i="2"/>
  <c r="E1811" i="2"/>
  <c r="E1810" i="2"/>
  <c r="E1809" i="2"/>
  <c r="E1808" i="2"/>
  <c r="E1807" i="2"/>
  <c r="E1806" i="2"/>
  <c r="E1805" i="2"/>
  <c r="E1804" i="2"/>
  <c r="E1803" i="2"/>
  <c r="E1802" i="2"/>
  <c r="E1801" i="2"/>
  <c r="E1800" i="2"/>
  <c r="E1799" i="2"/>
  <c r="E1798" i="2"/>
  <c r="E1797" i="2"/>
  <c r="E1796" i="2"/>
  <c r="E1795" i="2"/>
  <c r="E1794" i="2"/>
  <c r="E1793" i="2"/>
  <c r="E1792" i="2"/>
  <c r="E1791" i="2"/>
  <c r="E1790" i="2"/>
  <c r="E1789" i="2"/>
  <c r="E1788" i="2"/>
  <c r="E1787" i="2"/>
  <c r="E1786" i="2"/>
  <c r="E1785" i="2"/>
  <c r="E1783" i="2"/>
  <c r="E1782" i="2"/>
  <c r="E1781" i="2"/>
  <c r="E1780" i="2"/>
  <c r="E1779" i="2"/>
  <c r="E1778" i="2"/>
  <c r="E1777" i="2"/>
  <c r="E1776" i="2"/>
  <c r="E1775" i="2"/>
  <c r="E1773" i="2"/>
  <c r="E1772" i="2"/>
  <c r="E1771" i="2"/>
  <c r="E1770" i="2"/>
  <c r="E1769" i="2"/>
  <c r="E1768" i="2"/>
  <c r="E1767" i="2"/>
  <c r="E1766" i="2"/>
  <c r="E1764" i="2"/>
  <c r="E1763" i="2"/>
  <c r="E1762" i="2"/>
  <c r="E1761" i="2"/>
  <c r="E1760" i="2"/>
  <c r="E1759" i="2"/>
  <c r="E1758" i="2"/>
  <c r="E1757" i="2"/>
  <c r="E1756" i="2"/>
  <c r="E1755" i="2"/>
  <c r="E1754" i="2"/>
  <c r="E1753" i="2"/>
  <c r="E1752" i="2"/>
  <c r="E1750" i="2"/>
  <c r="E1749" i="2"/>
  <c r="E1747" i="2"/>
  <c r="E1746" i="2"/>
  <c r="E1744" i="2"/>
  <c r="E1743" i="2"/>
  <c r="E1742" i="2"/>
  <c r="E1741" i="2"/>
  <c r="E1740" i="2"/>
  <c r="E1739" i="2"/>
  <c r="E1738" i="2"/>
  <c r="E1737" i="2"/>
  <c r="E1736" i="2"/>
  <c r="E1735" i="2"/>
  <c r="E1734" i="2"/>
  <c r="E1732" i="2"/>
  <c r="E1730" i="2"/>
  <c r="E1729" i="2"/>
  <c r="E1728" i="2"/>
  <c r="E1727" i="2"/>
  <c r="E1726" i="2"/>
  <c r="E1725" i="2"/>
  <c r="E1723" i="2"/>
  <c r="E1722" i="2"/>
  <c r="E1721" i="2"/>
  <c r="E1720" i="2"/>
  <c r="E1719" i="2"/>
  <c r="E1718" i="2"/>
  <c r="E1717" i="2"/>
  <c r="E1716" i="2"/>
  <c r="E1715" i="2"/>
  <c r="E1714" i="2"/>
  <c r="E1713" i="2"/>
  <c r="E1712" i="2"/>
  <c r="E1711" i="2"/>
  <c r="E1710" i="2"/>
  <c r="E1709" i="2"/>
  <c r="E1708" i="2"/>
  <c r="E1707" i="2"/>
  <c r="E1705" i="2"/>
  <c r="E1704" i="2"/>
  <c r="E1703" i="2"/>
  <c r="E1702" i="2"/>
  <c r="E1701" i="2"/>
  <c r="E1700" i="2"/>
  <c r="E1698" i="2"/>
  <c r="E1697" i="2"/>
  <c r="E1696" i="2"/>
  <c r="E1695" i="2"/>
  <c r="E1694" i="2"/>
  <c r="E1693" i="2"/>
  <c r="E1692" i="2"/>
  <c r="E1691" i="2"/>
  <c r="E1690" i="2"/>
  <c r="E1689" i="2"/>
  <c r="E1688" i="2"/>
  <c r="E1687" i="2"/>
  <c r="E1686" i="2"/>
  <c r="E1685" i="2"/>
  <c r="E1684" i="2"/>
  <c r="E1683" i="2"/>
  <c r="E1682" i="2"/>
  <c r="E1681" i="2"/>
  <c r="E1680" i="2"/>
  <c r="E1679" i="2"/>
  <c r="E1678" i="2"/>
  <c r="E1677" i="2"/>
  <c r="E1676" i="2"/>
  <c r="E1675" i="2"/>
  <c r="E1674" i="2"/>
  <c r="E1673" i="2"/>
  <c r="E1672" i="2"/>
  <c r="E1671" i="2"/>
  <c r="E1670" i="2"/>
  <c r="E1669" i="2"/>
  <c r="E1668" i="2"/>
  <c r="E1667" i="2"/>
  <c r="E1666" i="2"/>
  <c r="E1665" i="2"/>
  <c r="E1664" i="2"/>
  <c r="E1663" i="2"/>
  <c r="E1662" i="2"/>
  <c r="E1661" i="2"/>
  <c r="E1660" i="2"/>
  <c r="E1659" i="2"/>
  <c r="E1658" i="2"/>
  <c r="E1657" i="2"/>
  <c r="E1656" i="2"/>
  <c r="E1655" i="2"/>
  <c r="E1654" i="2"/>
  <c r="E1653" i="2"/>
  <c r="E1652" i="2"/>
  <c r="E1651" i="2"/>
  <c r="E1650" i="2"/>
  <c r="E1649" i="2"/>
  <c r="E1648" i="2"/>
  <c r="E1647" i="2"/>
  <c r="E1646" i="2"/>
  <c r="E1645" i="2"/>
  <c r="E1644" i="2"/>
  <c r="E1643" i="2"/>
  <c r="E1642" i="2"/>
  <c r="E1641" i="2"/>
  <c r="E1640" i="2"/>
  <c r="E1639" i="2"/>
  <c r="E1638" i="2"/>
  <c r="E1637" i="2"/>
  <c r="E1636" i="2"/>
  <c r="E1635" i="2"/>
  <c r="E1633" i="2"/>
  <c r="E1632" i="2"/>
  <c r="E1631" i="2"/>
  <c r="E1630" i="2"/>
  <c r="E1629" i="2"/>
  <c r="E1628" i="2"/>
  <c r="E1627" i="2"/>
  <c r="E1626" i="2"/>
  <c r="E1625" i="2"/>
  <c r="E1624" i="2"/>
  <c r="E1623" i="2"/>
  <c r="E1622" i="2"/>
  <c r="E1621" i="2"/>
  <c r="E1620" i="2"/>
  <c r="E1619" i="2"/>
  <c r="E1618" i="2"/>
  <c r="E1617" i="2"/>
  <c r="E1616" i="2"/>
  <c r="E1615" i="2"/>
  <c r="E1614" i="2"/>
  <c r="E1613" i="2"/>
  <c r="E1612" i="2"/>
  <c r="E1611" i="2"/>
  <c r="E1610" i="2"/>
  <c r="E1609" i="2"/>
  <c r="E1608" i="2"/>
  <c r="E1607" i="2"/>
  <c r="E1606" i="2"/>
  <c r="E1605" i="2"/>
  <c r="E1604" i="2"/>
  <c r="E1603" i="2"/>
  <c r="E1602" i="2"/>
  <c r="E1601" i="2"/>
  <c r="E1600" i="2"/>
  <c r="E1599" i="2"/>
  <c r="E1598" i="2"/>
  <c r="E1597" i="2"/>
  <c r="E1596" i="2"/>
  <c r="E1595" i="2"/>
  <c r="E1594" i="2"/>
  <c r="E1593" i="2"/>
  <c r="E1592" i="2"/>
  <c r="E1591" i="2"/>
  <c r="E1590" i="2"/>
  <c r="E1588" i="2"/>
  <c r="E1587" i="2"/>
  <c r="E1585" i="2"/>
  <c r="E1584" i="2"/>
  <c r="E1583" i="2"/>
  <c r="E1582" i="2"/>
  <c r="E1581" i="2"/>
  <c r="E1580" i="2"/>
  <c r="E1579" i="2"/>
  <c r="E1578" i="2"/>
  <c r="E1577" i="2"/>
  <c r="E1576" i="2"/>
  <c r="E1575" i="2"/>
  <c r="E1574" i="2"/>
  <c r="E1573" i="2"/>
  <c r="E1572" i="2"/>
  <c r="E1571" i="2"/>
  <c r="E1570" i="2"/>
  <c r="E1569" i="2"/>
  <c r="E1568" i="2"/>
  <c r="E1567" i="2"/>
  <c r="E1566" i="2"/>
  <c r="E1565" i="2"/>
  <c r="E1564" i="2"/>
  <c r="E1563" i="2"/>
  <c r="E1562" i="2"/>
  <c r="E1561" i="2"/>
  <c r="E1560" i="2"/>
  <c r="E1559" i="2"/>
  <c r="E1558" i="2"/>
  <c r="E1557" i="2"/>
  <c r="E1556" i="2"/>
  <c r="E1555" i="2"/>
  <c r="E1554" i="2"/>
  <c r="E1553" i="2"/>
  <c r="E1552" i="2"/>
  <c r="E1551" i="2"/>
  <c r="E1550" i="2"/>
  <c r="E1549" i="2"/>
  <c r="E1548" i="2"/>
  <c r="E1547" i="2"/>
  <c r="E1546" i="2"/>
  <c r="E1545" i="2"/>
  <c r="E1543" i="2"/>
  <c r="E1542" i="2"/>
  <c r="E1541" i="2"/>
  <c r="E1540" i="2"/>
  <c r="E1539" i="2"/>
  <c r="E1538" i="2"/>
  <c r="E1537" i="2"/>
  <c r="E1536" i="2"/>
  <c r="E1535" i="2"/>
  <c r="E1534" i="2"/>
  <c r="E1533" i="2"/>
  <c r="E1532" i="2"/>
  <c r="E1531" i="2"/>
  <c r="E1527" i="2"/>
  <c r="E1526" i="2"/>
  <c r="E1525" i="2"/>
  <c r="E1524" i="2"/>
  <c r="E1523" i="2"/>
  <c r="E1522" i="2"/>
  <c r="E1520" i="2"/>
  <c r="E1519" i="2"/>
  <c r="E1518" i="2"/>
  <c r="E1517" i="2"/>
  <c r="E1513" i="2"/>
  <c r="E1511" i="2"/>
  <c r="E1510" i="2"/>
  <c r="E1509" i="2"/>
  <c r="E1508" i="2"/>
  <c r="E1507" i="2"/>
  <c r="E1506" i="2"/>
  <c r="E1505" i="2"/>
  <c r="E1504" i="2"/>
  <c r="E1503" i="2"/>
  <c r="E1502" i="2"/>
  <c r="E1501" i="2"/>
  <c r="E1500" i="2"/>
  <c r="E1499" i="2"/>
  <c r="E1498" i="2"/>
  <c r="E1497" i="2"/>
  <c r="E1495" i="2"/>
  <c r="E1494" i="2"/>
  <c r="E1493" i="2"/>
  <c r="E1492" i="2"/>
  <c r="E1491" i="2"/>
  <c r="E1490" i="2"/>
  <c r="E1489" i="2"/>
  <c r="E1487" i="2"/>
  <c r="E1486" i="2"/>
  <c r="E1484" i="2"/>
  <c r="E1483" i="2"/>
  <c r="E1482" i="2"/>
  <c r="E1481" i="2"/>
  <c r="E1480" i="2"/>
  <c r="E1479" i="2"/>
  <c r="E1477" i="2"/>
  <c r="E1476" i="2"/>
  <c r="E1475" i="2"/>
  <c r="E1474" i="2"/>
  <c r="E1473" i="2"/>
  <c r="E1472" i="2"/>
  <c r="E1470" i="2"/>
  <c r="E1469" i="2"/>
  <c r="E1468" i="2"/>
  <c r="E1466" i="2"/>
  <c r="E1465" i="2"/>
  <c r="E1464" i="2"/>
  <c r="E1463" i="2"/>
  <c r="E1462" i="2"/>
  <c r="E1461" i="2"/>
  <c r="E1460" i="2"/>
  <c r="E1459" i="2"/>
  <c r="E1458" i="2"/>
  <c r="E1457" i="2"/>
  <c r="E1456" i="2"/>
  <c r="E1455" i="2"/>
  <c r="E1454" i="2"/>
  <c r="E1453" i="2"/>
  <c r="E1452" i="2"/>
  <c r="E1451" i="2"/>
  <c r="E1450" i="2"/>
  <c r="E1449" i="2"/>
  <c r="E1448" i="2"/>
  <c r="E1447" i="2"/>
  <c r="E1446" i="2"/>
  <c r="E1445" i="2"/>
  <c r="E1444" i="2"/>
  <c r="E1443" i="2"/>
  <c r="E1442" i="2"/>
  <c r="E1441" i="2"/>
  <c r="E1440" i="2"/>
  <c r="E1439" i="2"/>
  <c r="E1438" i="2"/>
  <c r="E1437" i="2"/>
  <c r="E1436" i="2"/>
  <c r="E1435" i="2"/>
  <c r="E1434" i="2"/>
  <c r="E1433" i="2"/>
  <c r="E1432" i="2"/>
  <c r="E1431" i="2"/>
  <c r="E1430" i="2"/>
  <c r="E1429" i="2"/>
  <c r="E1428" i="2"/>
  <c r="E1427" i="2"/>
  <c r="E1426" i="2"/>
  <c r="E1425" i="2"/>
  <c r="E1424" i="2"/>
  <c r="E1423" i="2"/>
  <c r="E1421" i="2"/>
  <c r="E1420" i="2"/>
  <c r="E1419" i="2"/>
  <c r="E1418" i="2"/>
  <c r="E1417" i="2"/>
  <c r="E1416" i="2"/>
  <c r="E1415" i="2"/>
  <c r="E1414" i="2"/>
  <c r="E1413" i="2"/>
  <c r="E1412" i="2"/>
  <c r="E1411" i="2"/>
  <c r="E1410" i="2"/>
  <c r="E1409" i="2"/>
  <c r="E1408" i="2"/>
  <c r="E1407" i="2"/>
  <c r="E1406" i="2"/>
  <c r="E1405" i="2"/>
  <c r="E1404" i="2"/>
  <c r="E1403" i="2"/>
  <c r="E1402" i="2"/>
  <c r="E1401" i="2"/>
  <c r="E1400" i="2"/>
  <c r="E1399" i="2"/>
  <c r="E1398" i="2"/>
  <c r="E1397" i="2"/>
  <c r="E1396" i="2"/>
  <c r="E1395" i="2"/>
  <c r="E1394" i="2"/>
  <c r="E1393" i="2"/>
  <c r="E1392" i="2"/>
  <c r="E1391" i="2"/>
  <c r="E1390" i="2"/>
  <c r="E1389" i="2"/>
  <c r="E1388" i="2"/>
  <c r="E1387" i="2"/>
  <c r="E1386" i="2"/>
  <c r="E1385" i="2"/>
  <c r="E1384" i="2"/>
  <c r="E1383" i="2"/>
  <c r="E1382" i="2"/>
  <c r="E1381" i="2"/>
  <c r="E1380" i="2"/>
  <c r="E1378" i="2"/>
  <c r="E1377" i="2"/>
  <c r="E1376" i="2"/>
  <c r="E1375" i="2"/>
  <c r="E1374" i="2"/>
  <c r="E1373" i="2"/>
  <c r="E1372" i="2"/>
  <c r="E1371" i="2"/>
  <c r="E1370" i="2"/>
  <c r="E1369" i="2"/>
  <c r="E1368" i="2"/>
  <c r="E1367" i="2"/>
  <c r="E1366" i="2"/>
  <c r="E1365" i="2"/>
  <c r="E1364" i="2"/>
  <c r="E1363" i="2"/>
  <c r="E1362" i="2"/>
  <c r="E1361" i="2"/>
  <c r="E1360" i="2"/>
  <c r="E1359" i="2"/>
  <c r="E1357" i="2"/>
  <c r="E1356" i="2"/>
  <c r="E1355" i="2"/>
  <c r="E1354" i="2"/>
  <c r="E1353" i="2"/>
  <c r="E1352" i="2"/>
  <c r="E1351" i="2"/>
  <c r="E1350" i="2"/>
  <c r="E1349" i="2"/>
  <c r="E1348" i="2"/>
  <c r="E1347" i="2"/>
  <c r="E1346" i="2"/>
  <c r="E1345" i="2"/>
  <c r="E1344" i="2"/>
  <c r="E1343" i="2"/>
  <c r="E1342" i="2"/>
  <c r="E1341" i="2"/>
  <c r="E1340" i="2"/>
  <c r="E1339" i="2"/>
  <c r="E1338" i="2"/>
  <c r="E1337" i="2"/>
  <c r="E1336" i="2"/>
  <c r="E1335" i="2"/>
  <c r="E1334" i="2"/>
  <c r="E1333" i="2"/>
  <c r="E1332" i="2"/>
  <c r="E1331" i="2"/>
  <c r="E1330" i="2"/>
  <c r="E1329" i="2"/>
  <c r="E1328" i="2"/>
  <c r="E1327" i="2"/>
  <c r="E1326" i="2"/>
  <c r="E1324" i="2"/>
  <c r="E1323" i="2"/>
  <c r="E1321" i="2"/>
  <c r="E1320" i="2"/>
  <c r="E1319" i="2"/>
  <c r="E1318" i="2"/>
  <c r="E1317" i="2"/>
  <c r="E1316" i="2"/>
  <c r="E1315" i="2"/>
  <c r="E1314" i="2"/>
  <c r="E1313" i="2"/>
  <c r="E1312" i="2"/>
  <c r="E1311" i="2"/>
  <c r="E1310" i="2"/>
  <c r="E1309" i="2"/>
  <c r="E1308" i="2"/>
  <c r="E1307" i="2"/>
  <c r="E1306" i="2"/>
  <c r="E1305" i="2"/>
  <c r="E1303" i="2"/>
  <c r="E1302" i="2"/>
  <c r="E1301" i="2"/>
  <c r="E1300" i="2"/>
  <c r="E1299" i="2"/>
  <c r="E1298" i="2"/>
  <c r="E1295" i="2"/>
  <c r="E1294" i="2"/>
  <c r="E1293" i="2"/>
  <c r="E1292" i="2"/>
  <c r="E1291" i="2"/>
  <c r="E1290" i="2"/>
  <c r="E1289" i="2"/>
  <c r="E1288" i="2"/>
  <c r="E1287" i="2"/>
  <c r="E1286" i="2"/>
  <c r="E1285" i="2"/>
  <c r="E1284" i="2"/>
  <c r="E1283" i="2"/>
  <c r="E1282" i="2"/>
  <c r="E1281" i="2"/>
  <c r="E1280" i="2"/>
  <c r="E1279" i="2"/>
  <c r="E1278" i="2"/>
  <c r="E1277" i="2"/>
  <c r="E1276" i="2"/>
  <c r="E1275" i="2"/>
  <c r="E1274" i="2"/>
  <c r="E1273" i="2"/>
  <c r="E1272" i="2"/>
  <c r="E1271" i="2"/>
  <c r="E1270" i="2"/>
  <c r="E1269" i="2"/>
  <c r="E1268" i="2"/>
  <c r="E1267" i="2"/>
  <c r="E1266" i="2"/>
  <c r="E1264" i="2"/>
  <c r="E1263" i="2"/>
  <c r="E1262" i="2"/>
  <c r="E1261" i="2"/>
  <c r="E1258" i="2"/>
  <c r="E1257" i="2"/>
  <c r="E1256" i="2"/>
  <c r="E1255" i="2"/>
  <c r="E1254" i="2"/>
  <c r="E1253" i="2"/>
  <c r="E1252" i="2"/>
  <c r="E1251" i="2"/>
  <c r="E1250" i="2"/>
  <c r="E1249" i="2"/>
  <c r="E1247" i="2"/>
  <c r="E1246" i="2"/>
  <c r="E1245" i="2"/>
  <c r="E1244" i="2"/>
  <c r="E1243" i="2"/>
  <c r="E1242" i="2"/>
  <c r="E1241" i="2"/>
  <c r="E1240" i="2"/>
  <c r="E1239" i="2"/>
  <c r="E1237" i="2"/>
  <c r="E1236" i="2"/>
  <c r="E1235" i="2"/>
  <c r="E1234" i="2"/>
  <c r="E1233" i="2"/>
  <c r="E1232" i="2"/>
  <c r="E1231" i="2"/>
  <c r="E1230" i="2"/>
  <c r="E1229" i="2"/>
  <c r="E1228" i="2"/>
  <c r="E1227" i="2"/>
  <c r="E1226" i="2"/>
  <c r="E1225" i="2"/>
  <c r="E1224" i="2"/>
  <c r="E1223" i="2"/>
  <c r="E1222" i="2"/>
  <c r="E1221" i="2"/>
  <c r="E1220" i="2"/>
  <c r="E1219" i="2"/>
  <c r="E1217" i="2"/>
  <c r="E1215" i="2"/>
  <c r="E1214" i="2"/>
  <c r="E1213" i="2"/>
  <c r="E1212" i="2"/>
  <c r="E1211" i="2"/>
  <c r="E1210" i="2"/>
  <c r="E1209" i="2"/>
  <c r="E1208" i="2"/>
  <c r="E1207" i="2"/>
  <c r="E1206" i="2"/>
  <c r="E1205" i="2"/>
  <c r="E1204" i="2"/>
  <c r="E1203" i="2"/>
  <c r="E1202" i="2"/>
  <c r="E1201" i="2"/>
  <c r="E1200" i="2"/>
  <c r="E1198" i="2"/>
  <c r="E1197" i="2"/>
  <c r="E1196" i="2"/>
  <c r="E1195" i="2"/>
  <c r="E1194" i="2"/>
  <c r="E1193" i="2"/>
  <c r="E1192" i="2"/>
  <c r="E1191" i="2"/>
  <c r="E1190" i="2"/>
  <c r="E1189" i="2"/>
  <c r="E1188" i="2"/>
  <c r="E1187" i="2"/>
  <c r="E1186" i="2"/>
  <c r="E1185" i="2"/>
  <c r="E1184" i="2"/>
  <c r="E1183" i="2"/>
  <c r="E1182" i="2"/>
  <c r="E1181" i="2"/>
  <c r="E1180" i="2"/>
  <c r="E1179" i="2"/>
  <c r="E1178" i="2"/>
  <c r="E1177" i="2"/>
  <c r="E1176" i="2"/>
  <c r="E1175" i="2"/>
  <c r="E1174" i="2"/>
  <c r="E1173" i="2"/>
  <c r="E1172" i="2"/>
  <c r="E1171" i="2"/>
  <c r="E1170" i="2"/>
  <c r="E1169" i="2"/>
  <c r="E1168" i="2"/>
  <c r="E1167" i="2"/>
  <c r="E1166" i="2"/>
  <c r="E1165" i="2"/>
  <c r="E1164" i="2"/>
  <c r="E1163" i="2"/>
  <c r="E1162" i="2"/>
  <c r="E1161" i="2"/>
  <c r="E1160" i="2"/>
  <c r="E1159" i="2"/>
  <c r="E1158" i="2"/>
  <c r="E1157" i="2"/>
  <c r="E1156" i="2"/>
  <c r="E1155" i="2"/>
  <c r="E1154" i="2"/>
  <c r="E1153" i="2"/>
  <c r="E1152" i="2"/>
  <c r="E1151" i="2"/>
  <c r="E1150" i="2"/>
  <c r="E1149" i="2"/>
  <c r="E1148" i="2"/>
  <c r="E1147" i="2"/>
  <c r="E1146" i="2"/>
  <c r="E1145" i="2"/>
  <c r="E1144" i="2"/>
  <c r="E1143" i="2"/>
  <c r="E1142" i="2"/>
  <c r="E1141" i="2"/>
  <c r="E1140" i="2"/>
  <c r="E1139" i="2"/>
  <c r="E1138" i="2"/>
  <c r="E1137" i="2"/>
  <c r="E1136" i="2"/>
  <c r="E1135" i="2"/>
  <c r="E1134" i="2"/>
  <c r="E1133" i="2"/>
  <c r="E1132" i="2"/>
  <c r="E1131" i="2"/>
  <c r="E1130" i="2"/>
  <c r="E1129" i="2"/>
  <c r="E1114" i="2"/>
  <c r="E1112" i="2"/>
  <c r="E1107" i="2"/>
  <c r="E1106" i="2"/>
  <c r="E1105" i="2"/>
  <c r="E1102" i="2"/>
  <c r="E1101" i="2"/>
  <c r="E1100" i="2"/>
  <c r="E1099" i="2"/>
  <c r="E1098" i="2"/>
  <c r="E1097" i="2"/>
  <c r="E1096" i="2"/>
  <c r="E1094" i="2"/>
  <c r="E1093" i="2"/>
  <c r="E1092" i="2"/>
  <c r="E1090" i="2"/>
  <c r="E1086" i="2"/>
  <c r="E1084" i="2"/>
  <c r="E1082" i="2"/>
  <c r="E1081" i="2"/>
  <c r="E1080" i="2"/>
  <c r="E1079" i="2"/>
  <c r="E1078" i="2"/>
  <c r="E1077" i="2"/>
  <c r="E1076" i="2"/>
  <c r="E1075" i="2"/>
  <c r="E1072" i="2"/>
  <c r="E1071" i="2"/>
  <c r="E1070" i="2"/>
  <c r="E1066" i="2"/>
  <c r="E1065" i="2"/>
  <c r="E1064" i="2"/>
  <c r="E1063" i="2"/>
  <c r="E1062" i="2"/>
  <c r="E1061" i="2"/>
  <c r="E1060" i="2"/>
  <c r="E1059" i="2"/>
  <c r="E1058" i="2"/>
  <c r="E1057" i="2"/>
  <c r="E1056" i="2"/>
  <c r="E1055" i="2"/>
  <c r="E1054" i="2"/>
  <c r="E1053" i="2"/>
  <c r="E1052" i="2"/>
  <c r="E1051" i="2"/>
  <c r="E1050" i="2"/>
  <c r="E1049" i="2"/>
  <c r="E1042" i="2"/>
  <c r="E1039" i="2"/>
  <c r="E1032" i="2"/>
  <c r="E1028" i="2"/>
  <c r="E1023" i="2"/>
  <c r="E1020" i="2"/>
  <c r="E1018" i="2"/>
  <c r="E1012" i="2"/>
  <c r="E1011" i="2"/>
  <c r="E1010" i="2"/>
  <c r="E1008" i="2"/>
  <c r="E1006" i="2"/>
  <c r="E1000" i="2"/>
  <c r="E997" i="2"/>
  <c r="E992" i="2"/>
  <c r="E991" i="2"/>
  <c r="E990" i="2"/>
  <c r="E989" i="2"/>
  <c r="E988" i="2"/>
  <c r="E987" i="2"/>
  <c r="E986" i="2"/>
  <c r="E985" i="2"/>
  <c r="E984" i="2"/>
  <c r="E982" i="2"/>
  <c r="E977" i="2"/>
  <c r="E974" i="2"/>
  <c r="E973" i="2"/>
  <c r="E971" i="2"/>
  <c r="E970" i="2"/>
  <c r="E969" i="2"/>
  <c r="E968" i="2"/>
  <c r="E967" i="2"/>
  <c r="E966" i="2"/>
  <c r="E965" i="2"/>
  <c r="E964" i="2"/>
  <c r="E963" i="2"/>
  <c r="E962" i="2"/>
  <c r="E961" i="2"/>
  <c r="E960" i="2"/>
  <c r="E959" i="2"/>
  <c r="E958" i="2"/>
  <c r="E957" i="2"/>
  <c r="E956" i="2"/>
  <c r="E954" i="2"/>
  <c r="E953" i="2"/>
  <c r="E952" i="2"/>
  <c r="E951" i="2"/>
  <c r="E950" i="2"/>
  <c r="E949" i="2"/>
  <c r="E948" i="2"/>
  <c r="E947" i="2"/>
  <c r="E946" i="2"/>
  <c r="E945" i="2"/>
  <c r="E943" i="2"/>
  <c r="E942" i="2"/>
  <c r="E941" i="2"/>
  <c r="E940" i="2"/>
  <c r="E939" i="2"/>
  <c r="E938" i="2"/>
  <c r="E937" i="2"/>
  <c r="E936" i="2"/>
  <c r="E935" i="2"/>
  <c r="E934" i="2"/>
  <c r="E931" i="2"/>
  <c r="E930" i="2"/>
  <c r="E929" i="2"/>
  <c r="E927" i="2"/>
  <c r="E926" i="2"/>
  <c r="E924" i="2"/>
  <c r="E917" i="2"/>
  <c r="E916" i="2"/>
  <c r="E914" i="2"/>
  <c r="E913" i="2"/>
  <c r="E912" i="2"/>
  <c r="E907" i="2"/>
  <c r="E906" i="2"/>
  <c r="E903" i="2"/>
  <c r="E902" i="2"/>
  <c r="E901" i="2"/>
  <c r="E900" i="2"/>
  <c r="E899" i="2"/>
  <c r="E898" i="2"/>
  <c r="E897" i="2"/>
  <c r="E896" i="2"/>
  <c r="E895" i="2"/>
  <c r="E894" i="2"/>
  <c r="E892" i="2"/>
  <c r="E891" i="2"/>
  <c r="E890" i="2"/>
  <c r="E889" i="2"/>
  <c r="E888" i="2"/>
  <c r="E887" i="2"/>
  <c r="E886" i="2"/>
  <c r="E885" i="2"/>
  <c r="E884" i="2"/>
  <c r="E883" i="2"/>
  <c r="E882" i="2"/>
  <c r="E881" i="2"/>
  <c r="E880" i="2"/>
  <c r="E879" i="2"/>
  <c r="E878" i="2"/>
  <c r="E877" i="2"/>
  <c r="E876" i="2"/>
  <c r="E875" i="2"/>
  <c r="E874" i="2"/>
  <c r="E873" i="2"/>
  <c r="E872" i="2"/>
  <c r="E871" i="2"/>
  <c r="E870" i="2"/>
  <c r="E869" i="2"/>
  <c r="E868" i="2"/>
  <c r="E867" i="2"/>
  <c r="E866" i="2"/>
  <c r="E865" i="2"/>
  <c r="E864" i="2"/>
  <c r="E863" i="2"/>
  <c r="E862" i="2"/>
  <c r="E861" i="2"/>
  <c r="E860" i="2"/>
  <c r="E847" i="2"/>
  <c r="E846" i="2"/>
  <c r="E845" i="2"/>
  <c r="E844" i="2"/>
  <c r="E836" i="2"/>
  <c r="E821" i="2"/>
  <c r="E818" i="2"/>
  <c r="E817" i="2"/>
  <c r="E816" i="2"/>
  <c r="E815" i="2"/>
  <c r="E814" i="2"/>
  <c r="E813" i="2"/>
  <c r="E812" i="2"/>
  <c r="E811" i="2"/>
  <c r="E810" i="2"/>
  <c r="E809" i="2"/>
  <c r="E808" i="2"/>
  <c r="E807" i="2"/>
  <c r="E806" i="2"/>
  <c r="E805" i="2"/>
  <c r="E804" i="2"/>
  <c r="E803" i="2"/>
  <c r="E801" i="2"/>
  <c r="E800" i="2"/>
  <c r="E798" i="2"/>
  <c r="E794" i="2"/>
  <c r="E793" i="2"/>
  <c r="E792" i="2"/>
  <c r="E791" i="2"/>
  <c r="E789" i="2"/>
  <c r="E788" i="2"/>
  <c r="E787" i="2"/>
  <c r="E786" i="2"/>
  <c r="E785" i="2"/>
  <c r="E783" i="2"/>
  <c r="E782" i="2"/>
  <c r="E781" i="2"/>
  <c r="E780" i="2"/>
  <c r="E779" i="2"/>
  <c r="E778" i="2"/>
  <c r="E777" i="2"/>
  <c r="E776" i="2"/>
  <c r="E775" i="2"/>
  <c r="E773" i="2"/>
  <c r="E771" i="2"/>
  <c r="E770" i="2"/>
  <c r="E767" i="2"/>
  <c r="E766" i="2"/>
  <c r="E765" i="2"/>
  <c r="E758" i="2"/>
  <c r="E757" i="2"/>
  <c r="E756" i="2"/>
  <c r="E755" i="2"/>
  <c r="E754" i="2"/>
  <c r="E753" i="2"/>
  <c r="E752" i="2"/>
  <c r="E751" i="2"/>
  <c r="E750" i="2"/>
  <c r="E749" i="2"/>
  <c r="E748" i="2"/>
  <c r="E747" i="2"/>
  <c r="E746" i="2"/>
  <c r="E744" i="2"/>
  <c r="E743" i="2"/>
  <c r="E742" i="2"/>
  <c r="E741" i="2"/>
  <c r="E740" i="2"/>
  <c r="E739" i="2"/>
  <c r="E738" i="2"/>
  <c r="E737" i="2"/>
  <c r="E736" i="2"/>
  <c r="E735" i="2"/>
  <c r="E734" i="2"/>
  <c r="E733" i="2"/>
  <c r="E732" i="2"/>
  <c r="E731" i="2"/>
  <c r="E730" i="2"/>
  <c r="E729" i="2"/>
  <c r="E728" i="2"/>
  <c r="E727" i="2"/>
  <c r="E726" i="2"/>
  <c r="E725" i="2"/>
  <c r="E724" i="2"/>
  <c r="E723" i="2"/>
  <c r="E722" i="2"/>
  <c r="E721" i="2"/>
  <c r="E720" i="2"/>
  <c r="E719" i="2"/>
  <c r="E718" i="2"/>
  <c r="E717" i="2"/>
  <c r="E716" i="2"/>
  <c r="E715" i="2"/>
  <c r="E714" i="2"/>
  <c r="E712" i="2"/>
  <c r="E711" i="2"/>
  <c r="E710" i="2"/>
  <c r="E709" i="2"/>
  <c r="E708" i="2"/>
  <c r="E707" i="2"/>
  <c r="E706" i="2"/>
  <c r="E705" i="2"/>
  <c r="E704" i="2"/>
  <c r="E703" i="2"/>
  <c r="E702" i="2"/>
  <c r="E701" i="2"/>
  <c r="E700" i="2"/>
  <c r="E698" i="2"/>
  <c r="E697" i="2"/>
  <c r="E696" i="2"/>
  <c r="E695" i="2"/>
  <c r="E694" i="2"/>
  <c r="E693" i="2"/>
  <c r="E692" i="2"/>
  <c r="E691" i="2"/>
  <c r="E690" i="2"/>
  <c r="E689" i="2"/>
  <c r="E688" i="2"/>
  <c r="E687" i="2"/>
  <c r="E686" i="2"/>
  <c r="E685" i="2"/>
  <c r="E684" i="2"/>
  <c r="E683" i="2"/>
  <c r="E682" i="2"/>
  <c r="E681" i="2"/>
  <c r="E680" i="2"/>
  <c r="E679" i="2"/>
  <c r="E678" i="2"/>
  <c r="E677" i="2"/>
  <c r="E676" i="2"/>
  <c r="E675" i="2"/>
  <c r="E673" i="2"/>
  <c r="E672" i="2"/>
  <c r="E671" i="2"/>
  <c r="E670" i="2"/>
  <c r="E669" i="2"/>
  <c r="E668" i="2"/>
  <c r="E667" i="2"/>
  <c r="E666" i="2"/>
  <c r="E648" i="2"/>
  <c r="E647" i="2"/>
  <c r="E646" i="2"/>
  <c r="E645" i="2"/>
  <c r="E644" i="2"/>
  <c r="E643" i="2"/>
  <c r="E642" i="2"/>
  <c r="E641" i="2"/>
  <c r="E640" i="2"/>
  <c r="E639" i="2"/>
  <c r="E638" i="2"/>
  <c r="E636" i="2"/>
  <c r="E629" i="2"/>
  <c r="E623" i="2"/>
  <c r="E622" i="2"/>
  <c r="E619" i="2"/>
  <c r="E618" i="2"/>
  <c r="E617" i="2"/>
  <c r="E616" i="2"/>
  <c r="E610" i="2"/>
  <c r="E608" i="2"/>
  <c r="E599" i="2"/>
  <c r="E597" i="2"/>
  <c r="E596" i="2"/>
  <c r="E595" i="2"/>
  <c r="E590" i="2"/>
  <c r="E588" i="2"/>
  <c r="E587" i="2"/>
  <c r="E586" i="2"/>
  <c r="E585" i="2"/>
  <c r="E578" i="2"/>
  <c r="E577" i="2"/>
  <c r="E576" i="2"/>
  <c r="E575" i="2"/>
  <c r="E574" i="2"/>
  <c r="E573" i="2"/>
  <c r="E572" i="2"/>
  <c r="E571" i="2"/>
  <c r="E570" i="2"/>
  <c r="E569" i="2"/>
  <c r="E567" i="2"/>
  <c r="E566" i="2"/>
  <c r="E565" i="2"/>
  <c r="E564" i="2"/>
  <c r="E563" i="2"/>
  <c r="E562" i="2"/>
  <c r="E560" i="2"/>
  <c r="E559" i="2"/>
  <c r="E558" i="2"/>
  <c r="E557" i="2"/>
  <c r="E556" i="2"/>
  <c r="E555" i="2"/>
  <c r="E554" i="2"/>
  <c r="E553" i="2"/>
  <c r="E552" i="2"/>
  <c r="E551" i="2"/>
  <c r="E550" i="2"/>
  <c r="E549" i="2"/>
  <c r="E548" i="2"/>
  <c r="E547" i="2"/>
  <c r="E546" i="2"/>
  <c r="E545" i="2"/>
  <c r="E544" i="2"/>
  <c r="E543" i="2"/>
  <c r="E542" i="2"/>
  <c r="E541" i="2"/>
  <c r="E537" i="2"/>
  <c r="E534" i="2"/>
  <c r="E529" i="2"/>
  <c r="E528" i="2"/>
  <c r="E526" i="2"/>
  <c r="E520" i="2"/>
  <c r="E519" i="2"/>
  <c r="E518" i="2"/>
  <c r="E517" i="2"/>
  <c r="E516" i="2"/>
  <c r="E515" i="2"/>
  <c r="E514" i="2"/>
  <c r="E513" i="2"/>
  <c r="E512" i="2"/>
  <c r="E511" i="2"/>
  <c r="E509" i="2"/>
  <c r="E498" i="2"/>
  <c r="E497" i="2"/>
  <c r="E496" i="2"/>
  <c r="E495" i="2"/>
  <c r="E494" i="2"/>
  <c r="E493" i="2"/>
  <c r="E492" i="2"/>
  <c r="E490" i="2"/>
  <c r="E482" i="2"/>
  <c r="E481" i="2"/>
  <c r="E480" i="2"/>
  <c r="E479" i="2"/>
  <c r="E478" i="2"/>
  <c r="E476" i="2"/>
  <c r="E475" i="2"/>
  <c r="E474" i="2"/>
  <c r="E473" i="2"/>
  <c r="E472" i="2"/>
  <c r="E471" i="2"/>
  <c r="E470" i="2"/>
  <c r="E469" i="2"/>
  <c r="E467" i="2"/>
  <c r="E464" i="2"/>
  <c r="E463" i="2"/>
  <c r="E462" i="2"/>
  <c r="E461" i="2"/>
  <c r="E460" i="2"/>
  <c r="E459" i="2"/>
  <c r="E458" i="2"/>
  <c r="E457" i="2"/>
  <c r="E456" i="2"/>
  <c r="E455" i="2"/>
  <c r="E454" i="2"/>
  <c r="E453" i="2"/>
  <c r="E452" i="2"/>
  <c r="E450" i="2"/>
  <c r="E449" i="2"/>
  <c r="E447" i="2"/>
  <c r="E446" i="2"/>
  <c r="E445" i="2"/>
  <c r="E444" i="2"/>
  <c r="E443" i="2"/>
  <c r="E440" i="2"/>
  <c r="E438" i="2"/>
  <c r="E437" i="2"/>
  <c r="E434" i="2"/>
  <c r="E433" i="2"/>
  <c r="E431" i="2"/>
  <c r="E430" i="2"/>
  <c r="E429" i="2"/>
  <c r="E428" i="2"/>
  <c r="E427" i="2"/>
  <c r="E426" i="2"/>
  <c r="E425" i="2"/>
  <c r="E424" i="2"/>
  <c r="E423" i="2"/>
  <c r="E422" i="2"/>
  <c r="E420" i="2"/>
  <c r="E419" i="2"/>
  <c r="E418" i="2"/>
  <c r="E417" i="2"/>
  <c r="E415" i="2"/>
  <c r="E413" i="2"/>
  <c r="E407" i="2"/>
  <c r="E404" i="2"/>
  <c r="E399" i="2"/>
  <c r="E398" i="2"/>
  <c r="E397" i="2"/>
  <c r="E396" i="2"/>
  <c r="E395" i="2"/>
  <c r="E394" i="2"/>
  <c r="E393" i="2"/>
  <c r="E392" i="2"/>
  <c r="E391" i="2"/>
  <c r="E390" i="2"/>
  <c r="E389" i="2"/>
  <c r="E388" i="2"/>
  <c r="E387" i="2"/>
  <c r="E383" i="2"/>
  <c r="E382" i="2"/>
  <c r="E381" i="2"/>
  <c r="E380" i="2"/>
  <c r="E379" i="2"/>
  <c r="E378" i="2"/>
  <c r="E377" i="2"/>
  <c r="E376" i="2"/>
  <c r="E375" i="2"/>
  <c r="E374" i="2"/>
  <c r="E373" i="2"/>
  <c r="E371" i="2"/>
  <c r="E370" i="2"/>
  <c r="E369" i="2"/>
  <c r="E368" i="2"/>
  <c r="E367" i="2"/>
  <c r="E366" i="2"/>
  <c r="E365" i="2"/>
  <c r="E364" i="2"/>
  <c r="E362" i="2"/>
  <c r="E358" i="2"/>
  <c r="E357" i="2"/>
  <c r="E356" i="2"/>
  <c r="E355" i="2"/>
  <c r="E354" i="2"/>
  <c r="E353" i="2"/>
  <c r="E352" i="2"/>
  <c r="E351" i="2"/>
  <c r="E350" i="2"/>
  <c r="E349" i="2"/>
  <c r="E343" i="2"/>
  <c r="E339" i="2"/>
  <c r="E318" i="2"/>
  <c r="E317" i="2"/>
  <c r="E316" i="2"/>
  <c r="E315" i="2"/>
  <c r="E314" i="2"/>
  <c r="E313" i="2"/>
  <c r="E312" i="2"/>
  <c r="E311" i="2"/>
  <c r="E310" i="2"/>
  <c r="E308" i="2"/>
  <c r="E306" i="2"/>
  <c r="E305" i="2"/>
  <c r="E304" i="2"/>
  <c r="E303" i="2"/>
  <c r="E302" i="2"/>
  <c r="E301" i="2"/>
  <c r="E300" i="2"/>
  <c r="E299" i="2"/>
  <c r="E298" i="2"/>
  <c r="E297" i="2"/>
  <c r="E296" i="2"/>
  <c r="E295" i="2"/>
  <c r="E289" i="2"/>
  <c r="E288" i="2"/>
  <c r="E253" i="2"/>
  <c r="E252" i="2"/>
  <c r="E251" i="2"/>
  <c r="E249" i="2"/>
  <c r="E248" i="2"/>
  <c r="E247" i="2"/>
  <c r="E246" i="2"/>
  <c r="E243" i="2"/>
  <c r="E231" i="2"/>
  <c r="E230" i="2"/>
  <c r="E229" i="2"/>
  <c r="E227" i="2"/>
  <c r="E226"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2" i="2"/>
  <c r="E181" i="2"/>
  <c r="E180" i="2"/>
  <c r="E178" i="2"/>
  <c r="E177" i="2"/>
  <c r="E176" i="2"/>
  <c r="E175" i="2"/>
  <c r="E174" i="2"/>
  <c r="E172" i="2"/>
  <c r="E171" i="2"/>
  <c r="E170" i="2"/>
  <c r="E168" i="2"/>
  <c r="E167" i="2"/>
  <c r="E166" i="2"/>
  <c r="E165" i="2"/>
  <c r="E164" i="2"/>
  <c r="E163" i="2"/>
  <c r="E162" i="2"/>
  <c r="E161" i="2"/>
  <c r="E160" i="2"/>
  <c r="E159" i="2"/>
  <c r="E158" i="2"/>
  <c r="E153" i="2"/>
  <c r="E152" i="2"/>
  <c r="E151" i="2"/>
  <c r="E150" i="2"/>
  <c r="E149" i="2"/>
  <c r="E148" i="2"/>
  <c r="E147" i="2"/>
  <c r="E146" i="2"/>
  <c r="E145" i="2"/>
  <c r="E144" i="2"/>
  <c r="E143" i="2"/>
  <c r="E142" i="2"/>
  <c r="E141" i="2"/>
  <c r="E140" i="2"/>
  <c r="E139" i="2"/>
  <c r="E137" i="2"/>
  <c r="E136" i="2"/>
  <c r="E135" i="2"/>
  <c r="E133" i="2"/>
  <c r="E131" i="2"/>
  <c r="E130" i="2"/>
  <c r="E129" i="2"/>
  <c r="E128" i="2"/>
  <c r="E126" i="2"/>
  <c r="E115" i="2"/>
  <c r="E108" i="2"/>
  <c r="E103" i="2"/>
  <c r="E102" i="2"/>
  <c r="E101" i="2"/>
  <c r="E99" i="2"/>
  <c r="E98" i="2"/>
  <c r="E86" i="2"/>
  <c r="E85" i="2"/>
  <c r="E84" i="2"/>
  <c r="E83" i="2"/>
  <c r="E82" i="2"/>
  <c r="E81" i="2"/>
  <c r="E80" i="2"/>
  <c r="E79" i="2"/>
  <c r="E78" i="2"/>
  <c r="E77" i="2"/>
  <c r="E76" i="2"/>
  <c r="E75" i="2"/>
  <c r="E74" i="2"/>
  <c r="E73" i="2"/>
  <c r="E72" i="2"/>
  <c r="E71" i="2"/>
  <c r="E70" i="2"/>
  <c r="E69" i="2"/>
  <c r="E68" i="2"/>
  <c r="E67" i="2"/>
  <c r="E66" i="2"/>
  <c r="E65" i="2"/>
  <c r="E63" i="2"/>
  <c r="E62" i="2"/>
  <c r="E61" i="2"/>
  <c r="E60" i="2"/>
  <c r="E59" i="2"/>
  <c r="E57" i="2"/>
  <c r="E55" i="2"/>
  <c r="E54" i="2"/>
  <c r="E46" i="2"/>
  <c r="E45" i="2"/>
  <c r="E44" i="2"/>
  <c r="E43" i="2"/>
  <c r="E42" i="2"/>
  <c r="E41" i="2"/>
  <c r="E40" i="2"/>
  <c r="E39" i="2"/>
  <c r="E38" i="2"/>
  <c r="E37" i="2"/>
  <c r="E36" i="2"/>
  <c r="E34" i="2"/>
  <c r="E32" i="2"/>
  <c r="E31" i="2"/>
  <c r="E30" i="2"/>
  <c r="E29" i="2"/>
  <c r="E28" i="2"/>
  <c r="E27" i="2"/>
  <c r="E26" i="2"/>
  <c r="E25" i="2"/>
  <c r="E24" i="2"/>
  <c r="E23" i="2"/>
  <c r="E22" i="2"/>
  <c r="E21" i="2"/>
  <c r="E20" i="2"/>
  <c r="E10" i="2"/>
  <c r="E9" i="2"/>
  <c r="E5" i="2"/>
  <c r="E3" i="2"/>
  <c r="H121" i="7"/>
  <c r="K27" i="6"/>
  <c r="H92" i="7"/>
  <c r="H125" i="7"/>
  <c r="H113" i="7"/>
  <c r="H30" i="7"/>
  <c r="K27" i="7"/>
  <c r="K80" i="6"/>
  <c r="H18" i="1" l="1"/>
  <c r="I18" i="1" s="1"/>
  <c r="J10" i="1"/>
  <c r="H30" i="6"/>
  <c r="K80" i="7"/>
  <c r="H16" i="1"/>
  <c r="I16" i="1" s="1"/>
  <c r="H21" i="1"/>
  <c r="I21" i="1" s="1"/>
  <c r="H19" i="1"/>
  <c r="I19" i="1" s="1"/>
  <c r="H17" i="1"/>
  <c r="I17" i="1" s="1"/>
  <c r="H15" i="1"/>
  <c r="I15" i="1" s="1"/>
  <c r="J14" i="1"/>
  <c r="H14" i="1"/>
  <c r="I14" i="1" s="1"/>
  <c r="H13" i="1"/>
  <c r="I13" i="1" s="1"/>
  <c r="J9" i="1"/>
  <c r="H22" i="1"/>
  <c r="I22" i="1" s="1"/>
  <c r="J22" i="1"/>
  <c r="H26" i="1"/>
  <c r="I26" i="1" s="1"/>
  <c r="H20" i="1"/>
  <c r="I20" i="1" s="1"/>
  <c r="J26" i="1"/>
  <c r="H28" i="1"/>
  <c r="I28" i="1" s="1"/>
  <c r="H23" i="1"/>
  <c r="I23" i="1" s="1"/>
  <c r="H27" i="1"/>
  <c r="I27" i="1" s="1"/>
  <c r="H11" i="1"/>
  <c r="I11" i="1" s="1"/>
  <c r="H25" i="1"/>
  <c r="I25" i="1" s="1"/>
  <c r="H24" i="1"/>
  <c r="I24" i="1" s="1"/>
  <c r="H12" i="1"/>
  <c r="I12" i="1" s="1"/>
  <c r="H10" i="1"/>
  <c r="I10" i="1" s="1"/>
  <c r="H9" i="1"/>
  <c r="I9" i="1" s="1"/>
</calcChain>
</file>

<file path=xl/sharedStrings.xml><?xml version="1.0" encoding="utf-8"?>
<sst xmlns="http://schemas.openxmlformats.org/spreadsheetml/2006/main" count="33605" uniqueCount="14320">
  <si>
    <t>Formula Information:</t>
  </si>
  <si>
    <t>FEMA #</t>
  </si>
  <si>
    <t>Ingredient</t>
  </si>
  <si>
    <t>ppm in flavor</t>
  </si>
  <si>
    <t>Remarks</t>
  </si>
  <si>
    <t>FEMA NUMBER</t>
  </si>
  <si>
    <t>NAME</t>
  </si>
  <si>
    <t>AB</t>
  </si>
  <si>
    <t>NB</t>
  </si>
  <si>
    <t>Highest</t>
  </si>
  <si>
    <t>ACACIA GUM</t>
  </si>
  <si>
    <t>ACETAL</t>
  </si>
  <si>
    <t>ACETALDEHYDE</t>
  </si>
  <si>
    <t xml:space="preserve">ACETALDEHYDE PHENETHYL PROPYL ACETAL </t>
  </si>
  <si>
    <t>ACETANISOLE</t>
  </si>
  <si>
    <t>ACETIC ACID</t>
  </si>
  <si>
    <t>TRIACETIN</t>
  </si>
  <si>
    <t>ACETOIN</t>
  </si>
  <si>
    <t>ACETOPHENONE</t>
  </si>
  <si>
    <t>ACONITIC ACID</t>
  </si>
  <si>
    <t>ADIPIC ACID</t>
  </si>
  <si>
    <t>AGAR</t>
  </si>
  <si>
    <t>N/A</t>
  </si>
  <si>
    <t>ALFALFA EXTRACT</t>
  </si>
  <si>
    <t>ALGINATES: AMMONIUM, CALCIUM, POTASSIUM &amp; SODIUM</t>
  </si>
  <si>
    <t>ALKANET ROOT EXTRACT  (PROHIBITED)</t>
  </si>
  <si>
    <t>PIMENTA (ALLSPICE)</t>
  </si>
  <si>
    <t>ALLSPICE OIL</t>
  </si>
  <si>
    <t>ALLSPICE OLEORESIN</t>
  </si>
  <si>
    <t>ALLYL ANTHRANILATE</t>
  </si>
  <si>
    <t>ALLYL BUTYRATE</t>
  </si>
  <si>
    <t>ALLYL CINNAMATE</t>
  </si>
  <si>
    <t>ALLYL CYCLOHEXANEACETATE</t>
  </si>
  <si>
    <t>ALLYL CYCLOHEXANE BUTYRATE</t>
  </si>
  <si>
    <t>ALLYL CYCLOHEXANEHEXANOATE</t>
  </si>
  <si>
    <t>ALLYL CYCLOHEXANE PROPIONATE</t>
  </si>
  <si>
    <t>ALLYL CYCLOHEXANEVALERATE</t>
  </si>
  <si>
    <t>ALLYL DISULFIDE</t>
  </si>
  <si>
    <t>ALLYL-2-ETHYLBUTYRATE</t>
  </si>
  <si>
    <t>ALLYL 2-FUROATE</t>
  </si>
  <si>
    <t>ALLYL HEPTANOATE</t>
  </si>
  <si>
    <t>ALLYL HEXANOATE</t>
  </si>
  <si>
    <t>ALLYL α-IONONE</t>
  </si>
  <si>
    <t>ALLYL ISOTHIOCYANATE</t>
  </si>
  <si>
    <t>ALLYL MERCAPTAN</t>
  </si>
  <si>
    <t>ALLYL NONANOATE</t>
  </si>
  <si>
    <t>ALLYL OCTANOATE</t>
  </si>
  <si>
    <t>ALLYL PHENOXYACETATE</t>
  </si>
  <si>
    <t>ALLYL PHENYLACETATE</t>
  </si>
  <si>
    <t>ALLYL PROPIONATE</t>
  </si>
  <si>
    <t>ALLYL SORBATE</t>
  </si>
  <si>
    <t>ALLYL SULFIDE</t>
  </si>
  <si>
    <t>ALLYL TIGLATE</t>
  </si>
  <si>
    <t>ALLYL 10-UNDECENOATE</t>
  </si>
  <si>
    <t>ALLYL ISOVALERATE</t>
  </si>
  <si>
    <t>ALMOND BITTER</t>
  </si>
  <si>
    <t>ALOE</t>
  </si>
  <si>
    <t>ALTHEA ROOT</t>
  </si>
  <si>
    <t>AMBERGRIS</t>
  </si>
  <si>
    <t>AMBRETTE ABSOLUTE OIL</t>
  </si>
  <si>
    <t>AMBRETTE SEED OIL</t>
  </si>
  <si>
    <t>AMBRETTE TINCTURE</t>
  </si>
  <si>
    <t>AMMONIUM SULFIDE</t>
  </si>
  <si>
    <t>AMMONIUM ISOVALERATE</t>
  </si>
  <si>
    <t>ISOAMYL ACETATE</t>
  </si>
  <si>
    <t>AMYL ALCOHOL</t>
  </si>
  <si>
    <t>ISOAMYL ALCOHOL</t>
  </si>
  <si>
    <t>ISOAMYL BENZOATE</t>
  </si>
  <si>
    <t>AMYL BUTYRATE</t>
  </si>
  <si>
    <t>ISOAMYL BUTYRATE</t>
  </si>
  <si>
    <t>α-AMYLCINNAMALDEHYDE</t>
  </si>
  <si>
    <t>ISOAMYL CINNAMATE</t>
  </si>
  <si>
    <t>α-AMYLCINNAMYL ACETATE</t>
  </si>
  <si>
    <t>α-AMYLCINNAMYL ALCOHOL</t>
  </si>
  <si>
    <t>α-AMYLCINNAMYL ISOVALERATE</t>
  </si>
  <si>
    <t>AMYL FORMATE</t>
  </si>
  <si>
    <t>ISOAMYL FORMATE</t>
  </si>
  <si>
    <t>ISOAMYL 4(2-FURAN) BUTYRATE</t>
  </si>
  <si>
    <t>ISOAMYL 3-(2-FURAN) PROPIONATE</t>
  </si>
  <si>
    <t>AMYL 2-FUROATE</t>
  </si>
  <si>
    <t>AMYL HEPTANOATE</t>
  </si>
  <si>
    <t>AMYL HEXANOATE</t>
  </si>
  <si>
    <t>ISOAMYL HEXANOATE</t>
  </si>
  <si>
    <t>2-AMYL-5 or 6-KETO-1,4-DIOXANE</t>
  </si>
  <si>
    <t>ISOAMYL LAURATE</t>
  </si>
  <si>
    <t>ISOAMYL NONANOATE</t>
  </si>
  <si>
    <t>AMYL OCTANOATE</t>
  </si>
  <si>
    <t>ISOAMYL OCTANOATE</t>
  </si>
  <si>
    <t>ISOAMYL PHENYLACETATE</t>
  </si>
  <si>
    <t>ISOAMYL PROPIONATE</t>
  </si>
  <si>
    <t>ISOAMYL PYRUVATE</t>
  </si>
  <si>
    <t>ISOAMYL SALICYLATE</t>
  </si>
  <si>
    <t>ISOAMYL ISOVALERATE</t>
  </si>
  <si>
    <t>ANGELICA ROOT EXTRACT</t>
  </si>
  <si>
    <t>ANGELICA ROOT OIL</t>
  </si>
  <si>
    <t>ANGELICA SEED EXTRACT</t>
  </si>
  <si>
    <t>ANGELICA SEED OIL</t>
  </si>
  <si>
    <t>ANGELICA STEM OIL</t>
  </si>
  <si>
    <t>ANGOSTURA EXTRACT</t>
  </si>
  <si>
    <t>ANISE OIL</t>
  </si>
  <si>
    <t>STAR ANISE</t>
  </si>
  <si>
    <t>STAR ANISE OIL</t>
  </si>
  <si>
    <t>ANISOLE</t>
  </si>
  <si>
    <t>ANISYL ACETATE</t>
  </si>
  <si>
    <t>ANISYL ALCOHOL</t>
  </si>
  <si>
    <t>ANISYL BUTYRATE</t>
  </si>
  <si>
    <t>ANISYL FORMATE</t>
  </si>
  <si>
    <t>ANISYL PROPIONATE</t>
  </si>
  <si>
    <t>ANNATTO EXTRACT</t>
  </si>
  <si>
    <t>ANNATTO SEED</t>
  </si>
  <si>
    <t>ASAFETIDA FLUID EXTRACT</t>
  </si>
  <si>
    <t>ASAFETIDA GUM</t>
  </si>
  <si>
    <t>ASAFETIDA OIL</t>
  </si>
  <si>
    <t>ASCORBIC ACID</t>
  </si>
  <si>
    <t>PRICKLY ASH BARK EXTRACT</t>
  </si>
  <si>
    <t xml:space="preserve">BALM  </t>
  </si>
  <si>
    <t>BALM LEAVES EXTRACT</t>
  </si>
  <si>
    <t>BALM OIL</t>
  </si>
  <si>
    <t>FIR BALSAM OIL</t>
  </si>
  <si>
    <t>FIR BALSAM OLEORESIN</t>
  </si>
  <si>
    <t>PERUVIAN BALSAM</t>
  </si>
  <si>
    <t>BALSAM PERU OIL</t>
  </si>
  <si>
    <t>BASIL</t>
  </si>
  <si>
    <t>BASIL OIL</t>
  </si>
  <si>
    <t>BASIL OLEORESIN</t>
  </si>
  <si>
    <t>BAY LEAVES WEST INDIAN EXTRACT</t>
  </si>
  <si>
    <t>BAY LEAVES WEST INDIAN OIL</t>
  </si>
  <si>
    <t>BAY LEAVES WEST INDIAN OLEORESIN</t>
  </si>
  <si>
    <t>LAUREL 88</t>
  </si>
  <si>
    <t>LAUREL BAY LEAVES OIL</t>
  </si>
  <si>
    <t>BEESWAX BLEACHED</t>
  </si>
  <si>
    <t>BENZALDEHYDE</t>
  </si>
  <si>
    <t>BENZALDEHYDE DIMETHYL ACETAL</t>
  </si>
  <si>
    <t>BENZALDEHYDE GYLCERYL ACETAL</t>
  </si>
  <si>
    <t>BENZALDEHYDE PROPYLENE GLYCOL ACETAL</t>
  </si>
  <si>
    <t>BENZOIC ACID</t>
  </si>
  <si>
    <t>BENZOIN</t>
  </si>
  <si>
    <t>BENZOIN RESIN</t>
  </si>
  <si>
    <t>BENZYL ACETATE</t>
  </si>
  <si>
    <t>BENZYL ACETOACETATE</t>
  </si>
  <si>
    <t>BENZYL ALCOHOL</t>
  </si>
  <si>
    <t>BENZYL BENZOATE</t>
  </si>
  <si>
    <t>BENZYL BUTYL ETHER</t>
  </si>
  <si>
    <t>BENZYL BUTYRATE</t>
  </si>
  <si>
    <t>BENZYL ISOBUTYRATE</t>
  </si>
  <si>
    <t>BENZYL CINNAMATE</t>
  </si>
  <si>
    <t>BENZYL 2,3-DIMETHYLCROTONATE</t>
  </si>
  <si>
    <t>BENZYL ETHYL ETHER</t>
  </si>
  <si>
    <t>BENZYL FORMATE</t>
  </si>
  <si>
    <t>3-BENZYL - 4-HEPTANONE</t>
  </si>
  <si>
    <t>BENZYL MERCAPTAN</t>
  </si>
  <si>
    <t>BENZYL METHOXYETHYL ACETAL</t>
  </si>
  <si>
    <t>BENZYL PHENYLACETATE</t>
  </si>
  <si>
    <t>BENZYL PROPIONATE</t>
  </si>
  <si>
    <t>BENZYL SALICYLATE</t>
  </si>
  <si>
    <t>BENZYL ISOVALERATE</t>
  </si>
  <si>
    <t>BERGAMOT OIL</t>
  </si>
  <si>
    <t>BIRCH SWEET OIL</t>
  </si>
  <si>
    <t>BLACKBERRY BARK EXTRACT</t>
  </si>
  <si>
    <t>BOIS DE ROSE OIL</t>
  </si>
  <si>
    <t>BORNEOL</t>
  </si>
  <si>
    <t>ISOBORNEOL</t>
  </si>
  <si>
    <t>BORNYL ACETATE</t>
  </si>
  <si>
    <t>ISOBORNYL ACETATE</t>
  </si>
  <si>
    <t>BORNYL FORMATE</t>
  </si>
  <si>
    <t>ISOBORNYL FORMATE</t>
  </si>
  <si>
    <t>ISOBORNYL PROPIONATE</t>
  </si>
  <si>
    <t>BORNYL VALERATE</t>
  </si>
  <si>
    <t>BORNYL ISOVALERATE</t>
  </si>
  <si>
    <t>ISOBORNYL ISOVALERATE</t>
  </si>
  <si>
    <t>BORONIA ABSOLUTE</t>
  </si>
  <si>
    <t>BUCHU LEAVES OIL</t>
  </si>
  <si>
    <t>2 - BUTANONE</t>
  </si>
  <si>
    <t>BUTTER ACIDS</t>
  </si>
  <si>
    <t>BUTTER ESTERS</t>
  </si>
  <si>
    <t>BUTTER STARTER DISTILLATE</t>
  </si>
  <si>
    <t>BUTYL ACETATE</t>
  </si>
  <si>
    <t>ISOBUTYL ACETATE</t>
  </si>
  <si>
    <t>BUTYL ACETOACETATE</t>
  </si>
  <si>
    <t>ISOBUTYL ACETOACETATE</t>
  </si>
  <si>
    <t>BUTYL ALCOHOL</t>
  </si>
  <si>
    <t>ISOBUTYL ALCOHOL</t>
  </si>
  <si>
    <t>ISOBUTYL ANGELATE</t>
  </si>
  <si>
    <t>BUTYL ANTHRANILATE</t>
  </si>
  <si>
    <t>ISOBUTYL ANTHRANILATE</t>
  </si>
  <si>
    <t>BUTYLATED HYDROXYANISOLE</t>
  </si>
  <si>
    <t>BUTYLATED HYDROXYTOLUENE</t>
  </si>
  <si>
    <t>ISOBUTYL BENZOATE</t>
  </si>
  <si>
    <t>BUTYL BUTYRATE</t>
  </si>
  <si>
    <t>ISOBUTYL BUTYRATE</t>
  </si>
  <si>
    <t>BUTYL ISOBUTYRATE</t>
  </si>
  <si>
    <t>ISOBUTYL ISOBUTYRATE</t>
  </si>
  <si>
    <t>BUTYL BUTYRYLLACTATE</t>
  </si>
  <si>
    <t>α-BUTYLCINNAMALDEHYDE</t>
  </si>
  <si>
    <t>BUTYL CINNAMATE</t>
  </si>
  <si>
    <t>ISOBUTYL CINNAMATE</t>
  </si>
  <si>
    <t>BUTYL 2-DECENOATE</t>
  </si>
  <si>
    <t>BUTYL ETHYL MALONATE</t>
  </si>
  <si>
    <t>BUTYL FORMATE</t>
  </si>
  <si>
    <t>ISOBUTYL FORMATE</t>
  </si>
  <si>
    <t>ISOBUTYL-2-FURANPROPIONATE</t>
  </si>
  <si>
    <t>BUTYL HEPTANOATE</t>
  </si>
  <si>
    <t>ISOBUTYL HEPTANOATE</t>
  </si>
  <si>
    <t>BUTYL HEXANOATE</t>
  </si>
  <si>
    <t>ISOBUTYL HEXANOATE</t>
  </si>
  <si>
    <t>BUTYL p-HYDROXY BENZOATE</t>
  </si>
  <si>
    <t>2-BUTYL -5- or 6-KETO - 1,4-DIOXANE</t>
  </si>
  <si>
    <t>BUTYL LACTATE</t>
  </si>
  <si>
    <t>BUTYL LAURATE</t>
  </si>
  <si>
    <t>BUTYL LEVULINATE</t>
  </si>
  <si>
    <t>α-ISOBUTYLPHENETHYL ALCOHOL</t>
  </si>
  <si>
    <t>BUTYL PHENYLACETATE</t>
  </si>
  <si>
    <t>ISOBUTYL PHENYLACETATE</t>
  </si>
  <si>
    <t>BUTYL PROPIONATE</t>
  </si>
  <si>
    <t>ISOBUTYL PROPIONATE</t>
  </si>
  <si>
    <t>ISOBUTYL SALICYLATE</t>
  </si>
  <si>
    <t>BUTYL STEARATE</t>
  </si>
  <si>
    <t>BUTYL SULFIDE</t>
  </si>
  <si>
    <t>BUTYL 10-UNDECENOATE</t>
  </si>
  <si>
    <t>BUTYL ISOVALERATE</t>
  </si>
  <si>
    <t>BUTYRALDEHYDE</t>
  </si>
  <si>
    <t>ISOBUTYRALDEHYDE</t>
  </si>
  <si>
    <t>ISOBUTYRIC ACID</t>
  </si>
  <si>
    <t>GLYCEROL TRIBUTYRATE</t>
  </si>
  <si>
    <t>CAFFEINE</t>
  </si>
  <si>
    <t>CAJEPUT OIL</t>
  </si>
  <si>
    <t>CALCIUM ACETATE</t>
  </si>
  <si>
    <t>CAMPHENE</t>
  </si>
  <si>
    <t>CAMPHOR, TREE</t>
  </si>
  <si>
    <t>CAMPHOR JAPANESE WHITE OIL</t>
  </si>
  <si>
    <t>CANANGA OIL</t>
  </si>
  <si>
    <t>CAPSICUM EXTRACT</t>
  </si>
  <si>
    <t>CAPSICUM OLEORESIN</t>
  </si>
  <si>
    <t>CARAMEL</t>
  </si>
  <si>
    <t>CARAWAY</t>
  </si>
  <si>
    <t>CARAWAY, BLACK</t>
  </si>
  <si>
    <t>CARAWAY OIL</t>
  </si>
  <si>
    <t>CARBOXYMETHYL CELLULOSE</t>
  </si>
  <si>
    <t>CARDAMOM</t>
  </si>
  <si>
    <t>CARDAMOM SEED OIL</t>
  </si>
  <si>
    <t>CARMINE</t>
  </si>
  <si>
    <t>CAROB BEAN EXTRACT</t>
  </si>
  <si>
    <t>CARROT OIL</t>
  </si>
  <si>
    <t>CARVACROL</t>
  </si>
  <si>
    <t>CARVACRYL ETHYL ETHER</t>
  </si>
  <si>
    <t>CARVEOL</t>
  </si>
  <si>
    <t>4-CARVOMENTHENOL</t>
  </si>
  <si>
    <t>CARVONE</t>
  </si>
  <si>
    <t>CARVYL ACETATE</t>
  </si>
  <si>
    <t>CASCARA BITTERLESS EXTRACT</t>
  </si>
  <si>
    <t xml:space="preserve">CASCARILLA BARK EXTRACT </t>
  </si>
  <si>
    <t>CASCARILLA BARK OIL</t>
  </si>
  <si>
    <t>CINNAMON FLOWERS</t>
  </si>
  <si>
    <t>CASSIE ABSOLUTE</t>
  </si>
  <si>
    <t>CASTOREUM EXTRACT</t>
  </si>
  <si>
    <t>CASTOREUM LIQUID</t>
  </si>
  <si>
    <t>CASTOR OIL</t>
  </si>
  <si>
    <t>CATECHU BLACK EXTRACT</t>
  </si>
  <si>
    <t>CATECHU BLACK (POWER)</t>
  </si>
  <si>
    <t>CEDAR LEAF OIL</t>
  </si>
  <si>
    <t>CELERY (SEED)</t>
  </si>
  <si>
    <t>CELERY SEED EXTRACT</t>
  </si>
  <si>
    <t>CELERY SEED EXTRACT SOLID</t>
  </si>
  <si>
    <t>CELERY SEED OIL</t>
  </si>
  <si>
    <t>CHERRY BARK WILD EXTRACT</t>
  </si>
  <si>
    <t>CHERRY LAUREL OIL</t>
  </si>
  <si>
    <t>CHERRY PITS EXTRACT</t>
  </si>
  <si>
    <t>CHERVIL</t>
  </si>
  <si>
    <t>CHICORY EXTRACT</t>
  </si>
  <si>
    <t>CINCHONA BARK RED</t>
  </si>
  <si>
    <t>CINCHONA BARK-RED EXTRACT</t>
  </si>
  <si>
    <t>CINCHONA BARK YELLOW</t>
  </si>
  <si>
    <t>CINCHONA BARK YELLOW EXTRACT</t>
  </si>
  <si>
    <t>CINCHONA EXTRACT</t>
  </si>
  <si>
    <t>CINNAMALDEHYDE</t>
  </si>
  <si>
    <t>CINNAMALDEHYDE ETHYLENE GLYCOL ACETAL</t>
  </si>
  <si>
    <t>CINNAMIC ACID</t>
  </si>
  <si>
    <t>CINNAMON</t>
  </si>
  <si>
    <t>CINNAMON BARK EXTRACT</t>
  </si>
  <si>
    <t>CINNAMON BARK OIL</t>
  </si>
  <si>
    <t>CINNAMON LEAF OIL</t>
  </si>
  <si>
    <t>CINNAMYL ACETATE</t>
  </si>
  <si>
    <t>CINNAMYL ALCOHOL</t>
  </si>
  <si>
    <t>CINNAMYL ANTHRANILATE (PROHIBITED)</t>
  </si>
  <si>
    <t>CINNAMYL BUTYRATE</t>
  </si>
  <si>
    <t>CINNAMYL ISOBUTYRATE</t>
  </si>
  <si>
    <t>CINNAMYL CINNAMATE</t>
  </si>
  <si>
    <t>CINNAMYL FORMATE</t>
  </si>
  <si>
    <t>CINNAMYL PHENYLACETATE</t>
  </si>
  <si>
    <t>CINNAMYL PROPIONATE</t>
  </si>
  <si>
    <t>CINNAMYL ISOVALERATE</t>
  </si>
  <si>
    <t>CITRAL (NERAL)</t>
  </si>
  <si>
    <t>CITRAL DIETHYL ACETAL</t>
  </si>
  <si>
    <t>CITRAL DIMETHYL ACETAL</t>
  </si>
  <si>
    <t>CITRIC ACID</t>
  </si>
  <si>
    <t>CITRONELLAL</t>
  </si>
  <si>
    <t>CITRONELLA OIL</t>
  </si>
  <si>
    <t>CITRONELLOL</t>
  </si>
  <si>
    <t>CITRONELLYL OXYACETALDEHYDE</t>
  </si>
  <si>
    <t>CITRONELLYL BUTYRATE</t>
  </si>
  <si>
    <t>CITRONELLYL ISOBUTYRATE</t>
  </si>
  <si>
    <t>CITRONELLYL FORMATE</t>
  </si>
  <si>
    <t>CITRONELLYL PHENYLACETATE</t>
  </si>
  <si>
    <t>CITRONELLYL PROPIONATE</t>
  </si>
  <si>
    <t>CITRONELLYL VALERATE</t>
  </si>
  <si>
    <t>CITRUS PEEL EXTRACT</t>
  </si>
  <si>
    <t>CIVET ABSOLUTE</t>
  </si>
  <si>
    <t>CLARY</t>
  </si>
  <si>
    <t>CLARY OIL</t>
  </si>
  <si>
    <t>CLOVE BUD EXTRACT</t>
  </si>
  <si>
    <t>CLOVE BUD OIL</t>
  </si>
  <si>
    <t>CLOVE BUD OLEORESIN</t>
  </si>
  <si>
    <t>CLOVE LEAF OIL</t>
  </si>
  <si>
    <t>CLOVER TOPS RED EXTRACT</t>
  </si>
  <si>
    <t>CLOVES</t>
  </si>
  <si>
    <t>CLOVE STEM OIL</t>
  </si>
  <si>
    <t>COCA LEAF EXTRACT</t>
  </si>
  <si>
    <t>COCHINEAL</t>
  </si>
  <si>
    <t>COCHINEAL EXTRACT</t>
  </si>
  <si>
    <t>COGNAC GREEN OIL</t>
  </si>
  <si>
    <t>COGNAC WHITE OIL</t>
  </si>
  <si>
    <t>CORIANDER</t>
  </si>
  <si>
    <t>CORIANDER OIL</t>
  </si>
  <si>
    <t>CORN SILK</t>
  </si>
  <si>
    <t>COSTUS ROOT OIL</t>
  </si>
  <si>
    <t>CUBEB</t>
  </si>
  <si>
    <t>CUBEB OIL</t>
  </si>
  <si>
    <t>CUMIN</t>
  </si>
  <si>
    <t>CUMINALDEHYDE</t>
  </si>
  <si>
    <t>CUMIN OIL</t>
  </si>
  <si>
    <t>CURACAO PEEL EXTRACT</t>
  </si>
  <si>
    <t>CURACAO PEEL OIL</t>
  </si>
  <si>
    <t>CURRANT BUDS BLACK ABSOLUTE</t>
  </si>
  <si>
    <t>CYCLOHEXANE ACETIC ACID</t>
  </si>
  <si>
    <t>CYCLOHEXANEETHYL ACETATE</t>
  </si>
  <si>
    <t>CYCLOHEXYL ACETATE</t>
  </si>
  <si>
    <t>CYCLOHEXYL ANTHRANILATE</t>
  </si>
  <si>
    <t>CYCLOHEXYL BUTYRATE</t>
  </si>
  <si>
    <t>CYCLOHEXYL CINNAMATE</t>
  </si>
  <si>
    <t>CYCLOHEXYL FORMATE</t>
  </si>
  <si>
    <t>CYCLOHEXYL PROPIONATE</t>
  </si>
  <si>
    <t>CYCLOHEXYL ISOVALERATE</t>
  </si>
  <si>
    <t>DANDELION FLUID EXTRACT</t>
  </si>
  <si>
    <t>DANDELION ROOT EXTRACT SOLID</t>
  </si>
  <si>
    <t>DAVANA OIL</t>
  </si>
  <si>
    <t>DECANAL</t>
  </si>
  <si>
    <t>DECANAL DIMETHYL ACETAL</t>
  </si>
  <si>
    <t>DECANOIC ACID</t>
  </si>
  <si>
    <t>1-DECANOL</t>
  </si>
  <si>
    <t>2-DECENAL</t>
  </si>
  <si>
    <t>DECYL ACETATE</t>
  </si>
  <si>
    <t>DECYL BUTYRATE</t>
  </si>
  <si>
    <t>DECYL PROPIONATE</t>
  </si>
  <si>
    <t>DIACETYL</t>
  </si>
  <si>
    <t>DIBENZYL ETHER</t>
  </si>
  <si>
    <t>DIBUTYL SEBACATE</t>
  </si>
  <si>
    <t>DIETHYL MALATE</t>
  </si>
  <si>
    <t>DIETHYL MALONATE</t>
  </si>
  <si>
    <t>DIETHYL SEBACATE</t>
  </si>
  <si>
    <t>DIETHYL SUCCINATE</t>
  </si>
  <si>
    <t>DIETHYL TARTRATE</t>
  </si>
  <si>
    <t>DIHYDROCARVEOL</t>
  </si>
  <si>
    <t>DIHYDROCARVYL ACETATE</t>
  </si>
  <si>
    <t>DIHYDROCOUMARIN</t>
  </si>
  <si>
    <t>DILL</t>
  </si>
  <si>
    <t>DILL OIL</t>
  </si>
  <si>
    <t>DILL INDIAN (SEED)</t>
  </si>
  <si>
    <t>2,4-DIMETHYLACETOPHENONE</t>
  </si>
  <si>
    <t>α, α-DIMETHYLBENZYL ISOBUTYRATE</t>
  </si>
  <si>
    <t>2,6-DIMETHYL-5-HEPTENAL</t>
  </si>
  <si>
    <t>2,6-DIMETHYL OCTANAL</t>
  </si>
  <si>
    <t>3,7-DIMETHYL-1-OCTANOL</t>
  </si>
  <si>
    <t>α, α-DIMETHYLPHENETHYL ACETATE</t>
  </si>
  <si>
    <t>α,α-DIMETHYLPHENETHYL ALCOHOL</t>
  </si>
  <si>
    <t>α,α-DIMETHYLPHENETHYL BUTYRATE</t>
  </si>
  <si>
    <t>α,α-DIMETHYLPHENETHYL FORMATE</t>
  </si>
  <si>
    <t>DIMETHYL SUCCINATE</t>
  </si>
  <si>
    <t>1,3-DIPHENYL-2-PROPANONE</t>
  </si>
  <si>
    <t>DISODIUM PHOSPHATE</t>
  </si>
  <si>
    <t>DITTANY OF CRETE</t>
  </si>
  <si>
    <t>2-DODECENAL</t>
  </si>
  <si>
    <t>DOG GRASS EXTRACT</t>
  </si>
  <si>
    <t>DRAGON'S BLOOD EXTRACT</t>
  </si>
  <si>
    <t>DULSE</t>
  </si>
  <si>
    <t>ELDER (FLOWERS)</t>
  </si>
  <si>
    <t>ELEMI (GUM)</t>
  </si>
  <si>
    <t>ELEMI OIL</t>
  </si>
  <si>
    <t>ERIGERON OIL</t>
  </si>
  <si>
    <t>ERYTHROBIC ACID</t>
  </si>
  <si>
    <t>ESTRAGOLE</t>
  </si>
  <si>
    <t>TARRAGON OIL</t>
  </si>
  <si>
    <t>ETHYL ACETATE</t>
  </si>
  <si>
    <t>ETHYL ACETOACETATE</t>
  </si>
  <si>
    <t>ETHYL 2-ACETYL-3-PHENYLPROPIONATE</t>
  </si>
  <si>
    <t>ETHYL ACONITATE (MIXED ESTERS)</t>
  </si>
  <si>
    <t>ETHYL ALCOHOL</t>
  </si>
  <si>
    <t>ETHYL p-ANISATE</t>
  </si>
  <si>
    <t>ETHYL ANTHRANILATE</t>
  </si>
  <si>
    <t>ETHYL BENZOATE</t>
  </si>
  <si>
    <t>ETHYL BENZOYLACETATE</t>
  </si>
  <si>
    <t>α-ETHYLBENZYL BUTYRATE</t>
  </si>
  <si>
    <t>2-ETHYLBUTYL ACETATE</t>
  </si>
  <si>
    <t>2-ETHYLBUTYRALDEHYDE</t>
  </si>
  <si>
    <t>ETHYL BUTYRATE</t>
  </si>
  <si>
    <t>ETHYL ISOBUTYRATE</t>
  </si>
  <si>
    <t>2-ETHYLBUTYRIC ACID</t>
  </si>
  <si>
    <t>ETHYL CINNAMATE</t>
  </si>
  <si>
    <t>ETHYL CYCLOHEXANEPROPIONATE</t>
  </si>
  <si>
    <t>ETHYL DECANOATE</t>
  </si>
  <si>
    <t>ETHYL FORMATE</t>
  </si>
  <si>
    <t>ETHYL 2-FURANPROPIONATE</t>
  </si>
  <si>
    <t>4-ETHYLGUAIACOL</t>
  </si>
  <si>
    <t>ETHYL HEPTANOATE</t>
  </si>
  <si>
    <t>2-ETHYL-2-HEPTENAL</t>
  </si>
  <si>
    <t>ETHYL HEXANOATE</t>
  </si>
  <si>
    <t>ETHYL LACTATE</t>
  </si>
  <si>
    <t>ETHYL LAURATE</t>
  </si>
  <si>
    <t>ETHYL LEVULINATE</t>
  </si>
  <si>
    <t>ETHYL 2-METHYLBUTYRATE</t>
  </si>
  <si>
    <t>ETHYL METHYLPHENYLGLYCIDATE</t>
  </si>
  <si>
    <t>ETHYL MYRISTATE</t>
  </si>
  <si>
    <t>ETHYL NITRITE</t>
  </si>
  <si>
    <t>ETHYL NONANOATE</t>
  </si>
  <si>
    <t>ETHYL 2-NONYNOATE</t>
  </si>
  <si>
    <t>ETHYL OCTANOATE</t>
  </si>
  <si>
    <t>ETHYL OLEATE</t>
  </si>
  <si>
    <t>ETHYL PALMITATE</t>
  </si>
  <si>
    <t>ETHYL PHENYLACETATE</t>
  </si>
  <si>
    <t>ETHYL 4-PHENYLBUTYRATE</t>
  </si>
  <si>
    <t>ETHYL 3-PHENYLGLYCIDATE</t>
  </si>
  <si>
    <t>ETHYL 3-PHENYLPROPIONATE</t>
  </si>
  <si>
    <t>ETHYL PROPIONATE</t>
  </si>
  <si>
    <t>ETHYL PYRUVATE</t>
  </si>
  <si>
    <t>ETHYL SALICYLATE</t>
  </si>
  <si>
    <t>ETHYL SORBATE</t>
  </si>
  <si>
    <t>ETHYL TIGLATE</t>
  </si>
  <si>
    <t>ETHYL 10-UNDECENOATE</t>
  </si>
  <si>
    <t>ETHYL VALERATE</t>
  </si>
  <si>
    <t>ETHYL ISOVALERATE</t>
  </si>
  <si>
    <t>ETHYL VANILLIN</t>
  </si>
  <si>
    <t>EUCALYPTOL</t>
  </si>
  <si>
    <t>EUCALYPTUS OIL</t>
  </si>
  <si>
    <t>EUGENOL</t>
  </si>
  <si>
    <t>ISOEUGENOL</t>
  </si>
  <si>
    <t>EUGENYL ACETATE</t>
  </si>
  <si>
    <t>ISOEUGENYL ACETATE</t>
  </si>
  <si>
    <t>EUGENYL BENZOATE</t>
  </si>
  <si>
    <t>ISOEUGENYL ETHYL ETHER</t>
  </si>
  <si>
    <t>EUGENYL FORMATE</t>
  </si>
  <si>
    <t>ISOEUGENYL FORMATE</t>
  </si>
  <si>
    <t>EUGENYL METHYL ETHER</t>
  </si>
  <si>
    <t>ISOEUGENYL METHYL ETHER</t>
  </si>
  <si>
    <t>ISOEUGENYL PHENYLACETATE</t>
  </si>
  <si>
    <t>FARNESOL</t>
  </si>
  <si>
    <t>FENCHYL ALCOHOL</t>
  </si>
  <si>
    <t>FENNEL, COMMON</t>
  </si>
  <si>
    <t>FENNEL , SWEET</t>
  </si>
  <si>
    <t>FENNEL SWEET OIL</t>
  </si>
  <si>
    <t>FENUGREEK</t>
  </si>
  <si>
    <t>FENUGREEK EXTRACT</t>
  </si>
  <si>
    <t>FENUGREEK OLEORESIN</t>
  </si>
  <si>
    <t>FORMIC ACID</t>
  </si>
  <si>
    <t>FUMARIC ACID</t>
  </si>
  <si>
    <t>FURFURAL</t>
  </si>
  <si>
    <t>FURFURYL ACETATE</t>
  </si>
  <si>
    <t>FURFURYL ALCOHOL</t>
  </si>
  <si>
    <t>2-FURFURYLIDENE BUTYRALDEHYDE</t>
  </si>
  <si>
    <t>FURFURYL MERCAPTAN</t>
  </si>
  <si>
    <t>3-(2-FURYL) ACROLEIN</t>
  </si>
  <si>
    <t>4-(2-FURYL)-3-BUTEN-2-ONE</t>
  </si>
  <si>
    <t>(2-FURYL)-2-PROPANONE</t>
  </si>
  <si>
    <t>FUSEL OIL, REFINED</t>
  </si>
  <si>
    <t>GALANGAL (ROOT)</t>
  </si>
  <si>
    <t>GALANGAL ROOT EXTRACT</t>
  </si>
  <si>
    <t>GALANGAL ROOT OIL</t>
  </si>
  <si>
    <t>GALBANUM OIL</t>
  </si>
  <si>
    <t>GALBANUM (RESIN)</t>
  </si>
  <si>
    <t>GARLIC OIL</t>
  </si>
  <si>
    <t>GENET ABSOLUTE</t>
  </si>
  <si>
    <t>GENET EXTRACT</t>
  </si>
  <si>
    <t>GENTIAN ROOT EXTRACT</t>
  </si>
  <si>
    <t>GERANIOL</t>
  </si>
  <si>
    <t>GERANIUM ROSE OIL</t>
  </si>
  <si>
    <t>GERANYL ACETATE</t>
  </si>
  <si>
    <t>GERANYL ACETOACETATE</t>
  </si>
  <si>
    <t>GERANYL BENZOATE</t>
  </si>
  <si>
    <t>GERANYL BUTYRATE</t>
  </si>
  <si>
    <t>GERANYL ISOBUTYRATE</t>
  </si>
  <si>
    <t>GERANYL FORMATE</t>
  </si>
  <si>
    <t>GERANYL HEXANOATE</t>
  </si>
  <si>
    <t>GERANYL PHENYLACETATE</t>
  </si>
  <si>
    <t>GERANYL PROPIONATE</t>
  </si>
  <si>
    <t>GERANYL ISOVALERATE</t>
  </si>
  <si>
    <t>GHATTI GUM</t>
  </si>
  <si>
    <t>GINGER</t>
  </si>
  <si>
    <t>GINGER EXTRACT</t>
  </si>
  <si>
    <t>GINGER OIL</t>
  </si>
  <si>
    <t>GINGER OLEORESIN</t>
  </si>
  <si>
    <t>GLUCOSE PENTAACETATE</t>
  </si>
  <si>
    <t>GLYCEROL</t>
  </si>
  <si>
    <t>GLYCERYL MONOOLEATE</t>
  </si>
  <si>
    <t>GLYCERYL MONOSTEARATE</t>
  </si>
  <si>
    <t>GLYLCYRRHIZIN, AMMONIATED</t>
  </si>
  <si>
    <t>GRAINS OF PARADISE</t>
  </si>
  <si>
    <t>GRAPEFRUIT OIL</t>
  </si>
  <si>
    <t>GUAIAC GUM EXTRACT</t>
  </si>
  <si>
    <t>GUAIACOL</t>
  </si>
  <si>
    <t>GUAIAC WOOD EXTRACT</t>
  </si>
  <si>
    <t>GUAIAC WOOD OIL</t>
  </si>
  <si>
    <t>GUAIACYL PHENYLACETATE</t>
  </si>
  <si>
    <t>GUARANA (GUM)</t>
  </si>
  <si>
    <t>GUAR GUM</t>
  </si>
  <si>
    <t>HAW BARK BLACK EXTRACT</t>
  </si>
  <si>
    <t>γ-HEPTALACTONE</t>
  </si>
  <si>
    <t>HEPTANAL</t>
  </si>
  <si>
    <t>HEPTANAL DIMETHYL ACETAL</t>
  </si>
  <si>
    <t>HEPTANAL GLYCERYL ACETAL (MIXED 1,2 and 1,3 ACETALS)</t>
  </si>
  <si>
    <t>2,3-HEPTANEDIONE</t>
  </si>
  <si>
    <t>2-HEPTANONE</t>
  </si>
  <si>
    <t>3-HEPTANONE</t>
  </si>
  <si>
    <t>4-HEPTANONE</t>
  </si>
  <si>
    <t>HEPTYL ACETATE</t>
  </si>
  <si>
    <t>HEPTYL ALCOHOL</t>
  </si>
  <si>
    <t>HEPTYL BUTYRATE</t>
  </si>
  <si>
    <t>HEPTYL ISOBUTYRATE</t>
  </si>
  <si>
    <t>HEPTYL FORMATE</t>
  </si>
  <si>
    <t>1-HEXADECANOL</t>
  </si>
  <si>
    <t>ω-6-HEXADECENLACTONE</t>
  </si>
  <si>
    <t>HEXANAL</t>
  </si>
  <si>
    <t>2,3-HEXANEDIONE</t>
  </si>
  <si>
    <t>HEXANOIC ACID</t>
  </si>
  <si>
    <t>2-HEXENAL</t>
  </si>
  <si>
    <t>2-HEXEN-1-OL</t>
  </si>
  <si>
    <t>3-HEXEN-1-OL</t>
  </si>
  <si>
    <t>2-HEXEN-1-YL-ACETATE</t>
  </si>
  <si>
    <t>HEXYL ACETATE</t>
  </si>
  <si>
    <t>HEXYL ALCOHOL</t>
  </si>
  <si>
    <t>HEXYL BUTYRATE</t>
  </si>
  <si>
    <t>HEXYL FORMATE</t>
  </si>
  <si>
    <t>HEXYL 2-FUROATE</t>
  </si>
  <si>
    <t>HEXYL HEXANOATE</t>
  </si>
  <si>
    <t>2-HEXYLIDENE CYCLOPENTANONE</t>
  </si>
  <si>
    <t>2-HEXYL-5 or 6-KETO-1,4-DIOXANE</t>
  </si>
  <si>
    <t>HEXYL OCTANOATE</t>
  </si>
  <si>
    <t>HEXYL PROPIONATE</t>
  </si>
  <si>
    <t>HICKORY BARK EXTRACT</t>
  </si>
  <si>
    <t>HOPS EXTRACT</t>
  </si>
  <si>
    <t>HOPS EXTRACT SOLID</t>
  </si>
  <si>
    <t>HOPS OIL</t>
  </si>
  <si>
    <t>HOREHOUND EXTRACT</t>
  </si>
  <si>
    <t>HORSEMINT LEAVES EXTRACT</t>
  </si>
  <si>
    <t>HYDROXYCITRONELLAL</t>
  </si>
  <si>
    <t>HYDROXYCITRONELLAL DIETHYL ACETAL</t>
  </si>
  <si>
    <t>HYDROXYCITRONELLAL DIMETHYL ACETAL</t>
  </si>
  <si>
    <t>HYDROXYCITRONELLOL</t>
  </si>
  <si>
    <t>5-HYDROXY-4-OCTANONE</t>
  </si>
  <si>
    <t>HYSSOP</t>
  </si>
  <si>
    <t>HYSSOP EXTRACT</t>
  </si>
  <si>
    <t>HYSSOP OIL</t>
  </si>
  <si>
    <t>IMMORTELLE EXTRACT</t>
  </si>
  <si>
    <t>INDOLE</t>
  </si>
  <si>
    <t>IRISH MOSS EXTRACT (CARRAGEENAN)</t>
  </si>
  <si>
    <t>JASMINE ABSOLUTE</t>
  </si>
  <si>
    <t>JASMINE CONCRETE</t>
  </si>
  <si>
    <t>JASMINE OIL</t>
  </si>
  <si>
    <t>JASMINE SPIRITUS</t>
  </si>
  <si>
    <t>JUNIPER (BERRIES)</t>
  </si>
  <si>
    <t>JUNIPER EXTRACT</t>
  </si>
  <si>
    <t>JUNIPER OIL</t>
  </si>
  <si>
    <t>KARAYA GUM</t>
  </si>
  <si>
    <t>KELP</t>
  </si>
  <si>
    <t>KOLA NUT EXTRACT</t>
  </si>
  <si>
    <t>LABDANUM ABSOLUTE</t>
  </si>
  <si>
    <t>LABDANUM OIL</t>
  </si>
  <si>
    <t>LABDANUM OLEORESIN</t>
  </si>
  <si>
    <t>LACTIC ACID</t>
  </si>
  <si>
    <t>LAUREL BERRIES</t>
  </si>
  <si>
    <t>LAUREL BAY LEAVES EXTRACT</t>
  </si>
  <si>
    <t>LAURIC ACID</t>
  </si>
  <si>
    <t>LAURIC ALDEHYDE</t>
  </si>
  <si>
    <t>LAURYL ACETATE</t>
  </si>
  <si>
    <t>LAURYL ALCOHOL</t>
  </si>
  <si>
    <t>LAVANDIN OIL</t>
  </si>
  <si>
    <t>LAVENDER</t>
  </si>
  <si>
    <t>LAVENDER ABSOLUTE</t>
  </si>
  <si>
    <t>LAVENDER CONCRETE</t>
  </si>
  <si>
    <t>LAVENDER OIL</t>
  </si>
  <si>
    <t>LEMON EXTRACT</t>
  </si>
  <si>
    <t>LEMONGRASS OIL</t>
  </si>
  <si>
    <t>LEMON OIL</t>
  </si>
  <si>
    <t>LEMON OIL, TERPENELESS</t>
  </si>
  <si>
    <t>LEVULINIC ACID</t>
  </si>
  <si>
    <t>LICORICE EXTRACT</t>
  </si>
  <si>
    <t>LICORICE EXTRACT POWDER</t>
  </si>
  <si>
    <t>LICORICE</t>
  </si>
  <si>
    <t>LIME OIL DISTILLED</t>
  </si>
  <si>
    <t>LIME OIL TERPENELESS</t>
  </si>
  <si>
    <t>LINALOE WOOD OIL</t>
  </si>
  <si>
    <t>LINALOOL</t>
  </si>
  <si>
    <t>LINALYL ACETATE</t>
  </si>
  <si>
    <t>LINALYL ANTHRANILATE</t>
  </si>
  <si>
    <t>LINALYL BENZOATE</t>
  </si>
  <si>
    <t>LINALYL BUTYRATE</t>
  </si>
  <si>
    <t>LINALYL ISOBUTYRATE</t>
  </si>
  <si>
    <t>LINALYL CINNAMATE</t>
  </si>
  <si>
    <t>LINALYL FORMATE</t>
  </si>
  <si>
    <t>LINALYL HEXANOATE</t>
  </si>
  <si>
    <t>LINALYL OCTANOATE</t>
  </si>
  <si>
    <t>LINALYL PROPIONATE</t>
  </si>
  <si>
    <t>LINALYL ISOVALERATE</t>
  </si>
  <si>
    <t>LINDEN FLOWERS</t>
  </si>
  <si>
    <t>CAROB BEAN GUM</t>
  </si>
  <si>
    <t>LOVAGE</t>
  </si>
  <si>
    <t>LOVAGE EXTRACT</t>
  </si>
  <si>
    <t>LOVAGE OIL</t>
  </si>
  <si>
    <t>MACE</t>
  </si>
  <si>
    <t>MACE OIL</t>
  </si>
  <si>
    <t>MACE OLEORESIN</t>
  </si>
  <si>
    <t>MALTOL</t>
  </si>
  <si>
    <t>MANDARIN OIL</t>
  </si>
  <si>
    <t>MARIGOLD, POT</t>
  </si>
  <si>
    <t>MARJORAM OLEORESIN</t>
  </si>
  <si>
    <t>MARJORAM, POT</t>
  </si>
  <si>
    <t>MARJORAM SEED</t>
  </si>
  <si>
    <t>MARJORAM, SWEET</t>
  </si>
  <si>
    <t>MARJORAM, SWEET OIL</t>
  </si>
  <si>
    <t>MENTHOL</t>
  </si>
  <si>
    <t>MENTHONE</t>
  </si>
  <si>
    <t>MENTHYL ISOVALERATE</t>
  </si>
  <si>
    <t>2-METHOXY-4-METHYLPHENOL</t>
  </si>
  <si>
    <t>4-(p-METHOXYPHENYL-2-BUTANONE</t>
  </si>
  <si>
    <t>1-(p-METHOXYPHENYL)-1-PENTEN-3-ONE</t>
  </si>
  <si>
    <t>1-(p-METHOXYPHENYL)-2-PROPANONE</t>
  </si>
  <si>
    <t>2-METHOXY-4-VINYLPHENOL</t>
  </si>
  <si>
    <t>METHYL ACETATE</t>
  </si>
  <si>
    <t>4'-METHYLACETOPHENONE</t>
  </si>
  <si>
    <t>2-METHYLALLYL BUTYRATE</t>
  </si>
  <si>
    <t>METHYL ANISATE</t>
  </si>
  <si>
    <t>METHYL ANTHRANILATE</t>
  </si>
  <si>
    <t>METHYL BENZOATE</t>
  </si>
  <si>
    <t>METHYL p-tert-BUTYLPHENYLACETATE</t>
  </si>
  <si>
    <t>PROPYL ISOVALERATE</t>
  </si>
  <si>
    <t>2-METHYLBUTYRALDEHYDE</t>
  </si>
  <si>
    <t>3-METHYLBUTYRALDEHYDE</t>
  </si>
  <si>
    <t>METHYL BUTYRATE</t>
  </si>
  <si>
    <t>METHYL ISOBUTYRATE</t>
  </si>
  <si>
    <t>2-METHYLBUTYRIC ACID</t>
  </si>
  <si>
    <t>METHYL CELLULOSE</t>
  </si>
  <si>
    <t>METHYL CINNAMATE</t>
  </si>
  <si>
    <t>6-METHYLCOUMARIN</t>
  </si>
  <si>
    <t>METHYLCYCLOPENTENOLONE</t>
  </si>
  <si>
    <t>4-(3,4-METHYLENEDIOXYPHENYL)-2-BUTANONE</t>
  </si>
  <si>
    <t>5-METHYLFURFURAL</t>
  </si>
  <si>
    <t>METHYL FUROATE</t>
  </si>
  <si>
    <t>2-METHYL -3(2-FURYL) ACROLEON</t>
  </si>
  <si>
    <t>METHYL HEPTANOATE</t>
  </si>
  <si>
    <t>2-METHYLHEPTANOIC ACID</t>
  </si>
  <si>
    <t>6-METHYL-5-HEPTEN-2-ONE</t>
  </si>
  <si>
    <t>METHYL HEXANOATE</t>
  </si>
  <si>
    <t>METHYL 2-HEXENOATE</t>
  </si>
  <si>
    <t>METHYL p-HYDROXYBENZOATE</t>
  </si>
  <si>
    <t>METHYL-α-IONONE</t>
  </si>
  <si>
    <t>METHYL-β-IONONE</t>
  </si>
  <si>
    <t>METHYL LAURATE</t>
  </si>
  <si>
    <t>METHYL MERCAPTAN</t>
  </si>
  <si>
    <t>METHYL o-METHOXYBENZOATE</t>
  </si>
  <si>
    <t>METHYL -N-METHYLANTHRANILATE</t>
  </si>
  <si>
    <t>METHYL-2-METHYLBUTYRATE</t>
  </si>
  <si>
    <t>METHYL-3-METHYLTHIOPROPIONATE</t>
  </si>
  <si>
    <t>METHYL-4-METHYLVALERATE</t>
  </si>
  <si>
    <t>METHYL MYRISTATE</t>
  </si>
  <si>
    <t>METHYL NONANOATE</t>
  </si>
  <si>
    <t>METHYL-2-NONENOATE</t>
  </si>
  <si>
    <t>METHYL 2-NONYNOATE</t>
  </si>
  <si>
    <t>2-METHYLOCTANAL</t>
  </si>
  <si>
    <t>METHYL OCTANOATE</t>
  </si>
  <si>
    <t>METHYL-2-OCTYNOATE</t>
  </si>
  <si>
    <t>4-METHYL-2,3-PENTANEDIONE</t>
  </si>
  <si>
    <t>4-METHYL-2-PENTANONE</t>
  </si>
  <si>
    <t>METHYL PHENYLACETATE</t>
  </si>
  <si>
    <t>3-METHYL-4-PHENYL-3-BUTENE-2-ONE</t>
  </si>
  <si>
    <t>2-METHYL-4-PHENYL-2-BUTYL ACETATE</t>
  </si>
  <si>
    <t>2-METHYL-4-PHENYL-2-BUTYL ISOBUTYRATE</t>
  </si>
  <si>
    <t>2-METHYL-4-PHENYLBUTYRALDEHYDE</t>
  </si>
  <si>
    <t>3-METHYL-2-PHENYLBUTYRALDEHYDE</t>
  </si>
  <si>
    <t>METHYL-4-PHENYLBUTYRATE</t>
  </si>
  <si>
    <t>4-METHYL-1-PHENYL-2-PENTANONE</t>
  </si>
  <si>
    <t>METHYL-3-PHENYLPROPIONATE</t>
  </si>
  <si>
    <t>METHYL PROPIONATE</t>
  </si>
  <si>
    <t>6-METHYLQUINOLINE</t>
  </si>
  <si>
    <t>METHYL SALICYLATE</t>
  </si>
  <si>
    <t>METHYL SULFIDE</t>
  </si>
  <si>
    <t>3-(METHYLTHIO) PROPIONALDEHYDE</t>
  </si>
  <si>
    <t>2-METHYL-3-TOLYLPROPIONALDEHYDE (mixed o-, m-, p-)</t>
  </si>
  <si>
    <t>2-METHYLUNDECANAL</t>
  </si>
  <si>
    <t>METHYL 9-UNDECENOATE</t>
  </si>
  <si>
    <t>METHYL 2-UNDECYNOATE</t>
  </si>
  <si>
    <t>METHYL VALERATE</t>
  </si>
  <si>
    <t>METHYL ISOVALERATE</t>
  </si>
  <si>
    <t xml:space="preserve">2-METHYLVALERIC ACID </t>
  </si>
  <si>
    <t>MIMOSA ABSOLUTE</t>
  </si>
  <si>
    <t>MONOSODIUM GLUTAMATE</t>
  </si>
  <si>
    <t>MOUNTAIN MAPLE EXTRACT SOLID</t>
  </si>
  <si>
    <t>MUSK AMBRETE (PROHIBITED)</t>
  </si>
  <si>
    <t>MUSK</t>
  </si>
  <si>
    <t>MUSTARD (BROWN)</t>
  </si>
  <si>
    <t>MUSTARD (YELLOW)</t>
  </si>
  <si>
    <t>MYRISTALDEHYDE</t>
  </si>
  <si>
    <t>MYRISTIC ACID</t>
  </si>
  <si>
    <t>MYRRH (GUM)</t>
  </si>
  <si>
    <t>MYRRH OIL</t>
  </si>
  <si>
    <t>NARINGIN EXTRACT</t>
  </si>
  <si>
    <t>NEROL</t>
  </si>
  <si>
    <t>NEROLI BIGARADE OIL</t>
  </si>
  <si>
    <t>NEROLIDOL</t>
  </si>
  <si>
    <t>NERYL ACETATE</t>
  </si>
  <si>
    <t>NERYL BUTYRATE</t>
  </si>
  <si>
    <t>NERYL ISOBUTYRATE</t>
  </si>
  <si>
    <t>NERYL FORMATE</t>
  </si>
  <si>
    <t>NERYL PROPIONATE</t>
  </si>
  <si>
    <t>NERYL ISOVALERATE</t>
  </si>
  <si>
    <t>NITROUS OXIDE</t>
  </si>
  <si>
    <t>2,6-NONADIEN-1-OL</t>
  </si>
  <si>
    <t>1,3-NONANEDIOL ACETATE, mixed ESTERS</t>
  </si>
  <si>
    <t>NONANOIC ACID</t>
  </si>
  <si>
    <t>2-NONANONE</t>
  </si>
  <si>
    <t>NONYL ACETATE</t>
  </si>
  <si>
    <t>NONYL ALCOHOL</t>
  </si>
  <si>
    <t>NONYL OCTANOATE</t>
  </si>
  <si>
    <t>NONYL ISOVALERATE</t>
  </si>
  <si>
    <t>NUTMEG (MACE)</t>
  </si>
  <si>
    <t>NUTMEG OIL</t>
  </si>
  <si>
    <t>OAK CHIPS WHITE EXTRACT</t>
  </si>
  <si>
    <t>OAK MOSS ABSOLUTE</t>
  </si>
  <si>
    <t>OCTANAL DIMETHYL ACETAL</t>
  </si>
  <si>
    <t>OCTANOIC ACID</t>
  </si>
  <si>
    <t>1-OCTANOL</t>
  </si>
  <si>
    <t>2-OCTANOL</t>
  </si>
  <si>
    <t>2-OCTANONE</t>
  </si>
  <si>
    <t>3-OCTANONE</t>
  </si>
  <si>
    <t>3-OCTANON-1-OL</t>
  </si>
  <si>
    <t>1-OCTEN-3-OL</t>
  </si>
  <si>
    <t>OCTYL ACETATE</t>
  </si>
  <si>
    <t>OCTYL BUTYRATE</t>
  </si>
  <si>
    <t>OCTYL ISOBUTYRATE</t>
  </si>
  <si>
    <t>OCTYL HEPTANOATE</t>
  </si>
  <si>
    <t>OCTYL OCTANOATE</t>
  </si>
  <si>
    <t>OCTYL PROPIONATE</t>
  </si>
  <si>
    <t>OLEIC ACID</t>
  </si>
  <si>
    <t>OLIBANUM OIL</t>
  </si>
  <si>
    <t>ONION OIL</t>
  </si>
  <si>
    <t>ORANGE FLOWERS (BLOSSOM) ABSOLUTE</t>
  </si>
  <si>
    <t>ORANGE FLOWERS BITTER</t>
  </si>
  <si>
    <t>ORANGE LEAF ABSOLUTE</t>
  </si>
  <si>
    <t>ORANGE OIL DISTILLED</t>
  </si>
  <si>
    <t>ORANGE OIL TERPENELESS</t>
  </si>
  <si>
    <t>ORANGE PEEL BITTER OIL</t>
  </si>
  <si>
    <t>ORANGE PEEL SWEET EXTRACT</t>
  </si>
  <si>
    <t>ORANGE PEEL SWEET OIL</t>
  </si>
  <si>
    <t>ORANGE PEEL SWEET OIL TERPENELESS</t>
  </si>
  <si>
    <t>OREGANO</t>
  </si>
  <si>
    <t>ORRIS CONCRETE LIQUID OIL</t>
  </si>
  <si>
    <t>ORRIS ROOT EXTRACT</t>
  </si>
  <si>
    <t>GERANIUM, EAST INDIAN OIL</t>
  </si>
  <si>
    <t>PALMAROSA OIL</t>
  </si>
  <si>
    <t>PALMITIC ACID</t>
  </si>
  <si>
    <t>PAPRIKA OLEORESIN</t>
  </si>
  <si>
    <t>PARSLEY</t>
  </si>
  <si>
    <t>PARSLEY OIL</t>
  </si>
  <si>
    <t>PARSLEY OLEORESIN</t>
  </si>
  <si>
    <t>PATCHOULY OIL</t>
  </si>
  <si>
    <t>PENNYROYAL OIL EUROPEAN</t>
  </si>
  <si>
    <t>2,3-Pentanedione</t>
  </si>
  <si>
    <t>2-PENTANONE</t>
  </si>
  <si>
    <t>4-PENTENOIC ACID</t>
  </si>
  <si>
    <t>PEPPER, BLACK</t>
  </si>
  <si>
    <t>PEPPER BLACK OIL</t>
  </si>
  <si>
    <t>PEPPER BLACK OLEORESIN</t>
  </si>
  <si>
    <t>PEPPERMINT LEAVES</t>
  </si>
  <si>
    <t>PEPPERMINT OIL</t>
  </si>
  <si>
    <t>PEPPER, RED</t>
  </si>
  <si>
    <t>PEPPER, WHITE</t>
  </si>
  <si>
    <t>PEPPER WHITE OIL</t>
  </si>
  <si>
    <t>PEPPER WHITE OLEORESIN</t>
  </si>
  <si>
    <t>PETITGRAIN LEMON OIL</t>
  </si>
  <si>
    <t>PETITGRAIN MANDARIN OIL</t>
  </si>
  <si>
    <t>PETITGRAIN OIL</t>
  </si>
  <si>
    <t>PHENETHYL ACETATE</t>
  </si>
  <si>
    <t>PHENETHYL ALCOHOL</t>
  </si>
  <si>
    <t>PHENETHYL ANTHRANILATE</t>
  </si>
  <si>
    <t>PHENETHYL BENZOATE</t>
  </si>
  <si>
    <t>PHENETHYL BUTYRATE</t>
  </si>
  <si>
    <t>PHENETHYL ISOBUTYRATE</t>
  </si>
  <si>
    <t>PHENETHYL CINNAMATE</t>
  </si>
  <si>
    <t>PHENETHYL FORMATE</t>
  </si>
  <si>
    <t>PHENETHYL 2-FUROATE</t>
  </si>
  <si>
    <t>PHENETHYL PHENYLACETATE</t>
  </si>
  <si>
    <t>PHENETHYL PROPIONATE</t>
  </si>
  <si>
    <t>PHENETHYL SALICYLATE</t>
  </si>
  <si>
    <t>PHENETHYL SENECIOATE</t>
  </si>
  <si>
    <t>PHENETHYL TIGLATE</t>
  </si>
  <si>
    <t>PHENETHYL ISOVALERATE</t>
  </si>
  <si>
    <t>PHENOXYACETIC ACID</t>
  </si>
  <si>
    <t>2-PHENOXYETHYL ISOBUTYRATE</t>
  </si>
  <si>
    <t>PHENYLACETALDEHYDE</t>
  </si>
  <si>
    <t>PHENYLACETALDEHYDE-2,3-BUTYLENE GLYCOL ACETAL</t>
  </si>
  <si>
    <t>PHENYLACETALDEHYDE DIMETHYL ACETAL</t>
  </si>
  <si>
    <t>PHENYLACETALDEHYDE GLYCERYL ACETAL</t>
  </si>
  <si>
    <t>PHENYLACETIC ACID</t>
  </si>
  <si>
    <t>4-PHENYL-2-BUTANOL</t>
  </si>
  <si>
    <t>4-PHENYL-3-BUTEN-2-OL</t>
  </si>
  <si>
    <t>4-PHENYL-3-BUTEN-2-ONE</t>
  </si>
  <si>
    <t>4-PHENYL-2-BUTYL ACETATE</t>
  </si>
  <si>
    <t>1-PHENYL-3-METHYL-3-PENTANOL</t>
  </si>
  <si>
    <t>1-PHENYL-1-PROPANOL</t>
  </si>
  <si>
    <t>3-PHENYL-1-PROPANOL</t>
  </si>
  <si>
    <t>2-PHENYLPROPIONALDEHYDE</t>
  </si>
  <si>
    <t>3-PHENYLPROPIONALDEHYDE</t>
  </si>
  <si>
    <t>2-PHENYLPROPIONALDEHYDE DIMETHYL ACETAL</t>
  </si>
  <si>
    <t>3-PHENYLPROPIONIC ACID</t>
  </si>
  <si>
    <t>3-PHENYLPROPYL ACETATE</t>
  </si>
  <si>
    <t>2-PHENYLPROPYL BUTYRATE</t>
  </si>
  <si>
    <t>2-PHENYLPROPYL ISOBUTYRATE</t>
  </si>
  <si>
    <t>3-PHENYLPROPYL ISOBUTYRATE</t>
  </si>
  <si>
    <t>3-PHENYLPROPYL CINNAMATE</t>
  </si>
  <si>
    <t>3-PHENYLPROPYL FORMATE</t>
  </si>
  <si>
    <t>3-PHENYLPROPYL HEXANOATE</t>
  </si>
  <si>
    <t>3-PHENYLPROPYL PROPIONATE</t>
  </si>
  <si>
    <t>2-(3-PHENYLPROPYL)-TETRAHYDROFURAN</t>
  </si>
  <si>
    <t>3-PHENYLPROPYL ISOVALERATE</t>
  </si>
  <si>
    <t>PHOSPHORIC ACID</t>
  </si>
  <si>
    <t>PIMENTA LEAF OIL</t>
  </si>
  <si>
    <t>PINE, DWARF, NEEDLE OIL</t>
  </si>
  <si>
    <t>FIR NEEDLES and TWIGS OIL</t>
  </si>
  <si>
    <t>PINE, SCOTCH OIL</t>
  </si>
  <si>
    <t>PIPERIDINE</t>
  </si>
  <si>
    <t>PIPERINE</t>
  </si>
  <si>
    <t>PIPERONAL</t>
  </si>
  <si>
    <t>PIPERONYL ACETATE</t>
  </si>
  <si>
    <t>PIPERONYL ISOBUTYRATE</t>
  </si>
  <si>
    <t>PIPSISSEWA LEAVES EXTRACT</t>
  </si>
  <si>
    <t>POLYSORBATE 20</t>
  </si>
  <si>
    <t>POLYSORBATE 60</t>
  </si>
  <si>
    <t>POLYSORBATE 80</t>
  </si>
  <si>
    <t>POMEGRANATE BARK EXTRACT</t>
  </si>
  <si>
    <t>POPPY (SEED)</t>
  </si>
  <si>
    <t>POTASSIUM ACETATE</t>
  </si>
  <si>
    <t>POTASSIUM SORBATE</t>
  </si>
  <si>
    <t>PROPENYLGUAETHOL</t>
  </si>
  <si>
    <t>PROPIONALDEHYDE</t>
  </si>
  <si>
    <t>PROPIONIC ACID</t>
  </si>
  <si>
    <t>PROPYL ACETATE</t>
  </si>
  <si>
    <t>ISOPROPYL ACETATE</t>
  </si>
  <si>
    <t>PROPYL ALCOHOL</t>
  </si>
  <si>
    <t>ISOPROPYL ALCOHOL</t>
  </si>
  <si>
    <t>PROPYL BENZOATE</t>
  </si>
  <si>
    <t>ISOPROPYL BENZOATE</t>
  </si>
  <si>
    <t>PROPYL BUTYRATE</t>
  </si>
  <si>
    <t>ISOPROPYL BUTYRATE</t>
  </si>
  <si>
    <t>PROPYL ISOBUTYRATE</t>
  </si>
  <si>
    <t>ISOPROPYL ISOBUTYRATE</t>
  </si>
  <si>
    <t>PROPYL CINNAMATE</t>
  </si>
  <si>
    <t>ISOPROPYL CINNAMATE</t>
  </si>
  <si>
    <t>PROPYLENE GLYCOL</t>
  </si>
  <si>
    <t>PROPYLENE GLYCOL ALGINATE</t>
  </si>
  <si>
    <t>PROPYLENE GLYCOL MONOSTEARATE</t>
  </si>
  <si>
    <t>PROPYL FORMATE</t>
  </si>
  <si>
    <t>ISOPROPYL FORMATE</t>
  </si>
  <si>
    <t>PROPYL 2-FURANACRYLATE</t>
  </si>
  <si>
    <t>PROPYL 2-FUROATE</t>
  </si>
  <si>
    <t>PROPYL GALLATE</t>
  </si>
  <si>
    <t>PROPYL HEPTANOATE</t>
  </si>
  <si>
    <t>ISOPROPYL HEXANOATE</t>
  </si>
  <si>
    <t>3-PROPYLIDENEPHTHALIDE</t>
  </si>
  <si>
    <t>PROPYL PHENYLACETATE</t>
  </si>
  <si>
    <t>ISOPROPYL PHENYLACETATE</t>
  </si>
  <si>
    <t>PROPYL PROPIONATE</t>
  </si>
  <si>
    <t>ISOPROPYL PROPIONATE</t>
  </si>
  <si>
    <t>ISOPROPYL ISOVALERATE</t>
  </si>
  <si>
    <t>ISOPULEGOL</t>
  </si>
  <si>
    <t>ISOPULEGONE</t>
  </si>
  <si>
    <t>ISOPULEGYL ACETATE</t>
  </si>
  <si>
    <t>PYROLIGNEOUS ACID</t>
  </si>
  <si>
    <t>PYROLIGNEOUS ACID, EXTRACT</t>
  </si>
  <si>
    <t>PYRUVALDEHYDE</t>
  </si>
  <si>
    <t>PYRUVIC ACID</t>
  </si>
  <si>
    <t>QUASSIA EXTRACT</t>
  </si>
  <si>
    <t>QUEBRACHO BARK EXTRACT</t>
  </si>
  <si>
    <t>QUILLAJA</t>
  </si>
  <si>
    <t>QUINCE SEED EXTRACT</t>
  </si>
  <si>
    <t>QUININE BISULFATE</t>
  </si>
  <si>
    <t>QUININE HYDROCHLORIDE</t>
  </si>
  <si>
    <t>QUININE SULFATE</t>
  </si>
  <si>
    <t>ISOQUINOLINE</t>
  </si>
  <si>
    <t>RHATANY EXTRACT</t>
  </si>
  <si>
    <t>RHODINOL</t>
  </si>
  <si>
    <t>RHODINYL ACETATE</t>
  </si>
  <si>
    <t>RHODINYL BUTYRATE</t>
  </si>
  <si>
    <t>RHODINYL ISOBUTYRATE</t>
  </si>
  <si>
    <t>RHODINYL FORMATE</t>
  </si>
  <si>
    <t>RHODINYL PHENYLACETATE</t>
  </si>
  <si>
    <t>RHODINYL PROPIONATE</t>
  </si>
  <si>
    <t>RHODINYL ISOVALERATE</t>
  </si>
  <si>
    <t>ROSE ABSOLUTE</t>
  </si>
  <si>
    <t>ROSE, BULGARIAN, TRUE OTTO OIL</t>
  </si>
  <si>
    <t>ROSE HIP EXTRACT</t>
  </si>
  <si>
    <t>ROSEMARY</t>
  </si>
  <si>
    <t>ROSEMARY OIL</t>
  </si>
  <si>
    <t>ROSE WATER STRONGER</t>
  </si>
  <si>
    <t>RUE</t>
  </si>
  <si>
    <t>RUE OIL</t>
  </si>
  <si>
    <t>RUM ETHER</t>
  </si>
  <si>
    <t>SACCHARIN, SODIUM SALT</t>
  </si>
  <si>
    <t>SAFFRON</t>
  </si>
  <si>
    <t>SAFFRON EXTRACT</t>
  </si>
  <si>
    <t>SAGE</t>
  </si>
  <si>
    <t>SAGE OIL</t>
  </si>
  <si>
    <t>SAGE OLEORESIN</t>
  </si>
  <si>
    <t>SAGE SPANISH OIL</t>
  </si>
  <si>
    <t>SALICYLALDEHYDE</t>
  </si>
  <si>
    <t>SANDLEWOOD, YELLOW OIL</t>
  </si>
  <si>
    <t>SARSAPARILLA EXTRACT</t>
  </si>
  <si>
    <t>SASSAFRAS BARK EXTRACT</t>
  </si>
  <si>
    <t>SASSAFRAS (LEAVES)</t>
  </si>
  <si>
    <t>SAVORY, SUMMER</t>
  </si>
  <si>
    <t>SAVORY, SUMMER OIL</t>
  </si>
  <si>
    <t>SAVORY, SUMMER OLEORESIN</t>
  </si>
  <si>
    <t>SAVORY, WINTER</t>
  </si>
  <si>
    <t>SAVORY, WINTER OIL</t>
  </si>
  <si>
    <t>SAVORY, WINTER OLEORESIN</t>
  </si>
  <si>
    <t>SCHINUS MOLLE OIL</t>
  </si>
  <si>
    <t>SKATOLE</t>
  </si>
  <si>
    <t>SLOE (BERRIES)</t>
  </si>
  <si>
    <t>SLOE BERRIES EXTRACT</t>
  </si>
  <si>
    <t>SLOE BERRIES EXTRACT, SOLID</t>
  </si>
  <si>
    <t>SNAKEROOT, CANADIAN</t>
  </si>
  <si>
    <t>SODIUM ACETATE</t>
  </si>
  <si>
    <t>SODIUM BENZOATE</t>
  </si>
  <si>
    <t>SODIUM CITRATE</t>
  </si>
  <si>
    <t>SODIUM HEXAMETAPHOSPHATE</t>
  </si>
  <si>
    <t>SORBITAN MONOSTEARATE</t>
  </si>
  <si>
    <t>SPEARMINT</t>
  </si>
  <si>
    <t>SPEARMINT EXTRACT</t>
  </si>
  <si>
    <t>SPEARMINT OIL</t>
  </si>
  <si>
    <t>LAVENDER SPIKE OIL</t>
  </si>
  <si>
    <t>STEARIC ACID</t>
  </si>
  <si>
    <t>STORAX</t>
  </si>
  <si>
    <t>STORAX EXTRACT</t>
  </si>
  <si>
    <t>SUCROSE OCTAACETATE</t>
  </si>
  <si>
    <t>SULFUR DIOXIDE</t>
  </si>
  <si>
    <t>TAGETES OIL</t>
  </si>
  <si>
    <t>TANGERINE OIL</t>
  </si>
  <si>
    <t>TANNIC ACID</t>
  </si>
  <si>
    <t>TARRAGON</t>
  </si>
  <si>
    <t>TERPINOLENE</t>
  </si>
  <si>
    <t>TERPINYL ACETATE</t>
  </si>
  <si>
    <t>TERPINYL BUTYRATE</t>
  </si>
  <si>
    <t>TERPINYL ISOBUTYRATE</t>
  </si>
  <si>
    <t>TERPINYL CINNAMATE</t>
  </si>
  <si>
    <t>TERPINYL FORMATE</t>
  </si>
  <si>
    <t>TERPINYL PROPIONATE</t>
  </si>
  <si>
    <t>TERPINYL ISOVALERATE</t>
  </si>
  <si>
    <t>TETRAHYDROFURFURYL ACETATE</t>
  </si>
  <si>
    <t>TETRAHYDROFURFURYL ALCOHOL</t>
  </si>
  <si>
    <t>TETRAHYDROFURFURYL BUTYRATE</t>
  </si>
  <si>
    <t>TETRAHYDROFURFURYL PROPIONATE</t>
  </si>
  <si>
    <t>TETRAHYDRO-PSEUDO-IONONE</t>
  </si>
  <si>
    <t>TETRAHYDROLINALOOL</t>
  </si>
  <si>
    <t>TETRAMETHYLETHYLCYCLOHEXENONE</t>
  </si>
  <si>
    <t>2-THIENYL MERCAPTAN</t>
  </si>
  <si>
    <t>THYME</t>
  </si>
  <si>
    <t xml:space="preserve">THYME OIL </t>
  </si>
  <si>
    <t>THYME OIL REDISTILLED</t>
  </si>
  <si>
    <t>THYMOL</t>
  </si>
  <si>
    <t>TOLUALDEHYDE GLYCERYL ACETAL</t>
  </si>
  <si>
    <t>TOLU BALSAM EXTRACT</t>
  </si>
  <si>
    <t>TOLU BALSAM (GUM)</t>
  </si>
  <si>
    <t>TRAGACANTH GUM</t>
  </si>
  <si>
    <t>TRIBUTYL ACETYLCITRATE</t>
  </si>
  <si>
    <t>TRICALCIUM PHOSPHATE</t>
  </si>
  <si>
    <t>2-TRIDECENAL</t>
  </si>
  <si>
    <t>TRIETHYL CITRATE</t>
  </si>
  <si>
    <t>TUBEROSE OIL</t>
  </si>
  <si>
    <t>TURMERIC</t>
  </si>
  <si>
    <t>TURMERIC EXTRACT</t>
  </si>
  <si>
    <t>TURMERIC OLEORESIN</t>
  </si>
  <si>
    <t>TURPENTINE (GUM)</t>
  </si>
  <si>
    <t>TURPENTINE, STEAM-DISTILLED</t>
  </si>
  <si>
    <t>2,3-UNDECADIONE</t>
  </si>
  <si>
    <t>UNDECANAL</t>
  </si>
  <si>
    <t>2-UNDECANONE</t>
  </si>
  <si>
    <t>9-UNDECENAL</t>
  </si>
  <si>
    <t>10-UNDECENAL</t>
  </si>
  <si>
    <t>10-UNDECEN-1-YL-ACETATE</t>
  </si>
  <si>
    <t>UNDECYL ALCOHOL</t>
  </si>
  <si>
    <t>VALERIAN ROOT EXTRACT</t>
  </si>
  <si>
    <t>VALERIAN ROOT OIL</t>
  </si>
  <si>
    <t>VALERIC ACID</t>
  </si>
  <si>
    <t>ISOVALERIC ACID</t>
  </si>
  <si>
    <t>VANILLA</t>
  </si>
  <si>
    <t>VANILLA EXTRACT</t>
  </si>
  <si>
    <t>VANILLA OLEORESIN</t>
  </si>
  <si>
    <t>VANILLIN</t>
  </si>
  <si>
    <t>VANILLIN ACETATE</t>
  </si>
  <si>
    <t>VERATRALDEHYDE</t>
  </si>
  <si>
    <t>VIOLET LEAVES ABSOLUTE (V. odorata)</t>
  </si>
  <si>
    <t>WALNUT HULL EXTRACT</t>
  </si>
  <si>
    <t>WINTERGREEN EXTRACT</t>
  </si>
  <si>
    <t>WINTERGREEN OIL</t>
  </si>
  <si>
    <t>ARTEMISIA (MUGWORT)</t>
  </si>
  <si>
    <t>ARTEMISIA (WORMWOOD)</t>
  </si>
  <si>
    <t>ARTEMISIA EXTRACT</t>
  </si>
  <si>
    <t>ARTEMISIA OIL</t>
  </si>
  <si>
    <t>YARROW HERB</t>
  </si>
  <si>
    <t>YERBA SANTA FLUID EXTRACT</t>
  </si>
  <si>
    <t>YLANG-YLANG OIL</t>
  </si>
  <si>
    <t>YUCCA</t>
  </si>
  <si>
    <t>YUCCA, MOHAVE EXTRACT</t>
  </si>
  <si>
    <t>ZEODARY</t>
  </si>
  <si>
    <t>ZEODARY BARK EXTRACT</t>
  </si>
  <si>
    <t>ZINGERONE</t>
  </si>
  <si>
    <t>ACETALDEHYDE, BUTYL PHENETHYL ACETAL</t>
  </si>
  <si>
    <t>ACETYLPYRAZINE</t>
  </si>
  <si>
    <t>ALLYL METHYL DISUFIDE</t>
  </si>
  <si>
    <t>2-FORMYL BENZOFURAN</t>
  </si>
  <si>
    <t>BIPHENYL</t>
  </si>
  <si>
    <t>BUTYLAMINE</t>
  </si>
  <si>
    <t>2-ISOBUTYL-3-METHOXYPYRAZINE</t>
  </si>
  <si>
    <t>2-ISOBUTYL-3-METHYLPYRAZINE</t>
  </si>
  <si>
    <t>2-ISOBUTYL THIAZOLE</t>
  </si>
  <si>
    <t>2,3 DIETHYLPYRAZINE</t>
  </si>
  <si>
    <t>2,6-DIMETHOXYPHENOL</t>
  </si>
  <si>
    <t>3,4-DIMETHOXY-1-VINYLBENZENE</t>
  </si>
  <si>
    <t>2,6-DIMETHYL-4-HEPTANOL</t>
  </si>
  <si>
    <t>2,6-DIMETHYL-10-METHYLENE-2,6,11-DODECATRIENAL</t>
  </si>
  <si>
    <t>CITRONELLIC ACID</t>
  </si>
  <si>
    <t>2,4-DIMETHYL-2-PENTENOIC ACID</t>
  </si>
  <si>
    <t>p-α-DIMETHYL STYRENE</t>
  </si>
  <si>
    <t>2,4-DIMETHYL-5-VINYLTHIAZOLE</t>
  </si>
  <si>
    <t>2,2'-(DITHIODIMETHYLENE)-DIFURAN</t>
  </si>
  <si>
    <t>1-ETHYL-2-ACETYLPYRROLE</t>
  </si>
  <si>
    <t>2-ETHYL-3,5(6)-DIMETHYLPYRAZINE</t>
  </si>
  <si>
    <t>3-ETHYL-2,6-DIMETHYLPYRAZINE</t>
  </si>
  <si>
    <t>2-ETHYL-1-HEXANOL</t>
  </si>
  <si>
    <t>3-ETHYL-2-HYDROXY-2-CYCLOPENTEN-1-ONE</t>
  </si>
  <si>
    <t>2-ETHYL-5-METHYLPYRAZINE</t>
  </si>
  <si>
    <t>2-ETHYL-3-METHYLPYRAZINE</t>
  </si>
  <si>
    <t>2-FURANMETHANETHIOL FORMATE</t>
  </si>
  <si>
    <t>FURFURYL METHYL ETHER</t>
  </si>
  <si>
    <t>FURFURYL METHYL SULFIDE</t>
  </si>
  <si>
    <t>FURFURYL ISOPROPYL SULFIDE</t>
  </si>
  <si>
    <t>FURFURYL THIOACETATE</t>
  </si>
  <si>
    <t>2-ACETYLFURAN</t>
  </si>
  <si>
    <t>2,4-HEPTADIENAL</t>
  </si>
  <si>
    <t>2-HEPTENAL</t>
  </si>
  <si>
    <t>NOOTKATONE</t>
  </si>
  <si>
    <t>3,4-HEXANEDIONE</t>
  </si>
  <si>
    <t>3-HEXENOIC ACID</t>
  </si>
  <si>
    <t>HEXYL ISOBUTYRATE</t>
  </si>
  <si>
    <t>1-HYDROXY-2-BUTANONE</t>
  </si>
  <si>
    <t>THIOLACTIC ACID</t>
  </si>
  <si>
    <t>2 or 5 or 6-METHOXY-3-METHYLPYRAZINE (mixture of isomers)</t>
  </si>
  <si>
    <t>1-METHYL-2-ACETYLPYRROLE</t>
  </si>
  <si>
    <t>METHYLATED SILICA</t>
  </si>
  <si>
    <t>3-METHYLCROTONIC ACID</t>
  </si>
  <si>
    <t>2-METHYL-3-FURANTHIOL</t>
  </si>
  <si>
    <t>2-METHYL-3 or 5 or 6-(FURFURYLTHIO) PYRAZINE</t>
  </si>
  <si>
    <t>5-METHYL-2,3-HEXANEDIONE</t>
  </si>
  <si>
    <t>2-METHYLHEXANOIC ACID</t>
  </si>
  <si>
    <t>2-METHYL-5-METHOXYTHIAZOLE</t>
  </si>
  <si>
    <t>1-METHYLNAPHTHALENE</t>
  </si>
  <si>
    <t>2-METHYL-2-PENTENAL</t>
  </si>
  <si>
    <t>2-METHYL-2-PENTENOIC ACID</t>
  </si>
  <si>
    <t>JASMONE</t>
  </si>
  <si>
    <t>METHYL PHENETHYL ETHER</t>
  </si>
  <si>
    <t>5-METHYL-2-PHENYL-2-HEXENAL</t>
  </si>
  <si>
    <t>4-METHYL-2-PHENYL-2-PENTENAL</t>
  </si>
  <si>
    <t>METHYL PROPYL DISULFIDE</t>
  </si>
  <si>
    <t>METHYL-2-PYRROLYL KETONE</t>
  </si>
  <si>
    <t>5-METHYLQUINOXALINE</t>
  </si>
  <si>
    <t>4-METHYL-5-THIAZOLEETHANOL</t>
  </si>
  <si>
    <t>4-METHYL-5-THIAZOLEETHANOL ACETATE</t>
  </si>
  <si>
    <t>2-METHYLTHIOACETALDEHYDE</t>
  </si>
  <si>
    <t>1-(METHYLTHIO)-2-BUTANONE</t>
  </si>
  <si>
    <t>2-METHYL-3-(or 5 or 6)-METHYLTHIOPYRAZINE</t>
  </si>
  <si>
    <t>5-METHYL-2-THIOPHENECARBOXALDEHYDE</t>
  </si>
  <si>
    <t>2-METHYL-5-VINYLPYRAZINE (PROHIBITED)</t>
  </si>
  <si>
    <t>2,4-NONADIENAL</t>
  </si>
  <si>
    <t>2-NONENAL</t>
  </si>
  <si>
    <t>δ-OCTALACTONE</t>
  </si>
  <si>
    <t>2-OCTENAL</t>
  </si>
  <si>
    <t>PARAFFIN WAX</t>
  </si>
  <si>
    <t>2,4-PENTADIENAL</t>
  </si>
  <si>
    <t>2-PENTENAL</t>
  </si>
  <si>
    <t>ISOPENTYLAMINE</t>
  </si>
  <si>
    <t>PHENETHYLAMINE</t>
  </si>
  <si>
    <t>PHENETHYL HEXANOATE</t>
  </si>
  <si>
    <t>PHENETHYL OCTANOATE</t>
  </si>
  <si>
    <t>PHENOL</t>
  </si>
  <si>
    <t>2-PHENYL-2-BUTENAL</t>
  </si>
  <si>
    <t>DIPHENYL DISULFIDE</t>
  </si>
  <si>
    <t>1-PHENYL-1,2-PROPANEDIONE</t>
  </si>
  <si>
    <t>PROPENYL PROPYL DISULFIDE</t>
  </si>
  <si>
    <t>PROPYL DISULFIDE</t>
  </si>
  <si>
    <t>ISOPROPYL TIGLATE</t>
  </si>
  <si>
    <t>PYRAZINE ETHANETHIOL</t>
  </si>
  <si>
    <t>PYRAZINYL METHYL SULFIDE</t>
  </si>
  <si>
    <t>2-PYRIDINE METHANETHIOL</t>
  </si>
  <si>
    <t>4,5,6,7-TETRAHYDRO-3,6-DIMETHYLBENZ…</t>
  </si>
  <si>
    <t>TETRAHYDRO-4-METHYL-2-(2-METHYL…</t>
  </si>
  <si>
    <t>2,3,5,6-TETRAMETHYLPYRAZINE</t>
  </si>
  <si>
    <t>2,2'-(THIODIMETHYLENE) DIFURAN</t>
  </si>
  <si>
    <t>THUJAN-4-OL</t>
  </si>
  <si>
    <t>2-METHYLTHIOPHENOL</t>
  </si>
  <si>
    <t>TRIMETHYLAMINE</t>
  </si>
  <si>
    <t>4-[(2,6,6)-TRIMETHYL-CYCLOHEX-1-ENYL]-….</t>
  </si>
  <si>
    <t>2,3,5-TRIMETHYLPYRAZINE</t>
  </si>
  <si>
    <t>UNDECANOIC ACID</t>
  </si>
  <si>
    <t>2-UNDECANOL</t>
  </si>
  <si>
    <t>10-UNDECENOIC ACID</t>
  </si>
  <si>
    <t>2,6-XYLENOL</t>
  </si>
  <si>
    <t>2-ACETYL-3-ETHYLPYRAZINE</t>
  </si>
  <si>
    <t>2-ACETYLPYRIDINE</t>
  </si>
  <si>
    <t>β-ALANINE</t>
  </si>
  <si>
    <t>ALLYL METHYL TRISULFIDE</t>
  </si>
  <si>
    <t>POLYARABINOGALACTAN</t>
  </si>
  <si>
    <t>BENZOTHIAZOLE</t>
  </si>
  <si>
    <t>2 -SEC - BUTYLCYCLOHEXANONE</t>
  </si>
  <si>
    <t>CYCLOPENTANETHIOL</t>
  </si>
  <si>
    <t>L-CYSTEINE</t>
  </si>
  <si>
    <t>4-DECENAL</t>
  </si>
  <si>
    <t>DIALLYL TRISULFIDE</t>
  </si>
  <si>
    <t>2,4-DIMETHYL-5-ACETYLTHIAZOLE</t>
  </si>
  <si>
    <t>3,4-DIMETHYL-1,2-CYCLOPENTANEDIONE</t>
  </si>
  <si>
    <t>3,5-DIMETHYL-1,2-CYCLOPENTADIONE</t>
  </si>
  <si>
    <t>SPIRO[2,4-DITHIA-1-METHYL-8-OXABICLO…</t>
  </si>
  <si>
    <t>2,3-DIMETHYLPYRAZINE</t>
  </si>
  <si>
    <t>2,5-DIMETHYLPYRAZINE</t>
  </si>
  <si>
    <t>2,6-DIMETHYLPYRAZINE</t>
  </si>
  <si>
    <t>4,5-DIMETHYL THIAZOLE</t>
  </si>
  <si>
    <t>DIMETHYL TRISULFIDE</t>
  </si>
  <si>
    <t>DIPROPYL TRISULFIDE</t>
  </si>
  <si>
    <t>DISODIUM SUCCINATE</t>
  </si>
  <si>
    <t>ETHYL-2,4-DIOXOHEXANOATE</t>
  </si>
  <si>
    <t>ETHYL-2-MERCAPTO PROPIONATE</t>
  </si>
  <si>
    <t>2-ETHYL (3 or 5 or 6)-METHOXYPYRAZINE…</t>
  </si>
  <si>
    <t>2-ETHYLPYRAZINE</t>
  </si>
  <si>
    <t>ETHYL THIOACETATE</t>
  </si>
  <si>
    <t>FURFURYL ISOVALERATE</t>
  </si>
  <si>
    <t>L-GLUTAMIC ACID</t>
  </si>
  <si>
    <t>GLYCERYL TRIPROPANOATE</t>
  </si>
  <si>
    <t>GLYCINE</t>
  </si>
  <si>
    <t>2-HEPTANOL</t>
  </si>
  <si>
    <t>3-HEXANONE</t>
  </si>
  <si>
    <t>γ-BUTYROLACTONE</t>
  </si>
  <si>
    <t>3-(HYDROXYMETHYL)-2-OCTANONE</t>
  </si>
  <si>
    <t>ISOPROPENYLPYRAZINE</t>
  </si>
  <si>
    <t>3-MERCAPTO-2-BUTANONE</t>
  </si>
  <si>
    <t>2-MERCAPTOMETHYLPYRAZINE</t>
  </si>
  <si>
    <t>3-MERCAPTO-2-PENTANONE</t>
  </si>
  <si>
    <t>METHOXYPYRAZINE</t>
  </si>
  <si>
    <t>2-METHYL-1-BUTANETHIOL</t>
  </si>
  <si>
    <t>3-METHYL-1-BUTANETHIOL</t>
  </si>
  <si>
    <t>1-METHYL-2,3-CYCLOHEXADIONE</t>
  </si>
  <si>
    <t>3-(5-METHYL -2-FURYL)BUTANAL</t>
  </si>
  <si>
    <t>METHYL PROPYL TRISULFIDE</t>
  </si>
  <si>
    <t>2-METHYLPYRAZINE</t>
  </si>
  <si>
    <t>METHYL THIOBUTYRATE</t>
  </si>
  <si>
    <t>METHYL 2-THIOFUROATE</t>
  </si>
  <si>
    <t>3-METHYLTHIOPROPYL ISOTHIOCYANATE</t>
  </si>
  <si>
    <t>4-METHYL-5-VINYLTHIAZOLE</t>
  </si>
  <si>
    <t>2-NAPHTHYL MERCAPTAN</t>
  </si>
  <si>
    <t>2-NONANOL</t>
  </si>
  <si>
    <t>2-PENTANOL</t>
  </si>
  <si>
    <t>2-PENTYLFURAN</t>
  </si>
  <si>
    <t>3-PHENYL-4-PENTENAL</t>
  </si>
  <si>
    <t>TETRAHYDROFURFURYL CINNAMATE</t>
  </si>
  <si>
    <t>5,6,7,8-TETRAHYDROQUINOXALINE</t>
  </si>
  <si>
    <t>3,5,5-TRIMETHYL-1-HEXANOL</t>
  </si>
  <si>
    <t>2,4,5-TRIMETHYL THIAZOLE</t>
  </si>
  <si>
    <t>ACETONE</t>
  </si>
  <si>
    <t>2-ACETYL-3 (5 or 6) -DIMETHTLPYRAZINE,mixture of ISOMERS</t>
  </si>
  <si>
    <t>2-ACETYLTHIAZOLE</t>
  </si>
  <si>
    <t>ALLYL THIOPROPIONATE</t>
  </si>
  <si>
    <t>BENZYL TIGLATE</t>
  </si>
  <si>
    <t>BISABOLENE</t>
  </si>
  <si>
    <t>BUTAN - 3 - ONE - 2- YL- BUTANOATE</t>
  </si>
  <si>
    <t>3-BUTYLIDENEPHALIDE</t>
  </si>
  <si>
    <t>3-N-BUTYLPHTHALIDE</t>
  </si>
  <si>
    <t>DI (BUTAN-3-ONE-1-YL) SULFIDE</t>
  </si>
  <si>
    <t>2,3-DIETHYL-5-METHYLPYRAZINE</t>
  </si>
  <si>
    <t>DIFURFURYL ETHER</t>
  </si>
  <si>
    <t>5,7-DIHYDRO-2-METHYLTHIENO(3,4D) PYRIMIDINE</t>
  </si>
  <si>
    <t>2-ETHOXYTHIAZOLE</t>
  </si>
  <si>
    <t>ETHYL 2-ETHYL-3-PHENYL PROPANOATE</t>
  </si>
  <si>
    <t>ETHYL 3-HEXENOATE</t>
  </si>
  <si>
    <t>ETHYL-3-METHYLTHIOPROPIONATE</t>
  </si>
  <si>
    <t>2-ETHYLTHIOPHENOL</t>
  </si>
  <si>
    <t>FURFURYL PROPIONATE</t>
  </si>
  <si>
    <t>FURFURYL THIOPROPIONATE</t>
  </si>
  <si>
    <t>HEPTANOIC ACID</t>
  </si>
  <si>
    <t>4-HEPTENAL DIETHYL ACETAL</t>
  </si>
  <si>
    <t>3-HEXANOL</t>
  </si>
  <si>
    <t>4-HEXENE-3-ONE</t>
  </si>
  <si>
    <t>6-HYDROXY-3,7-DIMETHYL OCTANOIC ACID…</t>
  </si>
  <si>
    <t>2-KETO-4-BUTANETHIOL</t>
  </si>
  <si>
    <t>2-METHOXY-3 (5 and 6)-ISOPROPYLPYRAZINE</t>
  </si>
  <si>
    <t>2-METHYLBUTYL-2-METHYL BUTYRATE</t>
  </si>
  <si>
    <t>3-METHYL-2-CYCLOHEXEN-1-ONE</t>
  </si>
  <si>
    <t>METHYL CITRONELLATE</t>
  </si>
  <si>
    <t>METHYL FURFURYL DISULFIDE</t>
  </si>
  <si>
    <t>6-METHYL-3,5-HEPTADIEN-2-ONE</t>
  </si>
  <si>
    <t>METHYL-3-HEXENOATE</t>
  </si>
  <si>
    <t>5-METHYL-5-HEXEN-2-ONE</t>
  </si>
  <si>
    <t>2-METHYL-5-THIOMETHYLFURAN</t>
  </si>
  <si>
    <t>METHYL-cis-4-OCTENOATE</t>
  </si>
  <si>
    <t>4-METHYL-3-PENTEN-2-ONE</t>
  </si>
  <si>
    <t>2-METHYLPROPYL-3-METHYBUTYRATE</t>
  </si>
  <si>
    <t>2-(2-METHYLPROPYL)-PYRIDINE</t>
  </si>
  <si>
    <t>3-(2-METHYLPROPYL) PYRIDINE</t>
  </si>
  <si>
    <t>2-(1-METHYLPROPYL) THIAZOLE</t>
  </si>
  <si>
    <t>2-METHYLTETRAHYDROFURAN-3-ONE</t>
  </si>
  <si>
    <t>3-METHYLTHIOBUTRALDEHYDE</t>
  </si>
  <si>
    <t>4-METHYLTHIO-2-BUTANONE</t>
  </si>
  <si>
    <t>4-METHYLTHIO-4-METHYL-2-PENTANONE</t>
  </si>
  <si>
    <t>NONA-2-trans,-6- cis-DIENAL</t>
  </si>
  <si>
    <t>2,6-NONADIENAL DIETHYL ACETAL</t>
  </si>
  <si>
    <t>9,12-OCTADECADIENOIC ACID (48%)…</t>
  </si>
  <si>
    <t>3-OXOBUTANAL, DIMETHYL ACETAL</t>
  </si>
  <si>
    <t>1-PENTEN-3-ONE</t>
  </si>
  <si>
    <t>2-PENTYLPYRIDINE</t>
  </si>
  <si>
    <t>PHENYLACETALDEHYDE DIISOBUTYL ACETAL</t>
  </si>
  <si>
    <t>PROPYL THIOACETATE</t>
  </si>
  <si>
    <t>PYRROLE</t>
  </si>
  <si>
    <t>2-TRIDECANONE</t>
  </si>
  <si>
    <t>2,6,6-TRIMETHYLCYCLOTHEXA-1,3-DIENYL …</t>
  </si>
  <si>
    <t>FENCHYL ACETATE</t>
  </si>
  <si>
    <t>3-ACETYL-2, 5-DIMETHYLFURAN</t>
  </si>
  <si>
    <t>2 -BUTYL - 2 - BUTENAL</t>
  </si>
  <si>
    <t>3-ETHYLPYRIDINE</t>
  </si>
  <si>
    <t>2-FORMYL-6,6-DIMETHYL BICYCLO [3.1.1] HEPT-2-ENE</t>
  </si>
  <si>
    <t>GLYCERYL TRIBENZOATE</t>
  </si>
  <si>
    <t>2-HEPTEN-4-ONE</t>
  </si>
  <si>
    <t>3-HEPTEN-2-ONE</t>
  </si>
  <si>
    <t>2-HEPTYLFURAN</t>
  </si>
  <si>
    <t>CAPSAICIN</t>
  </si>
  <si>
    <t>2-HYDROXYMETHYL-6,6-DIMETHYL BICYCLO…</t>
  </si>
  <si>
    <t>2-ISOPROPYL-5-METHYL-2-HEXENAL</t>
  </si>
  <si>
    <t>2-METHYL-3-BUTENAL</t>
  </si>
  <si>
    <t>METHYL DIHYDROJASMONATE</t>
  </si>
  <si>
    <t>5-METHYL-3-HEXEN-2-ONE</t>
  </si>
  <si>
    <t>METHYL JASMONATE</t>
  </si>
  <si>
    <t>METHYL LINOLEATE (48%) METHYL LINOLENATE (52%) MIXTURE</t>
  </si>
  <si>
    <t>METHYL-4-(METHYLTHIO) BUTYRATE</t>
  </si>
  <si>
    <t>2-METHYLPENTANAL</t>
  </si>
  <si>
    <t>4-(METHYLTHIO) BUTANAL</t>
  </si>
  <si>
    <t>3-(METHYLTHIO) PROPANOL</t>
  </si>
  <si>
    <t>3-OCTEN-2-ONE</t>
  </si>
  <si>
    <t>3-PENTEN-2-ONE</t>
  </si>
  <si>
    <t>PENTYL-2-FURYL KETONE</t>
  </si>
  <si>
    <t>PROPYLENE GLYCOL DIBENZOATE</t>
  </si>
  <si>
    <t>4-(2,6,6-TRIMETHYL-CYCLOHEX-1,3-DIENYL)…</t>
  </si>
  <si>
    <t>2,6,6-TRIMETHYLCYCLOHEX-2-ENE-1,4-DIONE</t>
  </si>
  <si>
    <t>2,4-UNDECADIENAL</t>
  </si>
  <si>
    <t>2-UNDECENAL</t>
  </si>
  <si>
    <t>3-ACETYLPYRIDINE</t>
  </si>
  <si>
    <t>CYCLOHEPTADECA  -9-EN-1-ONE</t>
  </si>
  <si>
    <t>1,1 DIMETHOXYETHANE</t>
  </si>
  <si>
    <t>2,4-DIMETHYLBENZALDEHYDE</t>
  </si>
  <si>
    <t>ETHYL -3-HYDROXYBUTYRATE</t>
  </si>
  <si>
    <t>4-HEXEN-1-OL</t>
  </si>
  <si>
    <t>ISOBUTYL 2-BUTENOATE</t>
  </si>
  <si>
    <t>2-METHOXY-3-(1-METHYLPROPYL) PYRAZINE</t>
  </si>
  <si>
    <t>3-METHYL-1-CYCLOPENTADECANONE</t>
  </si>
  <si>
    <t>1-METHYL-1-CYCLOPENTEN-3-ONE</t>
  </si>
  <si>
    <t>1-METHYL-3-METHOXY-4-ISOPROPYLBENZENE</t>
  </si>
  <si>
    <t>3-METHYLPENTANOIC ACID</t>
  </si>
  <si>
    <t>3-METHYLTHIO-1-HEXANOL</t>
  </si>
  <si>
    <t>MYRTENOL</t>
  </si>
  <si>
    <t>3-NONANONE</t>
  </si>
  <si>
    <t>2,2,4-TRIMETHYL-1,3-OXACYCLOPENTANE</t>
  </si>
  <si>
    <t>2,6,10-TRIMETHYL-2,6,10-PENTADEC…</t>
  </si>
  <si>
    <t>VALENCENE</t>
  </si>
  <si>
    <t>DEHYDRODIHYDROIONOL</t>
  </si>
  <si>
    <t>DEHYDRODIHYDROIONONE</t>
  </si>
  <si>
    <t>DICYCLOHEXYL DISULFIDE</t>
  </si>
  <si>
    <t>1,4-DIMETHYL-4-ACETYL-1-CYCLOHEXENE</t>
  </si>
  <si>
    <t>2,5-DIMETHYL-2,5-DIHYDROXY-1,4-DITHIANE</t>
  </si>
  <si>
    <t>2,5-DIMETHYL-3-FURANTHIOL</t>
  </si>
  <si>
    <t>DODECYL ISOBUTYRATE</t>
  </si>
  <si>
    <t>3-ETHYL-2-HYDROXY-4-METHYCYLCOPENT-2-EN-1-ONE</t>
  </si>
  <si>
    <t>5-ETHYL-2-HYDROXY-3-METHYLCYCLOPENT-2-EN-1-ONE</t>
  </si>
  <si>
    <t>ETHYL-2-ISOPROPYL-5-METHYLCYCLOHEXANE CARBOXAMIDE</t>
  </si>
  <si>
    <t>ETHYL 2-METHYL-3-PENTENOATE</t>
  </si>
  <si>
    <t>HEXYL PHENYLACETATE</t>
  </si>
  <si>
    <t>2-HYDROXY-2-CYCLOHEXEN-1-ONE</t>
  </si>
  <si>
    <t>2-HYDROXY-3,5,5-TRIMETHYL-1,2-CYCLO…</t>
  </si>
  <si>
    <t>2-ISOPROPYLPHENOL</t>
  </si>
  <si>
    <t>MALTYL ISOBUTYRATE</t>
  </si>
  <si>
    <t>4-METHYLPENTANOIC ACID</t>
  </si>
  <si>
    <t>2-METHYL-3-PENTENOIC ACID</t>
  </si>
  <si>
    <t>2-PHENYL-3-CARBETHOXY FURAN</t>
  </si>
  <si>
    <t>PROPIOPHENONE</t>
  </si>
  <si>
    <t>1,5,5,9-TETRAMETHYL-13OXATRI…</t>
  </si>
  <si>
    <t>THIOGERANIOL</t>
  </si>
  <si>
    <t>2,2,6-TRIMETHYLCYCLOHEXANONE</t>
  </si>
  <si>
    <t>2,6,6-TRIMETHYL-1-CYCLOHEXEN-1-…</t>
  </si>
  <si>
    <t>TRITHIOACETONE</t>
  </si>
  <si>
    <t>2,3 - BUTANEDITHIOL</t>
  </si>
  <si>
    <t>1 - BUTANETHIOL</t>
  </si>
  <si>
    <t xml:space="preserve">CANDELILLA WAX </t>
  </si>
  <si>
    <t>2,5-DIMETHYL-3-THIOFUROYLFURAN</t>
  </si>
  <si>
    <t>2,5-DIMETHYL-3-THIOISOVALERYLFURAN</t>
  </si>
  <si>
    <t>2,8-DITHIANON-4-EN-4-CARBOXALDEHYDE</t>
  </si>
  <si>
    <t>1,2-ETHANEDITHIOL</t>
  </si>
  <si>
    <t>ETHYL CROTONATE</t>
  </si>
  <si>
    <t>ETHYL MALTOL</t>
  </si>
  <si>
    <t>ETHYL 2-METHYLPENTANOATE</t>
  </si>
  <si>
    <t>ETHYL 2-METHYL-4-PENTENOATE</t>
  </si>
  <si>
    <t>ETHYL OCTADECANOATE</t>
  </si>
  <si>
    <t>2-ETHYL-1,3,3-TRIMETHYL-2-NORBORNANOL</t>
  </si>
  <si>
    <t>ETHYL UNDECANOATE</t>
  </si>
  <si>
    <t>1,6-HEXANEDITHIOL</t>
  </si>
  <si>
    <t>HEXYL 2-METHYLBUTYRATE</t>
  </si>
  <si>
    <t>HEXYL ISOVALERATE</t>
  </si>
  <si>
    <t>LINALYL PHENYLACETATE</t>
  </si>
  <si>
    <t>2-MERCAPTO-3-BUTANOL</t>
  </si>
  <si>
    <t>2-, 3- or 10-MERCAPTOPINANE</t>
  </si>
  <si>
    <t>METHYL BENZYL DISULFIDE</t>
  </si>
  <si>
    <t>3-METHYLBUTYL 2-METHYLBUTANOATE</t>
  </si>
  <si>
    <t>2-METHYLBUTYL-3-METHYLBUTANOATE</t>
  </si>
  <si>
    <t>3-METHYLBUTYL-2-METHYLPROPANOATE</t>
  </si>
  <si>
    <t>METHYL 3-HYDROXYHEXANOATE</t>
  </si>
  <si>
    <t>4-METHYL-2-PENTENAL</t>
  </si>
  <si>
    <t>2-METHYL-4-PENTENOIC ACID</t>
  </si>
  <si>
    <t>2-METHYLTETRAHYDROTHIOPHEN-3-ONE</t>
  </si>
  <si>
    <t>1,9-NONANEDITHIOL</t>
  </si>
  <si>
    <t>1,8-OCTANEDITHIOL (CAN'T EXCEED 1PPM)</t>
  </si>
  <si>
    <t>1-OCTEN-3-ONE</t>
  </si>
  <si>
    <t>OCTYL 2-FUROATE</t>
  </si>
  <si>
    <t>2-PHENYL-4-PENTENAL</t>
  </si>
  <si>
    <t>1,2-PROPANEDITHIOL</t>
  </si>
  <si>
    <t>PROPYL MERCAPTAN</t>
  </si>
  <si>
    <t>PYRROLIDINE</t>
  </si>
  <si>
    <t>3,5,5-TRIMETHYLHEXANAL</t>
  </si>
  <si>
    <t>2,4,5-TRIMETHYL-^-3-OXAZOLINE</t>
  </si>
  <si>
    <t>2-ACETOXY-3-BUTANONE</t>
  </si>
  <si>
    <t>3-ACETYL-2, 5-DIMETHYLTHIOPHENE</t>
  </si>
  <si>
    <t>1,2 - BUTANEDITHIOL</t>
  </si>
  <si>
    <t>1,3 - BUTANEDITHIOL</t>
  </si>
  <si>
    <t>CYCLOHEXANECARBOXYLIC ACID</t>
  </si>
  <si>
    <t>3-DECEN-2-ONE</t>
  </si>
  <si>
    <t>DIALLYL POLYSULFIDES</t>
  </si>
  <si>
    <t>1,2-Di[(1-ETHOXY)-ETHOXY] PROPANE</t>
  </si>
  <si>
    <t>2,3-DIMETHYLBENZOFURAN</t>
  </si>
  <si>
    <t>METHYL DISULFIDE</t>
  </si>
  <si>
    <t>2,6-DIMETHYL-4-HEPTANONE</t>
  </si>
  <si>
    <t>2,6-DIMETHYL-3-[(2-METHYL-3-FURYL)THIO]-4-HEPTANONE</t>
  </si>
  <si>
    <t>3,7-DIMETHYL-1,3,6-OCTATRIENE</t>
  </si>
  <si>
    <t>2,6-DIMETHYLPYRIDINE</t>
  </si>
  <si>
    <t>3,5-DIMETHYL-1,2,4-TRITHIOLANE</t>
  </si>
  <si>
    <t>6,10-DIMETHYL-5,9-UNDECADIEN-2-ONE</t>
  </si>
  <si>
    <t>ETHYL BRASSYLATE</t>
  </si>
  <si>
    <t>ETHYL CYCLOHEXANECARBOXYLATE</t>
  </si>
  <si>
    <t>ETHYL 3-HYDROXYHEXANOATE</t>
  </si>
  <si>
    <t>5-ETHYL-2-METHYLPYRIDINE</t>
  </si>
  <si>
    <t>3-HEPTANOL</t>
  </si>
  <si>
    <t>2-HYDROXYACETOPHENONE</t>
  </si>
  <si>
    <t>6-HYDROXYDIHDROTHEASPIRANE</t>
  </si>
  <si>
    <t>3-HYDROXY-2-PENTANONE</t>
  </si>
  <si>
    <t>ISOAMYL ACETOACETATE</t>
  </si>
  <si>
    <t>ISOJASMONE</t>
  </si>
  <si>
    <t>ISOPHORONE</t>
  </si>
  <si>
    <t>5-ISOPROPYL-2-METHYLPYRAZINE</t>
  </si>
  <si>
    <t>2-ISOPROPYL-4-METHYLTHIAZOLE</t>
  </si>
  <si>
    <t>ISOPROPYL MYRISTATE</t>
  </si>
  <si>
    <t>METHYL CYCLOHEXANECARBOXYLATE</t>
  </si>
  <si>
    <t>2-METHYL-3-(or 5- or 6-)-ETHOXYPYRAZINE</t>
  </si>
  <si>
    <t>3-[(2-METHYL-3-FURYL)-THIO]-4-HEPTANONE</t>
  </si>
  <si>
    <t>4-[(2-METHYL-3-FURYL)-THIO]-5-NONANONE</t>
  </si>
  <si>
    <t>5-METHYLHEXANOIC ACID</t>
  </si>
  <si>
    <t>METHYL 2-METHYL-3-FURYL DISULFIDE</t>
  </si>
  <si>
    <t>4-METHYLNONANOIC ACID</t>
  </si>
  <si>
    <t>4-METHYLOCTANOIC ACID</t>
  </si>
  <si>
    <t>METHYL 1-PROPENYL DISULFIDE</t>
  </si>
  <si>
    <t>3-METHYL-5-PROPYL-2-CYCLOHEXEN-1-ONE</t>
  </si>
  <si>
    <t>2-METHYL-4-PROPYL-1,3-OXATHIANE</t>
  </si>
  <si>
    <t>1,4-NONANEDIOL DIACETATE</t>
  </si>
  <si>
    <t>3-OCTANOL</t>
  </si>
  <si>
    <t>1-OCTEN-3-YL-ACETATE</t>
  </si>
  <si>
    <t>3-OCTYL ACETATE</t>
  </si>
  <si>
    <t>1-PENTEN-3-OL</t>
  </si>
  <si>
    <t>2-PHENYL-3-(2-FURYL)-PROP-2-ENAL</t>
  </si>
  <si>
    <t>2(10)- PINEN-3-OL</t>
  </si>
  <si>
    <t>1,3-PROPANEDITHIOL</t>
  </si>
  <si>
    <t>RESORCINOL</t>
  </si>
  <si>
    <t>THEOBROMINE</t>
  </si>
  <si>
    <t>2,2,3-TRIMETHYLCYCLOPENT-3-…</t>
  </si>
  <si>
    <t>1,2,3-TRIS[ 1-ETHOXY)ETHOXY]-PROPANE</t>
  </si>
  <si>
    <t>VERBENOL</t>
  </si>
  <si>
    <t>2,5-XYLENOL</t>
  </si>
  <si>
    <t>3,4-XYLENOL</t>
  </si>
  <si>
    <t>BENZYL METHYL SULFITE</t>
  </si>
  <si>
    <t>2-METHOXY-4-PROPYLPHENOL</t>
  </si>
  <si>
    <t>2-(METHYLTHIO) METHYL-2-BUTENAL</t>
  </si>
  <si>
    <t>3-OCTEN-2-OL</t>
  </si>
  <si>
    <t>2-OCTEN-4-ONE</t>
  </si>
  <si>
    <t>OCTYL 2-METHYLBUTYRATE</t>
  </si>
  <si>
    <t>3-DECANOL</t>
  </si>
  <si>
    <t>PROPYL 2-METHYL-3-FURYL DISULFIDE</t>
  </si>
  <si>
    <t>1-HEXEN -3-OL</t>
  </si>
  <si>
    <t>2-ACETYL-5-METHYLFURAN</t>
  </si>
  <si>
    <t>2-PROPIONYLTHIAZOLE</t>
  </si>
  <si>
    <t>1-OCTEN-3-YL BUTYRATE</t>
  </si>
  <si>
    <t>2-PROPIONYLPYRROLE</t>
  </si>
  <si>
    <t>THIAZOLE</t>
  </si>
  <si>
    <t>BENZENETHIOL</t>
  </si>
  <si>
    <t>BENZYL DISULFITE</t>
  </si>
  <si>
    <t>5-PHENYLPENTANOL</t>
  </si>
  <si>
    <t>2- (2-BUTYL) - 4,5-DIMETHYL 3-THIAZOLINE</t>
  </si>
  <si>
    <t>4,5-DIMETHYL-2-ETHYL-3-THIAZOLINE</t>
  </si>
  <si>
    <t>4,5-DIMETHYL-2-ISOBUTYL-3-THIAZOLINE</t>
  </si>
  <si>
    <t>2-METHYL-4-PHENYL-2-BUTANOL</t>
  </si>
  <si>
    <t>4-METHYL-2-PENTYL-1,3-DIOXOLAN</t>
  </si>
  <si>
    <t>CYCLOHEXYLMETHYL PYRAZINE</t>
  </si>
  <si>
    <t>PHENETHYL-2-METHYLBUTYRATE</t>
  </si>
  <si>
    <t>3-HEXENYL PHENYLACETATE</t>
  </si>
  <si>
    <t>4,5-DIMETHYL-3-HYDROXY-2,5-DIHYDRO…</t>
  </si>
  <si>
    <t>2 (3) HEXANONE</t>
  </si>
  <si>
    <t>2-METHYL-3-THIOACETOXY-4,5-DIHYDROFURAN</t>
  </si>
  <si>
    <t>2-trans-6-cis-DODECADIENAL</t>
  </si>
  <si>
    <t>2-trans-4cis-7cis-TRIDECATRIENAL</t>
  </si>
  <si>
    <t>2,6,6-TRIMETHYL-1,2-CYCLOHEXEN…</t>
  </si>
  <si>
    <t>2-METHYLBUTYL ACETATE</t>
  </si>
  <si>
    <t>3-METHYL-2-BUTENAL</t>
  </si>
  <si>
    <t>3-METHYL-2-BUTEN-1-OL</t>
  </si>
  <si>
    <t>PROPYL 2,4-DECADIENOATE</t>
  </si>
  <si>
    <t>BUTYL SALICYLATE</t>
  </si>
  <si>
    <t>6-ACETOXYDIHYDROTHEASPIRANE</t>
  </si>
  <si>
    <t>4(p-ACETOXYPHENYL)-2-BUTANONE</t>
  </si>
  <si>
    <t>4-ACETYL-6-tert-BUTYL-1,1-DIMETHYLINDANE</t>
  </si>
  <si>
    <t>4-ACETYL-2 METHYLPYRIMIDINE</t>
  </si>
  <si>
    <t>4-ACETYL-2-METHYLPYRIMIDINE</t>
  </si>
  <si>
    <t>4-ALLYL-2,6-DIMETHOXYPHENOL</t>
  </si>
  <si>
    <t>CAMPHOLENE ACETATE</t>
  </si>
  <si>
    <t>1,4 - CINEOLE</t>
  </si>
  <si>
    <t>9-DECENOIC ACID</t>
  </si>
  <si>
    <t>3,6-DIHYDRO-4-METHYL-2-(2-METHYLPROPEN-1-YL)-2H-PYRAN</t>
  </si>
  <si>
    <t>DIHYDROXYACETOPHENONE</t>
  </si>
  <si>
    <t>2,6-DIMETHYL-6-HEPTEN-1-OL</t>
  </si>
  <si>
    <t>2,2-DIMETHYL-5-(1-METHYLPROPEN-1-YL)-TETRAHYDROFURAN</t>
  </si>
  <si>
    <t>2,6-DIMETHYLTHIOPHENOL</t>
  </si>
  <si>
    <t>DIPHENYL ETHER</t>
  </si>
  <si>
    <t>DISODIUM 5'-GUANYLATE</t>
  </si>
  <si>
    <t>DISODIUM 5' -INOSINATE</t>
  </si>
  <si>
    <t>4-ETHYL-2,6-DIMETHOXYPHENOL</t>
  </si>
  <si>
    <t>2-ETHYL-4,5-DIMETHYLOXAZOLE</t>
  </si>
  <si>
    <t>2-ETHYLFURAN</t>
  </si>
  <si>
    <t>ETHYL 3-(FURFURYLTHIO)-PROPIONATE</t>
  </si>
  <si>
    <t>1-ETHYLHEXYL TIGLATE</t>
  </si>
  <si>
    <t>ETHYL 3-MERCAPTOPROPIONATE</t>
  </si>
  <si>
    <t>ETHYL 2-METHYL-3,4-PENTADIENOATE</t>
  </si>
  <si>
    <t>ETHYL 3-METHYLPENTANOATE</t>
  </si>
  <si>
    <t>2-ETHYL-4-METHYLTHIAZOLE</t>
  </si>
  <si>
    <t>ETHYL 4-(METHYLTHIO)-BUTYRATE</t>
  </si>
  <si>
    <t>ETHYL 3-OXOHEXANNOATE</t>
  </si>
  <si>
    <t>L-GULTAMINE</t>
  </si>
  <si>
    <t>GLYCERYL 5-HYDROXYDECANOATE</t>
  </si>
  <si>
    <t>GLYCERYL 5-HYDROXYDODECANOATE</t>
  </si>
  <si>
    <t>GUAIACYL ACETATE</t>
  </si>
  <si>
    <t>HEXYL BENZOATE</t>
  </si>
  <si>
    <t>HEXYL 2-METHYL-3-(or 4)-PENTENOATE</t>
  </si>
  <si>
    <t>L-HISTIDINE</t>
  </si>
  <si>
    <t>HYDROQUINONE MONOETHYL ETHER</t>
  </si>
  <si>
    <t>5-HYDROXY-2,4-DECADIENOIC ACID…</t>
  </si>
  <si>
    <t>2-HYDROXY-4-METHYL BENZALDEHYDE</t>
  </si>
  <si>
    <t>ISOEUGENYL BENZYL ETHER</t>
  </si>
  <si>
    <t>ISOPROPYL 2-METHYLBUTYRATE</t>
  </si>
  <si>
    <t>METHYL 1-ACETOXYCYCLOHEXYL KETONE</t>
  </si>
  <si>
    <t>METHYLBENZYL ACETATE (mixed o-,m,p)</t>
  </si>
  <si>
    <t>3-METHYL-2-BUTANOL</t>
  </si>
  <si>
    <t>4-METHYL-2,6-DIMETHOXYPHENOL</t>
  </si>
  <si>
    <t>2-METHYL-1,3-DITHIOLANE</t>
  </si>
  <si>
    <t>METHYL 2-HYDROXY-4-METHYLPENTANOATE</t>
  </si>
  <si>
    <t>METHYL 2-METHYLPENTANOATE</t>
  </si>
  <si>
    <t>METHYL 2-METHYLTHIOBUTYRATE</t>
  </si>
  <si>
    <t>METHYL NICOTINATE</t>
  </si>
  <si>
    <t>METHYL 3-NONENOATE</t>
  </si>
  <si>
    <t>2-METHYL-2-OCTENAL</t>
  </si>
  <si>
    <t>METHYL trans-2-OCTENOATE</t>
  </si>
  <si>
    <t>METHYL 2-OXO-3-METHYLPENTANOATE</t>
  </si>
  <si>
    <t>METHYL SORBATE</t>
  </si>
  <si>
    <t>7-METHYL-4,4a,5,6-TETRAHYDRO-2(3H)-NAPHTHALENONE</t>
  </si>
  <si>
    <t>4-METHYLTHIAZOLE</t>
  </si>
  <si>
    <t>2-(METHYLTHIOMETHYL)-3-PHENYLPROPENAL</t>
  </si>
  <si>
    <t>3-METHYL-1,2,4-TRITHIANE</t>
  </si>
  <si>
    <t>β-NAPHTHYL ISOBUTYL ETHER</t>
  </si>
  <si>
    <t>2-OXOBUTYRIC ACID</t>
  </si>
  <si>
    <t>2-PENTADECANONE</t>
  </si>
  <si>
    <t>2-PENTYL-1-BUTEN-3-ONE</t>
  </si>
  <si>
    <t>1-PHENYL-3- or 5-PROPYLPYRAZOLE</t>
  </si>
  <si>
    <t>4-PROPENYL-2,6-DIMETHOXYPHENOL</t>
  </si>
  <si>
    <t>4-PROPYL-2,6-DIMETHOXYPHENOL</t>
  </si>
  <si>
    <t>1,2,5,6-TETRAHYDROCUMINIC ACID</t>
  </si>
  <si>
    <t>THAUMATIN</t>
  </si>
  <si>
    <t>2,6,6-TRIMETHYL-6-VINYLTETRAHYDROPYRAN</t>
  </si>
  <si>
    <t>L-TYROSINE</t>
  </si>
  <si>
    <t>VANILLYL ALCOHOL</t>
  </si>
  <si>
    <t>VANILLYLIDENE ACETONE</t>
  </si>
  <si>
    <t>ANISYL PHENYLACETATE</t>
  </si>
  <si>
    <t>5- AND 6-DECENOIC ACID</t>
  </si>
  <si>
    <t>2,5-DIETHYLTETRAHYDROFURAN</t>
  </si>
  <si>
    <t>LINALOOL OXIDE</t>
  </si>
  <si>
    <t>MASSOIA BARK OIL</t>
  </si>
  <si>
    <t>OSMANTHUS ABSOLUTE</t>
  </si>
  <si>
    <t>2-(3-PHENYLPROPYL)PYRIDINE</t>
  </si>
  <si>
    <t>POTASSIUM 2-(1'-ETHOXY)ETHOXYPRO…</t>
  </si>
  <si>
    <t>VANILLIN ISOBUTYRATE</t>
  </si>
  <si>
    <t>DEHYDROMENTHOFUROLACTONE</t>
  </si>
  <si>
    <t>4-ETHYLBENZALDEHYDE</t>
  </si>
  <si>
    <t>5-ISOPROPENYL-2-METHYL-2-VINYLTETRAHYDROFURAN</t>
  </si>
  <si>
    <t>1-(4-METHOXYPHENYL)-4-METHYL-1-PENTEN-3-ONE</t>
  </si>
  <si>
    <t>5-METHYL-2-HEPTEN-4-ONE</t>
  </si>
  <si>
    <t>3-METHYL-1-PENTANOL</t>
  </si>
  <si>
    <t>3-METHYL-2-(n-PENTANYL)-2-CYCLOPENTEN-1-ONE</t>
  </si>
  <si>
    <t>MINTLACTONE</t>
  </si>
  <si>
    <t>MYRTENYL ACETATE</t>
  </si>
  <si>
    <t>2-trans, 6-trans-NONADIENAL</t>
  </si>
  <si>
    <t>3-OXODECANOIC ACID GLYCERIDE</t>
  </si>
  <si>
    <t>3-OXODODECANOIC ACID GLYCERIDE</t>
  </si>
  <si>
    <t>3-OXOHEXADECANOIC ACID GLYCERIDE</t>
  </si>
  <si>
    <t>3-OXOHEXANOIC ACID GLYCERIDE</t>
  </si>
  <si>
    <t>3-OXOOCTANOIC ACID GLYCERIDE</t>
  </si>
  <si>
    <t>3-OXOTETRADECANOIC ACID GLYCERIDE</t>
  </si>
  <si>
    <t>SODIUM 2-(4-METHOXYPHENOXY) PROP…</t>
  </si>
  <si>
    <t>THEASPIRANE</t>
  </si>
  <si>
    <t>ACETALDEHYDE ETHYL (Z)-3-HEXENYL ACETAL</t>
  </si>
  <si>
    <t>DIHYDRONOOTKATONE</t>
  </si>
  <si>
    <t>1-ETHOXY-3-METHYL-2-BUTENE</t>
  </si>
  <si>
    <t>HYDROGEN SULFIDE</t>
  </si>
  <si>
    <t>2(4)-ISOBUTYL-4(2),6-DIMETHYLDIHYHDRO-…</t>
  </si>
  <si>
    <t>2(4)-ISOPROPYL-4(2),6-DIMETHYLDIHYDRO…</t>
  </si>
  <si>
    <t>JAMBU OLEORESIN</t>
  </si>
  <si>
    <t>4-METHOXY-2-METHYL-2-BUTANETHIOL</t>
  </si>
  <si>
    <t>2-METHYL-3-TETRAHYDROFURANTHIOL</t>
  </si>
  <si>
    <t>METHYLTHIO 2-(ACETYLOXY) PROPIONATE</t>
  </si>
  <si>
    <t>3-(METHYLTHIO) HEXYL ACETATE</t>
  </si>
  <si>
    <t>METHYLTHIO 2-(PROPIONYLOXY) PROPIONATE</t>
  </si>
  <si>
    <t>OCTAHYDROCOUMARIN</t>
  </si>
  <si>
    <t>2-PENTANETHIOL</t>
  </si>
  <si>
    <t>SCLAREOLIDE</t>
  </si>
  <si>
    <t xml:space="preserve">1,3,5-UNDECATRIENE </t>
  </si>
  <si>
    <t>VANILLYL BUTYL ETHER</t>
  </si>
  <si>
    <t>4-ACETOXY-2,5-DIMETHYL-3(2H)-FURANONE</t>
  </si>
  <si>
    <t>2,4-DIHYDROXYBENZOIC ACID</t>
  </si>
  <si>
    <t>1,2-DIMETHOXYBENZENE</t>
  </si>
  <si>
    <t>4-ETHYLOCTANOIC ACID</t>
  </si>
  <si>
    <t>5-HYDROXY-2-DODECENOIC ACID LACTONE</t>
  </si>
  <si>
    <t>4-HYDROXY-3-METHYLOCTANOIC…</t>
  </si>
  <si>
    <t>2-ISOPROPYL-N-2,3-TRIMETHYLBUTYRAMIDE</t>
  </si>
  <si>
    <t>NEOHESPERIDIN DIHYDROCHALCONE</t>
  </si>
  <si>
    <t>SODIUM 3-METHOXY-4-HYDROXYCINNAMATE</t>
  </si>
  <si>
    <t>TAURINE</t>
  </si>
  <si>
    <t>THAUMATIN B-RECOMBINANT</t>
  </si>
  <si>
    <t>VANILLYL ETHYL ETHER</t>
  </si>
  <si>
    <t>3-ACETYLMERCAPTOHEXYL ACETATE</t>
  </si>
  <si>
    <t>2-ACETYL-2-THIAZOLINE</t>
  </si>
  <si>
    <t>1- BUTEN-1-YL METHYL SULFIDE</t>
  </si>
  <si>
    <t>3-CARENE</t>
  </si>
  <si>
    <t>CYCLOIONONE</t>
  </si>
  <si>
    <t>DAIDAI PEEL OIL</t>
  </si>
  <si>
    <t>1-DECEN-3-OL</t>
  </si>
  <si>
    <t>DIETHYL SULFIDE</t>
  </si>
  <si>
    <t>2,5-DIHYDROXY-1,4-DITHIANE</t>
  </si>
  <si>
    <t>DIISOPROPYL DISULFIDE</t>
  </si>
  <si>
    <t>2,4-DIMETHYLANISOLE</t>
  </si>
  <si>
    <t>(E)-2-(3,7-DIMETHYL-2,6-OCTADIENYL) CYCLOPENTANONE</t>
  </si>
  <si>
    <t>(E)-3,7-DIMETHYL-1,5,7-OCTATRIEN-3-OL</t>
  </si>
  <si>
    <t>1,4-DITHIANE</t>
  </si>
  <si>
    <t>ETHYL 2,4,7-DECATRIENOATE</t>
  </si>
  <si>
    <t>2-ETHYLHEXANETHIOL</t>
  </si>
  <si>
    <t>ETHYL 2-(METHYLDITHIO) PROPIONATE</t>
  </si>
  <si>
    <t>ETHYL 2-(METHYLTHIO) ACETATE</t>
  </si>
  <si>
    <t>ETHYL 3-(METHYLTHIO) BUTYRATE</t>
  </si>
  <si>
    <t>ETHYL VANILLIN ISOBUTYRATE</t>
  </si>
  <si>
    <t>ETHYL VANILLIN PROPYLENE GLYCOL ACETAL</t>
  </si>
  <si>
    <t>FARNESENE</t>
  </si>
  <si>
    <t>4-[(2-FURANMETHYL)THIO]-2-PENTANONE</t>
  </si>
  <si>
    <t>1-HEXANETHIOL</t>
  </si>
  <si>
    <t>3-HYDROXY-2-OXOPROPIONIC ACID</t>
  </si>
  <si>
    <t>LITSEA CUBEBA (BERRY OIL)</t>
  </si>
  <si>
    <t>3-MERCAPTOHEXANOL</t>
  </si>
  <si>
    <t>3-MERCAPTOHEXYL ACETATE</t>
  </si>
  <si>
    <t>3-MERCAPTOHEXYL BUTYRATE</t>
  </si>
  <si>
    <t>3-MERCAPTOHEXYL HEXANOATE</t>
  </si>
  <si>
    <t>3-MERCAPTO-3-METHYL-1-BUTANOL</t>
  </si>
  <si>
    <t>3-MERCAPTO-3-METHYLBUTYL FORMATE</t>
  </si>
  <si>
    <t>1-MERCAPTO-2-PROPANONE</t>
  </si>
  <si>
    <t>3-METHYLBUTANETHIOL</t>
  </si>
  <si>
    <t>METHYLETHYL SULFIDE</t>
  </si>
  <si>
    <t>METHYL ETHYL TRISULFIDE</t>
  </si>
  <si>
    <t>2-(4-ETHYL-2-HYDROXYPHENYL) PROPIONIC ACID-γ-LACTONE</t>
  </si>
  <si>
    <t>METHYL 3-METHYL-1-BUTENYL DISULFIDE</t>
  </si>
  <si>
    <t>2-METHYL-(2-METHYLDITHIO)PROPANAL</t>
  </si>
  <si>
    <t>(E)-7-METHYL-3-OCTEN-2-ONE</t>
  </si>
  <si>
    <t>3-METHYL-2-OXOBUTANOIC ACID</t>
  </si>
  <si>
    <t>3-METHYL-2-OXOPENTANOIC ACID</t>
  </si>
  <si>
    <t>4-METHYL-2-OXOPENTANOIC ACID</t>
  </si>
  <si>
    <t>METHYL PHENYL DISULFIDE</t>
  </si>
  <si>
    <t>METHYL PHENYL SULFIDE</t>
  </si>
  <si>
    <t>2-METHYL-1-PROPANETHIOL</t>
  </si>
  <si>
    <t>METHYLSULFINYLMETHANE</t>
  </si>
  <si>
    <t>3-METHYLTHIOHEXANAL</t>
  </si>
  <si>
    <t>METHYLTHIOMETHYL BUTYRATE</t>
  </si>
  <si>
    <t>METHYLTHIOMETHYL HEXANOATE</t>
  </si>
  <si>
    <t>4-(METHYLTHIO)-2-OXOBUTANOIC ACID</t>
  </si>
  <si>
    <t>1-METHYLTHIO-2-PROPANONE</t>
  </si>
  <si>
    <t>3-(METHYLTHIO) PROPYL ACETATE</t>
  </si>
  <si>
    <t>(Z)(Z)-3,6-NONADIEN-1-OL</t>
  </si>
  <si>
    <t>8-OCIMENYL ACETATE</t>
  </si>
  <si>
    <t>(E)-2-OCTEN-4-OL</t>
  </si>
  <si>
    <t>(E)-2-(2-OCTENYL)CYCLOPENTANONE</t>
  </si>
  <si>
    <t>(Z)-5-OCTENYL PROPIONATE</t>
  </si>
  <si>
    <t>2-OXOPENTANEDIOIC ACID</t>
  </si>
  <si>
    <t>2-OXO-3PHENYLPROPIONIC ACID</t>
  </si>
  <si>
    <t>2-PENTYL BUTYRATE</t>
  </si>
  <si>
    <t>PHENETHYL MERCAPTAN</t>
  </si>
  <si>
    <t>PRENYL THIOACETATE</t>
  </si>
  <si>
    <t>PRENYLTHIOL</t>
  </si>
  <si>
    <t>1-PYRROLINE</t>
  </si>
  <si>
    <t>SARCODACTYLIS OIL</t>
  </si>
  <si>
    <t>SODIUM DIACETATE</t>
  </si>
  <si>
    <t>SODIUM 3-MERCAPTOOXOPROPIONATE</t>
  </si>
  <si>
    <t>TEA TREE OIL</t>
  </si>
  <si>
    <t>2,3,4-TRIMETHYL-3-PENTANOL</t>
  </si>
  <si>
    <t>2'-AMINOACETOPHENONE</t>
  </si>
  <si>
    <t>BORNYL BUTYRATE</t>
  </si>
  <si>
    <t>CYCLOHEXANONE</t>
  </si>
  <si>
    <t>CYCLOPENTANONE</t>
  </si>
  <si>
    <t>9-DECENAL</t>
  </si>
  <si>
    <t>(E)-2-DECENOIC ACID</t>
  </si>
  <si>
    <t>4-DECENOIC ACID</t>
  </si>
  <si>
    <t>2,5 DIETHYL-3-METHYLPYRAZINE</t>
  </si>
  <si>
    <t>3,5-DIETHYL-2-METHYLPYRAZINE</t>
  </si>
  <si>
    <t>4-(1,1-DIMETHYL) ETHYL PHENOL</t>
  </si>
  <si>
    <t>2-ETHYL-6-METHYLPYRAZINE</t>
  </si>
  <si>
    <t>2,4-HEXADIEN-1-OL</t>
  </si>
  <si>
    <t>3-HEXENAL</t>
  </si>
  <si>
    <t>(Z)-2-HEXEN-1-OL</t>
  </si>
  <si>
    <t>(Z)-3-HEXENYL ANTHRANILATE</t>
  </si>
  <si>
    <t>10-HYDROXYMETHYLENE-2-PINENE</t>
  </si>
  <si>
    <t>4-ISOPROPYL-2-CYCLOHEXENONE</t>
  </si>
  <si>
    <t>2-ISOPROPYLPYRAZINE</t>
  </si>
  <si>
    <t>MALTOL PROPIONATE</t>
  </si>
  <si>
    <t>MESQUITE WOOD EXTRACT</t>
  </si>
  <si>
    <t>2-METHOXYBENZOIC ACID</t>
  </si>
  <si>
    <t>3-METHOXYBENZOIC ACID</t>
  </si>
  <si>
    <t>4-METHOXYBENZOIC ACID</t>
  </si>
  <si>
    <t>2-METHYLCYCLOHEXANONE</t>
  </si>
  <si>
    <t>3-METHYLCYCLOHEXANONE</t>
  </si>
  <si>
    <t>4-METHYLCYCLOHEXANONE</t>
  </si>
  <si>
    <t>2-METHYL-3-(METHYLTHIO)FURAN</t>
  </si>
  <si>
    <t>MICHELIA ALBA OIL</t>
  </si>
  <si>
    <t>2,4-NONADIEN-1-OL</t>
  </si>
  <si>
    <t>(E)-2-NONENOIC ACID</t>
  </si>
  <si>
    <t>3-NONEN-2-ONE</t>
  </si>
  <si>
    <t>(E)-2-OCTENOIC ACID</t>
  </si>
  <si>
    <t>PHENYLACETATE</t>
  </si>
  <si>
    <t>2-PHENYLPHENOL</t>
  </si>
  <si>
    <t>PHENYL SALICYLATE</t>
  </si>
  <si>
    <t>2-PROPYLPYRAZINE</t>
  </si>
  <si>
    <t>3,3,5-TRIMETHYLCYCLOHEXANOL</t>
  </si>
  <si>
    <t>2,3,6-TRIMETHYLPHENOL</t>
  </si>
  <si>
    <t>2-ACETYL-3-METHYLPYRAZINE</t>
  </si>
  <si>
    <t>1-AMINO-2-PROPANOL</t>
  </si>
  <si>
    <t>3-DECANONE</t>
  </si>
  <si>
    <t>DIISOPROPYL TRISULFIDE</t>
  </si>
  <si>
    <t>2,5-DIMETHYL-3-OXO-(2H) -FUR-4-YL BUTYRATE</t>
  </si>
  <si>
    <t>ETHYL-4-(ACETYLTHIO) BUTYRATE</t>
  </si>
  <si>
    <t>ETHYL 5-HEXENOATE</t>
  </si>
  <si>
    <t>(+/-) ETHYL 3-MERCAPTOBUTYRATE</t>
  </si>
  <si>
    <t>ETHYL 5-(METHYLTHIO) VALERATE</t>
  </si>
  <si>
    <t>FURFURYL PROPYL DISULFIDE</t>
  </si>
  <si>
    <t>(+/-) HEPTAN-3-YL ACETATE</t>
  </si>
  <si>
    <t>(+/-) HEPTAN-3-YL BUTYRATE</t>
  </si>
  <si>
    <t>(Z)-3-HEXENYL (E)-2-BUTENOATE</t>
  </si>
  <si>
    <t>4-HYDROXYBENZALDEHYDE</t>
  </si>
  <si>
    <t>2-HYDROXYBENZOIC ACID</t>
  </si>
  <si>
    <t>4-HYDROXYBENZOIC ACID</t>
  </si>
  <si>
    <t>4-HYDROXY-3-METHOXYBENZOIC ACID</t>
  </si>
  <si>
    <t>3(2)-HYDROXY-5-METHYL-2(3)-HEXANONE</t>
  </si>
  <si>
    <t>ISOPENTYLIDENE ISOPENTYLAMINE</t>
  </si>
  <si>
    <t>ISOPRENYL ACETATE</t>
  </si>
  <si>
    <t>D,L-MENTHOL(+/-)-PROPYLENE GLYCOL CARBONATE</t>
  </si>
  <si>
    <t>3-MERCAPTO-2-METHYLPENTANAL</t>
  </si>
  <si>
    <t>(+/-)2-MERCAPTO-2-METHYLPENTAN-1-OL</t>
  </si>
  <si>
    <t>3-MERCAPTO-2-METHYLPENTAN-1-OL (RACEMIN)</t>
  </si>
  <si>
    <t>4-MERCAPTO-4-METHYL-2-PENTANONE</t>
  </si>
  <si>
    <t>(+/-) 2-METHYL-1-BUTANOL</t>
  </si>
  <si>
    <t>(+/-)3-METHYL-GAMMA-DECALACTONE</t>
  </si>
  <si>
    <t>2-METHYLHEPTAN-3-ONE</t>
  </si>
  <si>
    <t>(E)-6-METHYL-3-HEPTEN-2-ONE</t>
  </si>
  <si>
    <t>METHYL 2-METHYL-2-PROPENOATE</t>
  </si>
  <si>
    <t>METHYL (METHYLTHIO) ACETATE</t>
  </si>
  <si>
    <t>2-(METHYLTHIO) ETHANOL</t>
  </si>
  <si>
    <t>12-METHYLTRIDECANAL</t>
  </si>
  <si>
    <t>(+/-)NONAN-3-YL ACETATE</t>
  </si>
  <si>
    <t>(+/-)-OCTAN-3-YL FORMATE</t>
  </si>
  <si>
    <t>PARALDEHYDE</t>
  </si>
  <si>
    <t>4-PENTENYL ACETATE</t>
  </si>
  <si>
    <t>2-PENTYL ACETATE</t>
  </si>
  <si>
    <t>PERILLA LEAF OIL</t>
  </si>
  <si>
    <t>PHENETHYL ISOTHIOCYANATE</t>
  </si>
  <si>
    <t>PYRAZINE</t>
  </si>
  <si>
    <t>SODIUM 4-METHOXYBENZOYLOXYACETATE</t>
  </si>
  <si>
    <t>2,4,6-TRIISOBUTYL-5,6-DIHYDRO…</t>
  </si>
  <si>
    <t>2,4,6-TRIMETHYLDIHYDRO-4H-1,3,5-DITHIAZINE</t>
  </si>
  <si>
    <t>3,7,11-TRIMETHYL-2,6,10-DODECATRIENAL</t>
  </si>
  <si>
    <t>(+/-)-(2,6,6-TRIMETHYL-2-HYDROXYCYCLOHEXYLIDENE)</t>
  </si>
  <si>
    <t>2,3,5-TRITHIAHEXANE</t>
  </si>
  <si>
    <t>6-UNDECANONE</t>
  </si>
  <si>
    <t xml:space="preserve">VANILLIN ERYTHRO </t>
  </si>
  <si>
    <t>ACETALDEHYDE DIISOAMYL ACETAL</t>
  </si>
  <si>
    <t>AMYL METHYL DISULFIDE</t>
  </si>
  <si>
    <t>BENZYL HEXANOATE</t>
  </si>
  <si>
    <t>BUTYL ETHYL DISULFIDE</t>
  </si>
  <si>
    <t>DIETHYL TRISULFIDE</t>
  </si>
  <si>
    <t>(+/-)-DIHYDROFARNESOL</t>
  </si>
  <si>
    <t>(+/-)-DIHYDROMINTLACTONE</t>
  </si>
  <si>
    <t>DIHYDROXYACETONE</t>
  </si>
  <si>
    <t>2,5-DIMETHYL-3-FURANTHIOL ACETATE</t>
  </si>
  <si>
    <t>2,5-DIMETHYLTHIAZOLE</t>
  </si>
  <si>
    <t>(Z)-4-DODECENAL</t>
  </si>
  <si>
    <t>(+/-)-ETHYL 3-ACETOXY-2-METHYLBUTYRATE</t>
  </si>
  <si>
    <t>ETHYL METHYL DISULFIDE</t>
  </si>
  <si>
    <t>ETHYL PROPYL DISULFIDE</t>
  </si>
  <si>
    <t>ETHYL PROPYL TRISULFIDE</t>
  </si>
  <si>
    <t>GERANYL TIGLATE</t>
  </si>
  <si>
    <t>GRAPE SEED EXTRACT</t>
  </si>
  <si>
    <t>2-HEXYL-4,5-DIMETHYL-1,3-DIOXOLANE</t>
  </si>
  <si>
    <t>4-HYDROXY-3,5-DIMETHOXYBENZALDEHYDE</t>
  </si>
  <si>
    <t>4-HYDROXY-2,3-DIMETHYL-2,4-NONADIENOIC…</t>
  </si>
  <si>
    <t>4-HYDROXY-4-METHYL-5-HEXENOIC ACID…</t>
  </si>
  <si>
    <t>3-HYDROXY-4-PHENYLBUTAN-2-ONE</t>
  </si>
  <si>
    <t>1-MENTHYL METHYL ETHER</t>
  </si>
  <si>
    <t>(+/-)-METHYL 5-ACETOXYHEXANOATE</t>
  </si>
  <si>
    <t>(+/-)-3[(2-METHYL-3FURYL)THIO]-2-BUTANONE</t>
  </si>
  <si>
    <t>3-METHYL-2,4-NONANEDIONE</t>
  </si>
  <si>
    <t>(+/-) -2-(5-METHYL-5-VINYLTETRAHYDRO…</t>
  </si>
  <si>
    <t>9-OCTADECENAL</t>
  </si>
  <si>
    <t>2,3-OCTANEDIONE</t>
  </si>
  <si>
    <t>(+/-)-1-PHENYLETHYLMERCAPTAN</t>
  </si>
  <si>
    <t>2-PROPIONYLPYRROLINE</t>
  </si>
  <si>
    <t>2-PROPIONYL-2-THIAZOLINE</t>
  </si>
  <si>
    <t>2-PROPYLPYRIDINE</t>
  </si>
  <si>
    <t>TUBEROSE LACTONE</t>
  </si>
  <si>
    <t>2-UNDECEN-1-OL</t>
  </si>
  <si>
    <t>COSTUSN</t>
  </si>
  <si>
    <t>CITRONELLA</t>
  </si>
  <si>
    <t>4-HYDROXYBENZYL ALCOHOL</t>
  </si>
  <si>
    <t>CASCARA SAGRADA</t>
  </si>
  <si>
    <t>CITRAL PROPYLENE GLYCOL ACETAL</t>
  </si>
  <si>
    <t>BUCHU LEAVES EXTRACT</t>
  </si>
  <si>
    <t>PENNYROYAL OIL AMERICAN</t>
  </si>
  <si>
    <t xml:space="preserve">VANILLIN, NATURAL </t>
  </si>
  <si>
    <t>ANGELICA</t>
  </si>
  <si>
    <t>ANGELICA SEED</t>
  </si>
  <si>
    <t>ANGELICA ROOT</t>
  </si>
  <si>
    <t>ANGOLA WEED</t>
  </si>
  <si>
    <t>ANGOSTURA</t>
  </si>
  <si>
    <t>APRICOT</t>
  </si>
  <si>
    <t>ARNICA FLOWER</t>
  </si>
  <si>
    <t>ARTICHOKE LEAVES</t>
  </si>
  <si>
    <t>ASPARAGUS</t>
  </si>
  <si>
    <t>ASPARTAME</t>
  </si>
  <si>
    <t>BALM LEAVES</t>
  </si>
  <si>
    <t>BASIL OIL, COMOROS OIL</t>
  </si>
  <si>
    <t>BASIL BUSH</t>
  </si>
  <si>
    <t>BEESWAX</t>
  </si>
  <si>
    <t>BERGAMOT</t>
  </si>
  <si>
    <t>BIRCH, SWEET</t>
  </si>
  <si>
    <t>BIRCH TAR OIL</t>
  </si>
  <si>
    <t>BLACKBERRY</t>
  </si>
  <si>
    <t>BLACKBERRY FRUIT EXTRACT</t>
  </si>
  <si>
    <t>BOSE DE ROSE</t>
  </si>
  <si>
    <t>BOLDO LEAVES</t>
  </si>
  <si>
    <t>BORONIA</t>
  </si>
  <si>
    <t>BRYONIA ROOT</t>
  </si>
  <si>
    <t>BUCHU</t>
  </si>
  <si>
    <t>BUCKBEAN LEAVES</t>
  </si>
  <si>
    <t>BUCKBEAN LEAVES EXTRACT</t>
  </si>
  <si>
    <t>BURDOCK</t>
  </si>
  <si>
    <t>1,3 - BUTYLENE GLYCOL</t>
  </si>
  <si>
    <t>CACAO (COCOA)</t>
  </si>
  <si>
    <t>COCOA EXTRACT</t>
  </si>
  <si>
    <t>CADE</t>
  </si>
  <si>
    <t xml:space="preserve">CADE OIL </t>
  </si>
  <si>
    <t>CADIENE</t>
  </si>
  <si>
    <t>CAJEPUT</t>
  </si>
  <si>
    <t>CALUMBA ROOT</t>
  </si>
  <si>
    <t>CALUMBA ROOT EXTRACT</t>
  </si>
  <si>
    <t>CAMOMILE FLOWER (CHAMOMILE) HUNGARIAN or GERMAN</t>
  </si>
  <si>
    <t>CAMOMILE FLOWER (CHAMOMILE) ROMAN &amp; ENGLISH</t>
  </si>
  <si>
    <t>CAMPHOR OIL FORMOSAN HO-SHO LEAVES</t>
  </si>
  <si>
    <t>CANANGA</t>
  </si>
  <si>
    <t>CAPERS</t>
  </si>
  <si>
    <t xml:space="preserve">CAPSICUM31 </t>
  </si>
  <si>
    <t>CARDAMOM OLEORESIN</t>
  </si>
  <si>
    <t>CAROB BEAN</t>
  </si>
  <si>
    <t>CARROT</t>
  </si>
  <si>
    <t>CARYOPHYLLENE ALCOHOL</t>
  </si>
  <si>
    <t>CAROPHYLLENE ALCOHOL ACETATE</t>
  </si>
  <si>
    <t>CASCARILLA</t>
  </si>
  <si>
    <t>CASSIE</t>
  </si>
  <si>
    <t>CASTOR</t>
  </si>
  <si>
    <t>CASTOREUM</t>
  </si>
  <si>
    <t>CEDAR WHITE</t>
  </si>
  <si>
    <t>CEDARWOOD OIL ALCOHOLS</t>
  </si>
  <si>
    <t>CEDARWOOD OIL TERPENES</t>
  </si>
  <si>
    <t>CELERY SEED OLEORESIN</t>
  </si>
  <si>
    <t>CENTAURY</t>
  </si>
  <si>
    <t>CHERRY LAUREL LEAVES</t>
  </si>
  <si>
    <t>CHERRY LAUEL WATER</t>
  </si>
  <si>
    <t>CHERRY SWEET &amp; SOUR</t>
  </si>
  <si>
    <t>CHERRY WILD</t>
  </si>
  <si>
    <t>CHERVIL EXTRACT</t>
  </si>
  <si>
    <t>CHESTNUT LEAVES</t>
  </si>
  <si>
    <t>CHESTNUT LEAVES EXTRACT</t>
  </si>
  <si>
    <t>CHESTNUT LEAVES EXTRACT SOLID</t>
  </si>
  <si>
    <t>CHICORY</t>
  </si>
  <si>
    <t>CHIRATE</t>
  </si>
  <si>
    <t>CHIRATA EXTRACT</t>
  </si>
  <si>
    <t>CHIVES</t>
  </si>
  <si>
    <t>CINCHONA (RED  YELLOW)</t>
  </si>
  <si>
    <t>CINNAMON BARK OLEORESIN</t>
  </si>
  <si>
    <t>CINNAMYL BENZOATE</t>
  </si>
  <si>
    <t>CITRUS PEEL</t>
  </si>
  <si>
    <t>CIVET</t>
  </si>
  <si>
    <t>CLOVER</t>
  </si>
  <si>
    <t>CLOVER OIL</t>
  </si>
  <si>
    <t>COCA</t>
  </si>
  <si>
    <t>COFFEE (CONCENTRATE PURE)</t>
  </si>
  <si>
    <t>COFFEE EXTRACT</t>
  </si>
  <si>
    <t>COFFEE EXTRACT SOLID</t>
  </si>
  <si>
    <t>COGNAC OIL</t>
  </si>
  <si>
    <t>COPAIBA</t>
  </si>
  <si>
    <t>COPAIBA OIL</t>
  </si>
  <si>
    <t>CORK OAK</t>
  </si>
  <si>
    <t>COSTMARY</t>
  </si>
  <si>
    <t>COUMRIN (PROHIBITED)</t>
  </si>
  <si>
    <t>CURRANT BLACK (LEAVES)</t>
  </si>
  <si>
    <t>CURRANT JUICE BLACK</t>
  </si>
  <si>
    <t>DAMIANA (LEAVES)</t>
  </si>
  <si>
    <t>DANDELION</t>
  </si>
  <si>
    <t>DAVANA</t>
  </si>
  <si>
    <t>DEERTONGUE</t>
  </si>
  <si>
    <t>DEERTONGUE SOLID EXTRACT</t>
  </si>
  <si>
    <t>DIHYDROSAFROLE (PROHIBITED)</t>
  </si>
  <si>
    <t>DILL SEED OIL, INDIAN TYPE</t>
  </si>
  <si>
    <t>DITTANY (ROOTS)</t>
  </si>
  <si>
    <t>DOG GRASS</t>
  </si>
  <si>
    <t>DRAGON'S BLOOD</t>
  </si>
  <si>
    <t>ELDER TREE LEAVES</t>
  </si>
  <si>
    <t>ELECAMPANE</t>
  </si>
  <si>
    <t>ELECAMPANE ROOT EXTRACT</t>
  </si>
  <si>
    <t>ELECAMPNE ROOT OIL</t>
  </si>
  <si>
    <t>ERIGERON</t>
  </si>
  <si>
    <t>EUCALYPTUS</t>
  </si>
  <si>
    <t>FENNEL OIL (COMMON)</t>
  </si>
  <si>
    <t>FIG</t>
  </si>
  <si>
    <t>FIG LEAF EXTRACT</t>
  </si>
  <si>
    <t>FIG BALSAM</t>
  </si>
  <si>
    <t>FIR PINE</t>
  </si>
  <si>
    <t>SILVER FIR NEEDLES and TWINGS OIL</t>
  </si>
  <si>
    <t>GALANGA GREATER</t>
  </si>
  <si>
    <t>GALANGA GREATER OIL</t>
  </si>
  <si>
    <t>GAMBIR</t>
  </si>
  <si>
    <t>GARLIC</t>
  </si>
  <si>
    <t>GENET</t>
  </si>
  <si>
    <t>GENTIAN</t>
  </si>
  <si>
    <t>GENTIAN, STEMLESS</t>
  </si>
  <si>
    <t>GERANIUM</t>
  </si>
  <si>
    <t>GERANIUM EXTRACT</t>
  </si>
  <si>
    <t>GERANIUM OIL</t>
  </si>
  <si>
    <t xml:space="preserve">GERANIUM, EAST INDIAN </t>
  </si>
  <si>
    <t>GERANIUM, EAST INDIAN EXTRACT</t>
  </si>
  <si>
    <t>GERMANDER CHAMAEDRYS</t>
  </si>
  <si>
    <t>GERMANDER CHAMAEDRYS EXTRACT</t>
  </si>
  <si>
    <t>GERMANDER CHAMAEDRYS EXTRACR SOLID</t>
  </si>
  <si>
    <t>GERMANDER GOLDEN</t>
  </si>
  <si>
    <t>GINSENG</t>
  </si>
  <si>
    <t>GRAPEFRUIT</t>
  </si>
  <si>
    <t xml:space="preserve">GRAPEFRUIT ESSENCE NATURAL </t>
  </si>
  <si>
    <t>GRAPEFRUIT OIL CONCENTRATE</t>
  </si>
  <si>
    <t>GUAIAC (GUM)</t>
  </si>
  <si>
    <t>GUAIENE</t>
  </si>
  <si>
    <t>GUAIOL ACETATE</t>
  </si>
  <si>
    <t>GUAVA</t>
  </si>
  <si>
    <t>HAW BLACK</t>
  </si>
  <si>
    <t>HEMLOCK NEEDLES and TWIG OIL</t>
  </si>
  <si>
    <t>HICKORY</t>
  </si>
  <si>
    <t>HICKORY SMOKE DISTILLATE</t>
  </si>
  <si>
    <t>HOPS</t>
  </si>
  <si>
    <t>HOPS EXTRACT MODIFIED</t>
  </si>
  <si>
    <t>HOREHOUND (HOARHOUND)</t>
  </si>
  <si>
    <t>HOREHOUND SOLID EXTRACT</t>
  </si>
  <si>
    <t>HORSEMINT</t>
  </si>
  <si>
    <t>HORSERADISH</t>
  </si>
  <si>
    <t>HORSERADISH OIL</t>
  </si>
  <si>
    <t>HYACINTH</t>
  </si>
  <si>
    <t>HYACINTH ABSOLUTE</t>
  </si>
  <si>
    <t>ICELAND MOSS</t>
  </si>
  <si>
    <t>IMMORTELLE (HELICHRYSUM)</t>
  </si>
  <si>
    <t>IMPERATORIA</t>
  </si>
  <si>
    <t>IRISH MOSS (CARRAGEEN)</t>
  </si>
  <si>
    <t>ISOSAFROLE (PROHIBITED)</t>
  </si>
  <si>
    <t>IVA</t>
  </si>
  <si>
    <t>IVA EXTRACT</t>
  </si>
  <si>
    <t>JASMINE</t>
  </si>
  <si>
    <t>KOLA NUT (COLA NUT)</t>
  </si>
  <si>
    <t>LABDANUM</t>
  </si>
  <si>
    <t>LAVANDIN</t>
  </si>
  <si>
    <t>LAVENDER SPIKE</t>
  </si>
  <si>
    <t>LEMON</t>
  </si>
  <si>
    <t>LEMON ESSENCE</t>
  </si>
  <si>
    <t>LEMON PEEL EXTRACT</t>
  </si>
  <si>
    <t>PEMON PEEL GRANULES</t>
  </si>
  <si>
    <t>LEMONGRASS</t>
  </si>
  <si>
    <t>LEMON VERBENA</t>
  </si>
  <si>
    <t>LIME</t>
  </si>
  <si>
    <t>LIME JUICE DEHYDRATED</t>
  </si>
  <si>
    <t>LIME OIL EXPRESSED</t>
  </si>
  <si>
    <t>LINALOE</t>
  </si>
  <si>
    <t>LINDEN (LEAVES)</t>
  </si>
  <si>
    <t>LINDEN FLOWERS EXTRACT</t>
  </si>
  <si>
    <t>LUNGMOSS</t>
  </si>
  <si>
    <t>MAIDENHAIR FERN</t>
  </si>
  <si>
    <t>MALT EXTRACT</t>
  </si>
  <si>
    <t>MANDARIN (TANGERINE)</t>
  </si>
  <si>
    <t>TANGERINE ESSENCE</t>
  </si>
  <si>
    <t>MAPLE MOUNTAIN</t>
  </si>
  <si>
    <t>MOUNTAIN MAPLE BARK</t>
  </si>
  <si>
    <t>MATE (LEAVES)</t>
  </si>
  <si>
    <t>MATE ABSOLUTE</t>
  </si>
  <si>
    <t>MELILOTUS</t>
  </si>
  <si>
    <t>MENTHA ARVENSIS</t>
  </si>
  <si>
    <t>MESQUITE</t>
  </si>
  <si>
    <t>2-METHYL-1,3-CYCLOHEXADIENE</t>
  </si>
  <si>
    <t>MIMOSA</t>
  </si>
  <si>
    <t>MOLASSES</t>
  </si>
  <si>
    <t>MOLASSES CONCENTRATE</t>
  </si>
  <si>
    <t>MOLASSES EXTRACT</t>
  </si>
  <si>
    <t>MULLEIN (FLOWERS)</t>
  </si>
  <si>
    <t>MUSTARD, BROWN EXTRACT</t>
  </si>
  <si>
    <t>MUSTARD FLOUR</t>
  </si>
  <si>
    <t>MUSTARD OIL</t>
  </si>
  <si>
    <t>MUSTARD, ORIENTAL</t>
  </si>
  <si>
    <t>MUSTARD, YELLOW EXTRACT</t>
  </si>
  <si>
    <t>MYRTLE (LEAVES)</t>
  </si>
  <si>
    <t>NEOTAME</t>
  </si>
  <si>
    <t>NEROLI BIGARADE</t>
  </si>
  <si>
    <t>NUTMEG OLEORESIN</t>
  </si>
  <si>
    <t>OAK MOSS</t>
  </si>
  <si>
    <t>OAK WHITE</t>
  </si>
  <si>
    <t>OAK WOOD, ENGLISH</t>
  </si>
  <si>
    <t>OLIBANUM</t>
  </si>
  <si>
    <t>ONION</t>
  </si>
  <si>
    <t>OPOPANAX</t>
  </si>
  <si>
    <t>OPOPANAX GUM</t>
  </si>
  <si>
    <t>OPOPANAX NON-SPECIFIC</t>
  </si>
  <si>
    <t>OPOPANAX OIL</t>
  </si>
  <si>
    <t>OPOPANAX TINCTURE</t>
  </si>
  <si>
    <t>ORANGE BITTER</t>
  </si>
  <si>
    <t>ORANGE PEEL</t>
  </si>
  <si>
    <t>ORANGE SWEET</t>
  </si>
  <si>
    <t>ORIGANUM</t>
  </si>
  <si>
    <t>ORRIS</t>
  </si>
  <si>
    <t>OSMANTHUS</t>
  </si>
  <si>
    <t>PALMAROSA</t>
  </si>
  <si>
    <t>PANSY</t>
  </si>
  <si>
    <t>PASSION FLOWER</t>
  </si>
  <si>
    <t>PASSION FLOWER EXTRACT</t>
  </si>
  <si>
    <t>PATCHOULY</t>
  </si>
  <si>
    <t>PEACH (LEAVES)</t>
  </si>
  <si>
    <t>PEACH KERNEL EXTRACT</t>
  </si>
  <si>
    <t>PEANUT STEARINE</t>
  </si>
  <si>
    <t>PENNYROYAL</t>
  </si>
  <si>
    <t>PEPPERMINT</t>
  </si>
  <si>
    <t>PETITGRAIN</t>
  </si>
  <si>
    <t>PINE, SCOTCH</t>
  </si>
  <si>
    <t>PINE, WHITE (BARK)</t>
  </si>
  <si>
    <t>PINE, WHITE BARK EXTRACT</t>
  </si>
  <si>
    <t>PINE, WHITE OIL</t>
  </si>
  <si>
    <t>PIPSISSEWA</t>
  </si>
  <si>
    <t>POMEGRANATE</t>
  </si>
  <si>
    <t>POPLAR (BUDS)</t>
  </si>
  <si>
    <t>PRICKLY ASH</t>
  </si>
  <si>
    <t>PRICKLY ASH BARK OIL</t>
  </si>
  <si>
    <t>PRUNE</t>
  </si>
  <si>
    <t>QUASSIA</t>
  </si>
  <si>
    <t>QUEBRACHO</t>
  </si>
  <si>
    <t>QUINCE</t>
  </si>
  <si>
    <t>QUININE</t>
  </si>
  <si>
    <t>RASPBERRY</t>
  </si>
  <si>
    <t>RHATANY</t>
  </si>
  <si>
    <t>RHUBARB (GARDEN ROOT)</t>
  </si>
  <si>
    <t>RHUBARB ROOT</t>
  </si>
  <si>
    <t>ROSE</t>
  </si>
  <si>
    <t>ROSE BUD</t>
  </si>
  <si>
    <t>ROSE FLOWERS</t>
  </si>
  <si>
    <t>ROSE LEAVES</t>
  </si>
  <si>
    <t>ROSELLE</t>
  </si>
  <si>
    <t>ROSEMARY OLEORESIN</t>
  </si>
  <si>
    <t>SAFROLE</t>
  </si>
  <si>
    <t>SAGE, GREEK</t>
  </si>
  <si>
    <t>SAGE, SPANISH</t>
  </si>
  <si>
    <t>SAINT JOHN'S WORT</t>
  </si>
  <si>
    <t>SANDALWOOD, WHITE</t>
  </si>
  <si>
    <t>SANDARAC</t>
  </si>
  <si>
    <t>SARSAPARILLA</t>
  </si>
  <si>
    <t>SASSAFRAS EXTRACT (SAFROLE-FREE)</t>
  </si>
  <si>
    <t>SAUNDERS, RED</t>
  </si>
  <si>
    <t>SCHINUS MOLLE</t>
  </si>
  <si>
    <t>SENNA</t>
  </si>
  <si>
    <t>SERPENTARIA</t>
  </si>
  <si>
    <t>SESAME</t>
  </si>
  <si>
    <t>SIMARUBA</t>
  </si>
  <si>
    <t>STORAX OIL</t>
  </si>
  <si>
    <t>STRAWBERRY</t>
  </si>
  <si>
    <t>SUGAR BEET EXTRACT FLAVOR BASE</t>
  </si>
  <si>
    <t>TAGETES</t>
  </si>
  <si>
    <t>TAGETES MEAL and EXTRACT</t>
  </si>
  <si>
    <t>TAMARIND</t>
  </si>
  <si>
    <t>TAMARIND EXTRACT</t>
  </si>
  <si>
    <t>TANGELO</t>
  </si>
  <si>
    <t>TANGELO OIL</t>
  </si>
  <si>
    <t>TANSY</t>
  </si>
  <si>
    <t>TANSY OIL</t>
  </si>
  <si>
    <t>TARRAGON EXTRACT</t>
  </si>
  <si>
    <t>TEA</t>
  </si>
  <si>
    <t>TEA EXTRACT</t>
  </si>
  <si>
    <t>THISTLE, BLESSED</t>
  </si>
  <si>
    <t>THISTLE, BLESSED, EXTRACT</t>
  </si>
  <si>
    <t>THISTLE, BLESSED, SOLID EXTRACT</t>
  </si>
  <si>
    <t>THISTLE, BLESSED, OIL</t>
  </si>
  <si>
    <t>THYME OLEORESIN</t>
  </si>
  <si>
    <t>TONKA BEANS</t>
  </si>
  <si>
    <t>TONKA BEAN EXTRACT</t>
  </si>
  <si>
    <t>TUBEROSE</t>
  </si>
  <si>
    <t>TURPENTINE, RECTIFIED</t>
  </si>
  <si>
    <t>UNDECEN-1-OL</t>
  </si>
  <si>
    <t>VALERIAN</t>
  </si>
  <si>
    <t>VERINICA</t>
  </si>
  <si>
    <t>VERVAIN, EUROPEAN</t>
  </si>
  <si>
    <t>VETIVER</t>
  </si>
  <si>
    <t>VETIVER OIL</t>
  </si>
  <si>
    <t>VIOLET (SWISS)</t>
  </si>
  <si>
    <t>WALNUT</t>
  </si>
  <si>
    <t>WALNUT LEAVES EXTRACT</t>
  </si>
  <si>
    <t>WHORTLEBERRY</t>
  </si>
  <si>
    <t>WINTERGREENN</t>
  </si>
  <si>
    <t>WOODRUFF, SWEET</t>
  </si>
  <si>
    <t>YERBA SANTA</t>
  </si>
  <si>
    <t>YLANG-YLANG</t>
  </si>
  <si>
    <t>YUCCA, MOHAVE</t>
  </si>
  <si>
    <t>METHYL) CYCLOPENTANE] PLUS SPIRO[DITHIA-6-METHYL-7-OXABICLO</t>
  </si>
  <si>
    <t>[3.3.0]OCTANE-3.3'-(1'-OXA-2-METHYL)CYCLO-PENTANE]</t>
  </si>
  <si>
    <t>FORMATE</t>
  </si>
  <si>
    <t>(3 or 5 or 6)-METHOXYPYRAZINE</t>
  </si>
  <si>
    <t>ACID (52%)(METHYL ESTERS)</t>
  </si>
  <si>
    <t>CAS</t>
  </si>
  <si>
    <t>Synonym</t>
  </si>
  <si>
    <t>Principal Name</t>
  </si>
  <si>
    <t>9000-01-5</t>
  </si>
  <si>
    <t>Acacia gum (Acacia senegal (L.) Willd.)</t>
  </si>
  <si>
    <t>Acacia senegal gum</t>
  </si>
  <si>
    <t>Arabic gum</t>
  </si>
  <si>
    <t>Gum arabic</t>
  </si>
  <si>
    <t>105-57-7</t>
  </si>
  <si>
    <t>Acetal</t>
  </si>
  <si>
    <t>Acetaldehyde, diethyl acetal</t>
  </si>
  <si>
    <t>1,1-Diethoxyethane</t>
  </si>
  <si>
    <t>Diethyl acetal</t>
  </si>
  <si>
    <t>Ethane, 1,1-diethoxy-</t>
  </si>
  <si>
    <t>Ethylidine diethyl ether</t>
  </si>
  <si>
    <t>75-07-0</t>
  </si>
  <si>
    <t>Acetaldehyde</t>
  </si>
  <si>
    <t>Acetic aldehyde</t>
  </si>
  <si>
    <t>Ethanal</t>
  </si>
  <si>
    <t>7493-57-4</t>
  </si>
  <si>
    <t>Acetaldehyde phenethyl propyl acetal</t>
  </si>
  <si>
    <t>Propyl phenethyl acetal</t>
  </si>
  <si>
    <t>Acetal R</t>
  </si>
  <si>
    <t>Benzene, [2-(1-propoxyethoxy)ethyl]-</t>
  </si>
  <si>
    <t>1-Phenethoxy-1-propoxyethane</t>
  </si>
  <si>
    <t>(2-(1-Propoxyethoxy)ethyl)benzene</t>
  </si>
  <si>
    <t>100-06-1</t>
  </si>
  <si>
    <t>Acetanisole</t>
  </si>
  <si>
    <t>4-Acetylanisole</t>
  </si>
  <si>
    <t>p-Acetylanisole</t>
  </si>
  <si>
    <t>Ethanone, 1-(4-methoxyphenyl)-</t>
  </si>
  <si>
    <t>4'-Methoxyacetophenone</t>
  </si>
  <si>
    <t>p-Methoxyacetophenone</t>
  </si>
  <si>
    <t>Methyl 4-methoxyphenyl ketone</t>
  </si>
  <si>
    <t>64-19-7</t>
  </si>
  <si>
    <t>Acetic acid</t>
  </si>
  <si>
    <t>Acetic acid, of a concentration of more than 10 percent, by weight, of acetic acid</t>
  </si>
  <si>
    <t>Ethanoic acid</t>
  </si>
  <si>
    <t>102-76-1</t>
  </si>
  <si>
    <t>(tri-)Acetin</t>
  </si>
  <si>
    <t>Enzactin</t>
  </si>
  <si>
    <t>Glyceryl triacetate</t>
  </si>
  <si>
    <t>1,2,3-Propanetriol, triacetate</t>
  </si>
  <si>
    <t>Triacetin</t>
  </si>
  <si>
    <t>Vanay</t>
  </si>
  <si>
    <t>513-86-0</t>
  </si>
  <si>
    <t>Acetoin</t>
  </si>
  <si>
    <t>Acetyl methyl carbinol</t>
  </si>
  <si>
    <t>2,3-Butanolone</t>
  </si>
  <si>
    <t>2-Butanone, 3-hydroxy-</t>
  </si>
  <si>
    <t>Dimethylketol</t>
  </si>
  <si>
    <t>3-Hydroxy-2-butanone</t>
  </si>
  <si>
    <t>gamma-Hydroxy-beta-oxobutane</t>
  </si>
  <si>
    <t>98-86-2</t>
  </si>
  <si>
    <t>Acetophenone</t>
  </si>
  <si>
    <t>Acetylbenzene</t>
  </si>
  <si>
    <t>Acetylbenzol</t>
  </si>
  <si>
    <t>Benzoyl methide</t>
  </si>
  <si>
    <t>Ethanone, 1-phenyl-</t>
  </si>
  <si>
    <t>Methyl phenyl ketone</t>
  </si>
  <si>
    <t>Phenyl methyl ketone</t>
  </si>
  <si>
    <t>499-12-7</t>
  </si>
  <si>
    <t>Achilleic acid</t>
  </si>
  <si>
    <t>Aconitic acid</t>
  </si>
  <si>
    <t>2-Carboxyglutaconic acid</t>
  </si>
  <si>
    <t>Citridic acid</t>
  </si>
  <si>
    <t>Equisetic acid</t>
  </si>
  <si>
    <t>1,2,3-Propenetricarboxylic acid</t>
  </si>
  <si>
    <t>1-Propene-1,2,3-tricarboxylic acid</t>
  </si>
  <si>
    <t>124-04-9</t>
  </si>
  <si>
    <t>Adipic acid</t>
  </si>
  <si>
    <t>1,4-Butanedicarboxylic acid</t>
  </si>
  <si>
    <t>Hexanedioic acid</t>
  </si>
  <si>
    <t>9002-18-0</t>
  </si>
  <si>
    <t>Agar (Gelidium spp.)</t>
  </si>
  <si>
    <t>84082-36-0</t>
  </si>
  <si>
    <t>Alfalfa extract (Medicago sativa L.)</t>
  </si>
  <si>
    <t>Medicago sativa extract</t>
  </si>
  <si>
    <t>9005-38-3</t>
  </si>
  <si>
    <t>Algin (Laminaria spp. and other kelps)</t>
  </si>
  <si>
    <t>9005-35-0</t>
  </si>
  <si>
    <t>Alginates, sodium, calcium, and ammonium</t>
  </si>
  <si>
    <t>Ammonium alginate</t>
  </si>
  <si>
    <t>Calcium alginate</t>
  </si>
  <si>
    <t>Sodium alginate</t>
  </si>
  <si>
    <t>8006-77-7</t>
  </si>
  <si>
    <t>Allspice (Pimenta officinalis Lindl.)</t>
  </si>
  <si>
    <t>Pimenta officinalis</t>
  </si>
  <si>
    <t>Allspice, ext.</t>
  </si>
  <si>
    <t>Allspice oil (Pimenta officinalis Lindl.)</t>
  </si>
  <si>
    <t>Pimenta berry oil (Pimenta officinalis Lindley)</t>
  </si>
  <si>
    <t>Pimenta officinalis berry oil</t>
  </si>
  <si>
    <t>Pimenta oil</t>
  </si>
  <si>
    <t>Pimento oil</t>
  </si>
  <si>
    <t>Allspice oleoresin (Pimenta officinalis Lindl.)</t>
  </si>
  <si>
    <t>Pimenta officinalis oleoresin</t>
  </si>
  <si>
    <t>7493-63-2</t>
  </si>
  <si>
    <t>Allyl 2-aminobenzoate</t>
  </si>
  <si>
    <t>Allyl anthranilate</t>
  </si>
  <si>
    <t>Allyl o-aminobenzoate</t>
  </si>
  <si>
    <t>Benzoic acid, 2-amino-, 2-propenyl ester</t>
  </si>
  <si>
    <t>2-Propenyl 2-aminobenzoate</t>
  </si>
  <si>
    <t>2-Propenyl anthranilate</t>
  </si>
  <si>
    <t>Vinyl carbinyl anthranilate</t>
  </si>
  <si>
    <t>2051-78-7</t>
  </si>
  <si>
    <t>Allyl butyrate</t>
  </si>
  <si>
    <t>Butanoic acid, 2-propenyl ester</t>
  </si>
  <si>
    <t>2-Propen-1-yl butanoate</t>
  </si>
  <si>
    <t>1866-31-5</t>
  </si>
  <si>
    <t>Allyl cinnamate</t>
  </si>
  <si>
    <t>Allyl beta-phenylacrylate</t>
  </si>
  <si>
    <t>Allyl 3-phenyl-2-propenoate</t>
  </si>
  <si>
    <t>2-Propenoic acid, 3-phenyl-, 2-propenyl ester</t>
  </si>
  <si>
    <t>Propenyl cinnamate</t>
  </si>
  <si>
    <t>2-Propen-1-yl 3-phenyl-2-propenoate</t>
  </si>
  <si>
    <t>Vinyl carbinyl cinnamate</t>
  </si>
  <si>
    <t>4728-82-9</t>
  </si>
  <si>
    <t>Allyl cyclohexaneacetate</t>
  </si>
  <si>
    <t>Allyl cyclohexylacetate</t>
  </si>
  <si>
    <t>Allyl hexahydrophenylacetate</t>
  </si>
  <si>
    <t>Cyclohexaneacetic acid, 2-propenyl ester</t>
  </si>
  <si>
    <t>2-Propen-1-yl cyclohexaneacetate</t>
  </si>
  <si>
    <t>7493-65-4</t>
  </si>
  <si>
    <t>Allyl cyclohexanebutyrate</t>
  </si>
  <si>
    <t>Allyl 4-cyclohexylbutyrate</t>
  </si>
  <si>
    <t>Allyl hexahydrophenylbutyrate</t>
  </si>
  <si>
    <t>Cyclohexanebutanoic acid, 2-propenyl ester</t>
  </si>
  <si>
    <t>2-Propen-1-yl cyclohexanebutyrate</t>
  </si>
  <si>
    <t>7493-66-5</t>
  </si>
  <si>
    <t>Allyl cyclohexanecaproate</t>
  </si>
  <si>
    <t>Allyl cyclohexanehexanoate</t>
  </si>
  <si>
    <t>Allyl 6-cyclohexanehexanoate</t>
  </si>
  <si>
    <t>Allyl hexahydrophenylhexanoate</t>
  </si>
  <si>
    <t>Cyclohexanehexanoic acid, 2-propenyl ester</t>
  </si>
  <si>
    <t>2-Propen-1-yl cyclohexanecaproate</t>
  </si>
  <si>
    <t>2705-87-5</t>
  </si>
  <si>
    <t>Allyl cyclohexanepropionate</t>
  </si>
  <si>
    <t>Allyl cyclohexylpropionate</t>
  </si>
  <si>
    <t>Allyl beta-cyclohexylpropionate</t>
  </si>
  <si>
    <t>Allyl 3-cyclohexylpropionate</t>
  </si>
  <si>
    <t>Allyl hexahydrophenylpropionate</t>
  </si>
  <si>
    <t>Cyclohexanepropionic acid, 2-propenyl ester</t>
  </si>
  <si>
    <t>2-Propen-1-yl cyclohexanepropionate</t>
  </si>
  <si>
    <t>7493-68-7</t>
  </si>
  <si>
    <t>Allyl cyclohexanepentanoate</t>
  </si>
  <si>
    <t>Allyl cyclohexanevalerate</t>
  </si>
  <si>
    <t>Allyl cyclohexylvalerate</t>
  </si>
  <si>
    <t>Allyl hexahydrophenylvalerate</t>
  </si>
  <si>
    <t>Cyclohexanepentanoic acid, 2-propenyl ester</t>
  </si>
  <si>
    <t>2-Propen-1-yl cyclohexanepentanoate</t>
  </si>
  <si>
    <t>2-Propen-1-yl cyclohexanevalerate</t>
  </si>
  <si>
    <t>2179-57-9</t>
  </si>
  <si>
    <t>Allyl disulfide</t>
  </si>
  <si>
    <t>Diallyl disulfide</t>
  </si>
  <si>
    <t>Disulfide, di-2-propenyl</t>
  </si>
  <si>
    <t>4,5-dithia-1,7-octadiene</t>
  </si>
  <si>
    <t>2-Propenyl disulfide</t>
  </si>
  <si>
    <t>7493-69-8</t>
  </si>
  <si>
    <t>Allyl 2-ethylbutyrate</t>
  </si>
  <si>
    <t>Butanoic acid, 2-ethyl-, 2-propenyl ester</t>
  </si>
  <si>
    <t>2-Propenyl 2-ethylbutanoate</t>
  </si>
  <si>
    <t>2-Propenyl 2-ethylbutyrate</t>
  </si>
  <si>
    <t>4208-49-5</t>
  </si>
  <si>
    <t>Allyl furan-2-carboxylate</t>
  </si>
  <si>
    <t>Allyl 2-furoate</t>
  </si>
  <si>
    <t>Allyl pyromucate</t>
  </si>
  <si>
    <t>2-Furancarboxylic acid, 2-propenyl ester</t>
  </si>
  <si>
    <t>2-Propenyl furan-2-carboxylate</t>
  </si>
  <si>
    <t>2-Propenyl 2-furoate</t>
  </si>
  <si>
    <t>142-19-8</t>
  </si>
  <si>
    <t>Allyl enanthate</t>
  </si>
  <si>
    <t>Allyl heptanoate</t>
  </si>
  <si>
    <t>Allyl heptoate</t>
  </si>
  <si>
    <t>Allyl heptylate</t>
  </si>
  <si>
    <t>Heptanoic acid, 2-propenyl ester</t>
  </si>
  <si>
    <t>123-68-2</t>
  </si>
  <si>
    <t>Allyl caproate</t>
  </si>
  <si>
    <t>Allyl hexanoate</t>
  </si>
  <si>
    <t>Hexanoic acid, 2-propenyl ester</t>
  </si>
  <si>
    <t>2-Propenyl hexanoate</t>
  </si>
  <si>
    <t>79-78-7</t>
  </si>
  <si>
    <t>Allyl cyclocitrylideneacetone</t>
  </si>
  <si>
    <t>Allyl alpha-ionone</t>
  </si>
  <si>
    <t>alpha-Allylionone</t>
  </si>
  <si>
    <t>Cetone V</t>
  </si>
  <si>
    <t>alpha-Cyclocitrylidenemethyl butenyl ketone</t>
  </si>
  <si>
    <t>1,6-Heptadien-3-one, 1-(2,6,6-trimethyl-2-cyclohexen-1-yl)-</t>
  </si>
  <si>
    <t>Hexalon</t>
  </si>
  <si>
    <t>1-(2,6,6-Trimethyl-2-cyclohexene-1-yl)-1,6-heptadien-3-one</t>
  </si>
  <si>
    <t>57-06-7</t>
  </si>
  <si>
    <t>AITC</t>
  </si>
  <si>
    <t>Allyl isothiocyanate</t>
  </si>
  <si>
    <t>Allyl isosulfocyanate</t>
  </si>
  <si>
    <t>Allyl thiocarbonimide</t>
  </si>
  <si>
    <t>1-Propenal, 3-isothiocyanato-</t>
  </si>
  <si>
    <t>2-Propenyl isothiocyanate</t>
  </si>
  <si>
    <t>870-23-5</t>
  </si>
  <si>
    <t>Allyl mercaptan</t>
  </si>
  <si>
    <t>Allyl sulfhydrate</t>
  </si>
  <si>
    <t>Allylthiol</t>
  </si>
  <si>
    <t>2-Propene-1-thiol</t>
  </si>
  <si>
    <t>7493-72-3</t>
  </si>
  <si>
    <t>Allyl nonanoate</t>
  </si>
  <si>
    <t>Allyl nonylate</t>
  </si>
  <si>
    <t>Allyl pelargonate</t>
  </si>
  <si>
    <t>Nonanoic acid, 2-propenyl ester</t>
  </si>
  <si>
    <t>2-Propenyl nonanoate</t>
  </si>
  <si>
    <t>2-Propenyl pelargonate</t>
  </si>
  <si>
    <t>4230-97-1</t>
  </si>
  <si>
    <t>Allyl caprylate</t>
  </si>
  <si>
    <t>Allyl octanoate</t>
  </si>
  <si>
    <t>Allyl octylate</t>
  </si>
  <si>
    <t>Octanoic acid, 2-propenyl ester</t>
  </si>
  <si>
    <t>2-Propenyl octanoate</t>
  </si>
  <si>
    <t>2-Propenyl octylate</t>
  </si>
  <si>
    <t>7493-74-5</t>
  </si>
  <si>
    <t>Acetate PA</t>
  </si>
  <si>
    <t>Allyl phenoxyacetate</t>
  </si>
  <si>
    <t>Acetic acid, phenoxy-, 2-propenyl ester</t>
  </si>
  <si>
    <t>2-Propenyl phenoxyacetate</t>
  </si>
  <si>
    <t>1797-74-6</t>
  </si>
  <si>
    <t>Allyl phenylacetate</t>
  </si>
  <si>
    <t>Allyl alpha-toluate</t>
  </si>
  <si>
    <t>Benzeneacetic acid, 2-propenyl ester</t>
  </si>
  <si>
    <t>2-Propenyl phenylacetate</t>
  </si>
  <si>
    <t>2408-20-0</t>
  </si>
  <si>
    <t>Allyl propanoate</t>
  </si>
  <si>
    <t>Allyl propionate</t>
  </si>
  <si>
    <t>Propanoic acid, 2-propenyl ester</t>
  </si>
  <si>
    <t>2-Propenyl propanoate</t>
  </si>
  <si>
    <t>30895-79-5</t>
  </si>
  <si>
    <t>Allyl 2,4-hexadienoate</t>
  </si>
  <si>
    <t>Allyl sorbate</t>
  </si>
  <si>
    <t>2,4-Hexadienoic acid, 2-propenyl ester</t>
  </si>
  <si>
    <t>2-Propenyl 2,4-hexadienoate</t>
  </si>
  <si>
    <t>592-88-1</t>
  </si>
  <si>
    <t>Allyl sulfide</t>
  </si>
  <si>
    <t>Diallyl sulfide</t>
  </si>
  <si>
    <t>1-Propene, 3,3'-thiobis-</t>
  </si>
  <si>
    <t>2-Propenyl sulfide</t>
  </si>
  <si>
    <t>Thioallyl ether</t>
  </si>
  <si>
    <t>7493-71-2</t>
  </si>
  <si>
    <t>Allyl trans-2-methyl-2-butenoate</t>
  </si>
  <si>
    <t>Allyl tiglate</t>
  </si>
  <si>
    <t>Allyl alpha-methylcrotonate</t>
  </si>
  <si>
    <t>2-Butenoic acid, 2-methyl-, 2-propenyl ester, (E)</t>
  </si>
  <si>
    <t>7493-76-7</t>
  </si>
  <si>
    <t>Allyl 10-undecenoate</t>
  </si>
  <si>
    <t>Allyl undecylenate</t>
  </si>
  <si>
    <t>2-Propenyl 10-undecenoate</t>
  </si>
  <si>
    <t>10-Undecenoate, 2-propenyl ester</t>
  </si>
  <si>
    <t>2835-39-4</t>
  </si>
  <si>
    <t>Allyl isopentanoate</t>
  </si>
  <si>
    <t>Allyl isovalerate</t>
  </si>
  <si>
    <t>Allyl isovalerianate</t>
  </si>
  <si>
    <t>Allyl 3-methylbutanoate</t>
  </si>
  <si>
    <t>Butanoic acid, 3-methyl-, 2-propenyl ester</t>
  </si>
  <si>
    <t>2-Propenyl isopentanoate</t>
  </si>
  <si>
    <t>2-Propenyl isovalerate</t>
  </si>
  <si>
    <t>2-Propenyl 3-methylbutanoate</t>
  </si>
  <si>
    <t>8013-76-1</t>
  </si>
  <si>
    <t>Almond, bitter, ext.</t>
  </si>
  <si>
    <t>Almond oil, bitter (FFPA) (Prunus spp.)</t>
  </si>
  <si>
    <t>Almond oil, bitter free from prussic acid</t>
  </si>
  <si>
    <t>Oil of bitter almond</t>
  </si>
  <si>
    <t>8001-97-6</t>
  </si>
  <si>
    <t>Aloe extract (Aloe spp.)</t>
  </si>
  <si>
    <t>999999-19-7</t>
  </si>
  <si>
    <t>Althea root (Althea officinalis L.)</t>
  </si>
  <si>
    <t>Marshmallow root</t>
  </si>
  <si>
    <t>8038-65-1</t>
  </si>
  <si>
    <t>Ambergris tincture</t>
  </si>
  <si>
    <t>84455-19-6</t>
  </si>
  <si>
    <t>Ambrette absolute oil (Hibiscus abelmoschus L.)</t>
  </si>
  <si>
    <t>Ambrette seed absolute (Hibiscus abelmoschus L.)</t>
  </si>
  <si>
    <t>Hibiscus abelmoschus seed absolute</t>
  </si>
  <si>
    <t>Hibiscus abelmoschus, ext.</t>
  </si>
  <si>
    <t>8015-62-1</t>
  </si>
  <si>
    <t>Ambrette seed oil (Hibiscus abelmoschus L.)</t>
  </si>
  <si>
    <t>Hibiscus abelmoschus seed oil</t>
  </si>
  <si>
    <t>999999-19-8</t>
  </si>
  <si>
    <t>Ambrette tincture (Hibiscus abelmoschus L.)</t>
  </si>
  <si>
    <t>Hibiscus abelmoschus tincture</t>
  </si>
  <si>
    <t>12124-99-1</t>
  </si>
  <si>
    <t>Ammonium monosulfide</t>
  </si>
  <si>
    <t>Ammonium sulfide</t>
  </si>
  <si>
    <t>Diammonium sulfide</t>
  </si>
  <si>
    <t>7563-33-9</t>
  </si>
  <si>
    <t>Ammonium isovalerate</t>
  </si>
  <si>
    <t>Ammonium isovalerianate</t>
  </si>
  <si>
    <t>Butanoic acid, 3-methyl-, ammonium salt</t>
  </si>
  <si>
    <t>123-92-2</t>
  </si>
  <si>
    <t>Amyl acetate, common</t>
  </si>
  <si>
    <t>Isoamyl acetate</t>
  </si>
  <si>
    <t>1-Butanol, 3-methyl-, acetate</t>
  </si>
  <si>
    <t>Isoamyl ethanoate</t>
  </si>
  <si>
    <t>beta-Methyl butyl acetate</t>
  </si>
  <si>
    <t>3-Methylbutyl acetate</t>
  </si>
  <si>
    <t>71-41-0</t>
  </si>
  <si>
    <t>Amyl alcohol</t>
  </si>
  <si>
    <t>n-Butyl carbinol</t>
  </si>
  <si>
    <t>1-Pentanol</t>
  </si>
  <si>
    <t>Pentyl alcohol</t>
  </si>
  <si>
    <t>123-51-3</t>
  </si>
  <si>
    <t>1-Butanol, 3-methyl-</t>
  </si>
  <si>
    <t>Isoamyl alcohol</t>
  </si>
  <si>
    <t>Isobutyl carbinol</t>
  </si>
  <si>
    <t>Isopentyl alcohol</t>
  </si>
  <si>
    <t>3-Methyl-1-butanol</t>
  </si>
  <si>
    <t>94-46-2</t>
  </si>
  <si>
    <t>Amyl(iso) benzoate</t>
  </si>
  <si>
    <t>Isoamyl benzoate</t>
  </si>
  <si>
    <t>1-Butanol, 3-methyl-, benzoate</t>
  </si>
  <si>
    <t>Isopentyl benzoate</t>
  </si>
  <si>
    <t>3-Methylbutyl benzoate</t>
  </si>
  <si>
    <t>540-18-1</t>
  </si>
  <si>
    <t>Amyl butanoate</t>
  </si>
  <si>
    <t>Amyl butyrate</t>
  </si>
  <si>
    <t>Butanoic acid, pentyl ester</t>
  </si>
  <si>
    <t>Pentyl butyrate</t>
  </si>
  <si>
    <t>106-27-4</t>
  </si>
  <si>
    <t>Butanoic acid, 3-methylbutyl ester</t>
  </si>
  <si>
    <t>Isoamyl butyrate</t>
  </si>
  <si>
    <t>Isoamyl butanoate</t>
  </si>
  <si>
    <t>Isopentyl butanoate</t>
  </si>
  <si>
    <t>Isopentyl butyrate</t>
  </si>
  <si>
    <t>3-Methylbutyl butanoate</t>
  </si>
  <si>
    <t>122-40-7</t>
  </si>
  <si>
    <t>'A.C.A.'</t>
  </si>
  <si>
    <t>alpha-Amylcinnamaldehyde</t>
  </si>
  <si>
    <t>Amyl cinnamal</t>
  </si>
  <si>
    <t>Amyl cinnamic aldehyde</t>
  </si>
  <si>
    <t>alpha-Amyl beta-phenylacrolein</t>
  </si>
  <si>
    <t>Heptanal, 2-(phenylmethylene)-</t>
  </si>
  <si>
    <t>alpha-Pentylcinnamaldehyde</t>
  </si>
  <si>
    <t>alpha-Pentyl-beta-phenylacrolein</t>
  </si>
  <si>
    <t>91-87-2</t>
  </si>
  <si>
    <t>alpha-Amylcinnamaldehyde dimethyl acetal</t>
  </si>
  <si>
    <t>alpha-Amylcinnamic aldehyde dimethyl acetal</t>
  </si>
  <si>
    <t>alpha-Amyl-beta-phenylacrolein dimethyl acetal</t>
  </si>
  <si>
    <t>Benzene, [2-(dimethoxymethyl)-1-heptenyl]-</t>
  </si>
  <si>
    <t>1,1-Dimethoxy-2-amyl-3-phenyl-2-propene</t>
  </si>
  <si>
    <t>1,1-Dimethoxy-2-benzylideneheptane</t>
  </si>
  <si>
    <t>alpha-Pentylcinnamaldehyde dimethyl acetal</t>
  </si>
  <si>
    <t>7779-65-9</t>
  </si>
  <si>
    <t>Amyl(iso) cinnamate</t>
  </si>
  <si>
    <t>Isoamyl cinnamate</t>
  </si>
  <si>
    <t>Isoamyl beta-phenylacrylate</t>
  </si>
  <si>
    <t>Isopentyl cinnamate</t>
  </si>
  <si>
    <t>Isopentyl beta-phenylacrylate</t>
  </si>
  <si>
    <t>Isopentyl 3-phenylpropenoate</t>
  </si>
  <si>
    <t>2-Propenoic acid, 3-phenyl-, 3-methylbutyl ester</t>
  </si>
  <si>
    <t>7493-78-9</t>
  </si>
  <si>
    <t>Amyl cinnamic acetate</t>
  </si>
  <si>
    <t>alpha-Amylcinnamyl acetate</t>
  </si>
  <si>
    <t>Amyl cinnamyl acetate</t>
  </si>
  <si>
    <t>alpha-Amyl-beta-phenylacryl acetate</t>
  </si>
  <si>
    <t>1-Heptanol, 2-(phenylmethylene), acetate</t>
  </si>
  <si>
    <t>alpha-Pentylcinnamyl acetate</t>
  </si>
  <si>
    <t>2-(Phenylmethylene)heptyl acetate</t>
  </si>
  <si>
    <t>101-85-9</t>
  </si>
  <si>
    <t>alpha-Amylcinnamic alcohol</t>
  </si>
  <si>
    <t>alpha-Amylcinnamyl alcohol</t>
  </si>
  <si>
    <t>2-Amyl-3-phenyl-2-propen-1-ol</t>
  </si>
  <si>
    <t>2-Benzylideneheptanol</t>
  </si>
  <si>
    <t>1-Heptanol, 2-(phenylmethylene)-</t>
  </si>
  <si>
    <t>alpha-Pentylcinnamyl alcohol</t>
  </si>
  <si>
    <t>7493-79-0</t>
  </si>
  <si>
    <t>alpha-Amylcinnamyl formate</t>
  </si>
  <si>
    <t>alpha-Amyl-beta-phenylacryl formate</t>
  </si>
  <si>
    <t>1-Heptanol, 2-(phenylmethylene)-, formate</t>
  </si>
  <si>
    <t>alpha-Pentylcinnamyl formate</t>
  </si>
  <si>
    <t>7493-80-3</t>
  </si>
  <si>
    <t>alpha-Amylcinnamyl isovalerate</t>
  </si>
  <si>
    <t>alpha-Amylcinnamyl isovalerianate</t>
  </si>
  <si>
    <t>alpha-Amyl-beta-phenylacryl isovalerate</t>
  </si>
  <si>
    <t>alpha-Amyl-beta-phenylacryl 3-methylbutanoate</t>
  </si>
  <si>
    <t>Butanoic acid, 3-methyl-, 2-(phenylmethylene)heptyl ester</t>
  </si>
  <si>
    <t>alpha-Pentylcinnamyl isovalerate</t>
  </si>
  <si>
    <t>638-49-3</t>
  </si>
  <si>
    <t>Amyl formate</t>
  </si>
  <si>
    <t>Formic acid, pentyl ester</t>
  </si>
  <si>
    <t>Pentyl formate</t>
  </si>
  <si>
    <t>110-45-2</t>
  </si>
  <si>
    <t>1-Butanol, 3-methyl-, formate</t>
  </si>
  <si>
    <t>Isoamyl formate</t>
  </si>
  <si>
    <t>Isopentyl formate</t>
  </si>
  <si>
    <t>3-Methylbutyl formate</t>
  </si>
  <si>
    <t>7779-66-0</t>
  </si>
  <si>
    <t>Amyl(iso) 4(2-furan)butyrate</t>
  </si>
  <si>
    <t>Isoamyl 4(2-furan)butyrate</t>
  </si>
  <si>
    <t>2-Furanbutanoic acid, 3-methylbutyl ester</t>
  </si>
  <si>
    <t>Isoamyl 2-furanbutyrate</t>
  </si>
  <si>
    <t>alpha-Isoamyl furfurylpropionate</t>
  </si>
  <si>
    <t>Isopentyl 2-furanbutyrate</t>
  </si>
  <si>
    <t>3-Methylbutyl 2-furanbutyrate</t>
  </si>
  <si>
    <t>7779-67-1</t>
  </si>
  <si>
    <t>Amyl(iso) 3(2-furan)propionate</t>
  </si>
  <si>
    <t>Isoamyl 3(2-furan)propionate</t>
  </si>
  <si>
    <t>2-Furanpropanoic acid, 3-methylbutyl ester</t>
  </si>
  <si>
    <t>Isoamyl 2-furanpropionate</t>
  </si>
  <si>
    <t>alpha-Isoamyl furfurylacetate</t>
  </si>
  <si>
    <t>Isopentyl 2-furanpropionate</t>
  </si>
  <si>
    <t>3-Methylbutyl 3(2-furyl)propionate</t>
  </si>
  <si>
    <t>1334-82-3</t>
  </si>
  <si>
    <t>Amyl furan-2-carboxylate</t>
  </si>
  <si>
    <t>Amyl 2-furoate</t>
  </si>
  <si>
    <t>Furancarboxylic acid, pentyl ester</t>
  </si>
  <si>
    <t>(iso)Amyl 2-furoate</t>
  </si>
  <si>
    <t>Pentyl furan-2-carboxylate</t>
  </si>
  <si>
    <t>Pentyl 2-furoate</t>
  </si>
  <si>
    <t>7493-82-5</t>
  </si>
  <si>
    <t>Amyl heptanoate</t>
  </si>
  <si>
    <t>Amyl heptoate</t>
  </si>
  <si>
    <t>Amyl heptylate</t>
  </si>
  <si>
    <t>Heptanoic acid, pentyl ester</t>
  </si>
  <si>
    <t>(iso)Amyl heptanoate</t>
  </si>
  <si>
    <t>Pentyl heptanoate</t>
  </si>
  <si>
    <t>540-07-8</t>
  </si>
  <si>
    <t>Amyl caproate</t>
  </si>
  <si>
    <t>Amyl hexanoate</t>
  </si>
  <si>
    <t>Amyl capronate</t>
  </si>
  <si>
    <t>Hexanoic acid, pentyl ester</t>
  </si>
  <si>
    <t>Pentyl caproate</t>
  </si>
  <si>
    <t>Pentyl hexanoate</t>
  </si>
  <si>
    <t>2198-61-0</t>
  </si>
  <si>
    <t>Hexanoic acid, 3-methylbutyl ester</t>
  </si>
  <si>
    <t>Isoamyl hexanoate</t>
  </si>
  <si>
    <t>Isoamyl caproate</t>
  </si>
  <si>
    <t>Isopentyl caproate</t>
  </si>
  <si>
    <t>Isopentyl hexanoate</t>
  </si>
  <si>
    <t>3-Methylbutyl hexanoate</t>
  </si>
  <si>
    <t>65504-96-3</t>
  </si>
  <si>
    <t>2-Amyl-5 or 6-keto-1,4-dioxane</t>
  </si>
  <si>
    <t>1,4-Dioxan-2-one, 5(or 6)-pentyl-</t>
  </si>
  <si>
    <t>5(or 6)-Pentyl-1,4-dioxan-2-one</t>
  </si>
  <si>
    <t>6309-51-9</t>
  </si>
  <si>
    <t>Amyl(iso) laurate</t>
  </si>
  <si>
    <t>Isoamyl laurate</t>
  </si>
  <si>
    <t>Dodecanoic acid, 3-methylbutyl ester</t>
  </si>
  <si>
    <t>Isoamyl dodecanoate</t>
  </si>
  <si>
    <t>Isopentyl dodecanoate</t>
  </si>
  <si>
    <t>Isopentyl dodecylate</t>
  </si>
  <si>
    <t>Isopentyl laurate</t>
  </si>
  <si>
    <t>7779-70-6</t>
  </si>
  <si>
    <t>Amyl(iso) nonanoate</t>
  </si>
  <si>
    <t>Isoamyl nonanoate</t>
  </si>
  <si>
    <t>Isoamyl nonylate</t>
  </si>
  <si>
    <t>Isoamyl pelargonate</t>
  </si>
  <si>
    <t>Isopentyl nonanoate</t>
  </si>
  <si>
    <t>Isopentyl nonylate</t>
  </si>
  <si>
    <t>3-Methylbutyl nonanoate</t>
  </si>
  <si>
    <t>3-Methylbutyl pelargonate</t>
  </si>
  <si>
    <t>Nonanoic acid, 3-methylbutyl ester</t>
  </si>
  <si>
    <t>638-25-5</t>
  </si>
  <si>
    <t>Amyl caprylate</t>
  </si>
  <si>
    <t>Amyl octanoate</t>
  </si>
  <si>
    <t>Amyl octylate</t>
  </si>
  <si>
    <t>Octanoic acid, pentyl ester</t>
  </si>
  <si>
    <t>Pentyl octanoate</t>
  </si>
  <si>
    <t>Pentyl octylate</t>
  </si>
  <si>
    <t>2035-99-6</t>
  </si>
  <si>
    <t>Isoamyl caprylate</t>
  </si>
  <si>
    <t>Isoamyl octanoate</t>
  </si>
  <si>
    <t>Isoamyl octylate</t>
  </si>
  <si>
    <t>Isopentyl octanoate</t>
  </si>
  <si>
    <t>Isopentyl octylate</t>
  </si>
  <si>
    <t>3-Methylbutyl octanoate</t>
  </si>
  <si>
    <t>Octanoic acid, 3-methylbutyl ester</t>
  </si>
  <si>
    <t>102-19-2</t>
  </si>
  <si>
    <t>Amyl(iso) phenylacetate</t>
  </si>
  <si>
    <t>Isoamyl phenylacetate</t>
  </si>
  <si>
    <t>Benzeneacetic acid, 3-methylbutyl ester</t>
  </si>
  <si>
    <t>Isoamyl alpha-toluate</t>
  </si>
  <si>
    <t>Isopentyl phenylacetate</t>
  </si>
  <si>
    <t>3-Methylbutyl phenylacetate</t>
  </si>
  <si>
    <t>105-68-0</t>
  </si>
  <si>
    <t>Amyl(iso) propionate</t>
  </si>
  <si>
    <t>Isoamyl propionate</t>
  </si>
  <si>
    <t>1-Butanol, 3-methyl-, propanoate</t>
  </si>
  <si>
    <t>Isoamyl propanoate</t>
  </si>
  <si>
    <t>Isopentyl propanoate</t>
  </si>
  <si>
    <t>Isopentyl propionate</t>
  </si>
  <si>
    <t>3-Methylbutyl propanoate</t>
  </si>
  <si>
    <t>3-Methylbutyl propionate</t>
  </si>
  <si>
    <t>7779-72-8</t>
  </si>
  <si>
    <t>Amyl(iso) pyruvate</t>
  </si>
  <si>
    <t>Isoamyl pyruvate</t>
  </si>
  <si>
    <t>Isopentyl pyruvate</t>
  </si>
  <si>
    <t>Propanoic acid, 2-oxo-, 3-methylbutyl ester</t>
  </si>
  <si>
    <t>87-20-7</t>
  </si>
  <si>
    <t>Amyl(iso) salicylate</t>
  </si>
  <si>
    <t>Isoamyl salicylate</t>
  </si>
  <si>
    <t>Benzoic acid, 2-hydroxy-, 3-methylbutyl ester</t>
  </si>
  <si>
    <t>Isoamyl o-hydroxybenzoate</t>
  </si>
  <si>
    <t>Isopentyl salicylate</t>
  </si>
  <si>
    <t>3-Methylbutyl o-hydroxybenzoate</t>
  </si>
  <si>
    <t>3-Methylbutyl salicylate</t>
  </si>
  <si>
    <t>659-70-1</t>
  </si>
  <si>
    <t>Amyl(iso) isovalerate</t>
  </si>
  <si>
    <t>Isoamyl isovalerate</t>
  </si>
  <si>
    <t>Butanoic acid, 3-methyl-, 3-methylbutyl ester</t>
  </si>
  <si>
    <t>Isoamyl isopentanoate</t>
  </si>
  <si>
    <t>Isoamyl isovalerianate</t>
  </si>
  <si>
    <t>Isoamyl 3-methylbutanoate</t>
  </si>
  <si>
    <t>Isopentyl isovalerate</t>
  </si>
  <si>
    <t>3-Methylbutyl 3-methylbutyrate</t>
  </si>
  <si>
    <t>4180-23-8</t>
  </si>
  <si>
    <t>(E)-Anethole</t>
  </si>
  <si>
    <t>trans-Anethole</t>
  </si>
  <si>
    <t>Benzene, 1-methoxy-4-(1-propenyl)-, (E)-</t>
  </si>
  <si>
    <t>p-Methoxy-alpha-phenylpropene (E)</t>
  </si>
  <si>
    <t>1-Methoxy-4-propenylbenzene (E)</t>
  </si>
  <si>
    <t>4-Methoxy-1-propenylbenzene (E)</t>
  </si>
  <si>
    <t>p-Propenylanisole (E)</t>
  </si>
  <si>
    <t>p-Propenylphenyl methyl ether (E)</t>
  </si>
  <si>
    <t>84775-41-7</t>
  </si>
  <si>
    <t>Angelica archangelica, ext.</t>
  </si>
  <si>
    <t>Angelica root extract (Angelica archangelica L.)</t>
  </si>
  <si>
    <t>8015-64-3</t>
  </si>
  <si>
    <t>Angelica archangelica oil</t>
  </si>
  <si>
    <t>Angelica root oil (Angelica archangelica L.)</t>
  </si>
  <si>
    <t>Angelica archangelica extract</t>
  </si>
  <si>
    <t>Angelica seed extract (Angelica archangelica L.)</t>
  </si>
  <si>
    <t>Angelica archangelica, ext. (seed)</t>
  </si>
  <si>
    <t>Angelica seed oil (Angelica archangelica L.)</t>
  </si>
  <si>
    <t>Angelica archangelica seed oil</t>
  </si>
  <si>
    <t>Angelica archangelica stem oil</t>
  </si>
  <si>
    <t>Angelica stem oil (Angelica archangelica L.)</t>
  </si>
  <si>
    <t>91697-93-7</t>
  </si>
  <si>
    <t>Angostura extract (Galipea offincinalis Hancock)</t>
  </si>
  <si>
    <t>Galipea offincinalis extract</t>
  </si>
  <si>
    <t>84775-42-8</t>
  </si>
  <si>
    <t>Anise (Pimpinella anisum L.)</t>
  </si>
  <si>
    <t>Pimpinella anisum</t>
  </si>
  <si>
    <t>Anise, ext.</t>
  </si>
  <si>
    <t>Anise oil (Pimpinella anisum L.)</t>
  </si>
  <si>
    <t>Pimpinella anisum oil</t>
  </si>
  <si>
    <t>8007-70-3</t>
  </si>
  <si>
    <t>Anise, star (Illicium verum Hook, F.)</t>
  </si>
  <si>
    <t>Illicium verum Hook</t>
  </si>
  <si>
    <t>Anise, star, oil (Illicium verum Hook, F.)</t>
  </si>
  <si>
    <t>Illicium verum oil</t>
  </si>
  <si>
    <t>Oils, anise</t>
  </si>
  <si>
    <t>Star anise, Illicium verum, ext.</t>
  </si>
  <si>
    <t>Star anise oil (Illicium verum Hook, F.)</t>
  </si>
  <si>
    <t>100-66-3</t>
  </si>
  <si>
    <t>Anisole</t>
  </si>
  <si>
    <t>Benzene, methoxy</t>
  </si>
  <si>
    <t>Methoxybenzene</t>
  </si>
  <si>
    <t>Methyl phenyl ether</t>
  </si>
  <si>
    <t>Phenyl methyl ether</t>
  </si>
  <si>
    <t>104-21-2</t>
  </si>
  <si>
    <t>acetic acid, 4-methoxybenzyl ester</t>
  </si>
  <si>
    <t>p-Anisyl acetate</t>
  </si>
  <si>
    <t>Benzenemethanol, 4-methoxy-, acetate</t>
  </si>
  <si>
    <t>Benzyl alcohol, p-methoxy-, acetate</t>
  </si>
  <si>
    <t>Cassie ketone</t>
  </si>
  <si>
    <t>1-Methoxy-4-acetoxymethylbenzene</t>
  </si>
  <si>
    <t>4-Methoxybenzyl acetate</t>
  </si>
  <si>
    <t>p-Methoxybenzyl acetate</t>
  </si>
  <si>
    <t>105-13-5</t>
  </si>
  <si>
    <t>Anisalcohol</t>
  </si>
  <si>
    <t>Anisyl alcohol</t>
  </si>
  <si>
    <t>Anise alcohol</t>
  </si>
  <si>
    <t>Anisic alcohol</t>
  </si>
  <si>
    <t>Benzyl alcohol, p-methoxy-</t>
  </si>
  <si>
    <t>p-Methoxybenzyl alcohol</t>
  </si>
  <si>
    <t>6963-56-0</t>
  </si>
  <si>
    <t>Anisyl butyrate</t>
  </si>
  <si>
    <t>Anisyl n-butyrate</t>
  </si>
  <si>
    <t>Butanoic acid, (4-methoxyphenyl)methyl ester</t>
  </si>
  <si>
    <t>p-Methoxybenzyl butyrate</t>
  </si>
  <si>
    <t>122-91-8</t>
  </si>
  <si>
    <t>Anisyl formate</t>
  </si>
  <si>
    <t>Anisyl methanoate</t>
  </si>
  <si>
    <t>Benzenemethanol, 4-methoxy-, formate</t>
  </si>
  <si>
    <t>4-Methoxybenzyl formate</t>
  </si>
  <si>
    <t>p-Methoxybenzyl formate</t>
  </si>
  <si>
    <t>p-Methoxybenzyl methanoate</t>
  </si>
  <si>
    <t>7549-33-9</t>
  </si>
  <si>
    <t>Anisyl propionate</t>
  </si>
  <si>
    <t>Benzenemethanol, 4-methoxy-, propanoate</t>
  </si>
  <si>
    <t>p-Methoxybenzyl propionate</t>
  </si>
  <si>
    <t>89957-43-7</t>
  </si>
  <si>
    <t>Annatto extract (Bixa orellana L.)</t>
  </si>
  <si>
    <t>Annotta extract</t>
  </si>
  <si>
    <t>Arnotta extract</t>
  </si>
  <si>
    <t>Bixa orellana extract</t>
  </si>
  <si>
    <t>8015-67-6</t>
  </si>
  <si>
    <t>Annatto seed (Bixa orellana L.)</t>
  </si>
  <si>
    <t>Annotta seed</t>
  </si>
  <si>
    <t>Arnotta seed</t>
  </si>
  <si>
    <t>Bixa orellana</t>
  </si>
  <si>
    <t>72869-69-3</t>
  </si>
  <si>
    <t>Apricot kernel oil (Prunus armeniaca L.)</t>
  </si>
  <si>
    <t>Persic oil</t>
  </si>
  <si>
    <t>Prunus armeniaca oil</t>
  </si>
  <si>
    <t>9000-04-8</t>
  </si>
  <si>
    <t>Asafetida fluid extract (Ferula assafoetida L.)</t>
  </si>
  <si>
    <t>Asafetida</t>
  </si>
  <si>
    <t>Asafetida gum (Ferula assafoetida L.)</t>
  </si>
  <si>
    <t>Ferula, Umbelliferae gum</t>
  </si>
  <si>
    <t>Asafetida oil</t>
  </si>
  <si>
    <t>Asafoetida oil (Ferula asafoetida L.)</t>
  </si>
  <si>
    <t>Ferula asafetida oil</t>
  </si>
  <si>
    <t>50-81-7</t>
  </si>
  <si>
    <t>Ascorbic acid</t>
  </si>
  <si>
    <t>L-Ascorbic acid</t>
  </si>
  <si>
    <t>Vitamin C</t>
  </si>
  <si>
    <t>999999-19-9</t>
  </si>
  <si>
    <t>Ash bark, prickly, extract (Xanthoxylum spp.)</t>
  </si>
  <si>
    <t>Xanthoxylum extract</t>
  </si>
  <si>
    <t>8014-71-9</t>
  </si>
  <si>
    <t>Balm, lemon</t>
  </si>
  <si>
    <t>Balm (Melissa officinalis L.)</t>
  </si>
  <si>
    <t>Melissa officinalis</t>
  </si>
  <si>
    <t>84082-61-1</t>
  </si>
  <si>
    <t>Balm leaves extract (Melissa officinalis L.)</t>
  </si>
  <si>
    <t>Balm, lemon, extract</t>
  </si>
  <si>
    <t>Lemon balm extract</t>
  </si>
  <si>
    <t>Melissa officinalis extract</t>
  </si>
  <si>
    <t>Balm oil (Melissa officinalis L.)</t>
  </si>
  <si>
    <t>Lemon balm oil</t>
  </si>
  <si>
    <t>Melissa oil (Melissa officinalis L.)</t>
  </si>
  <si>
    <t>Oil of balm</t>
  </si>
  <si>
    <t>8016-42-0</t>
  </si>
  <si>
    <t>Balsam fir oil (Abies balsamea (L.) Mill.)</t>
  </si>
  <si>
    <t>Abies balsamea oleoresin</t>
  </si>
  <si>
    <t>Balsam fir oleoresin (Abies balsamea (L.) Mill.)</t>
  </si>
  <si>
    <t>8007-00-9</t>
  </si>
  <si>
    <t>Balsam, Peru (Myroxylon pereirae Klotzsch)</t>
  </si>
  <si>
    <t>Balsams, Peru</t>
  </si>
  <si>
    <t>Myroxylon pereirae</t>
  </si>
  <si>
    <t>Peru balsam</t>
  </si>
  <si>
    <t>Balsam oil, Peru (Myroxylon pereirae Klotzsch)</t>
  </si>
  <si>
    <t>Myroxylon pereira oil</t>
  </si>
  <si>
    <t>Peru balsam oil</t>
  </si>
  <si>
    <t>8015-73-4</t>
  </si>
  <si>
    <t>Basil (Ocimum basilicum L.)</t>
  </si>
  <si>
    <t>Ocimum basilicum</t>
  </si>
  <si>
    <t>Basil oil (Ocimum basilicum L.)</t>
  </si>
  <si>
    <t>Basil oil, sweet</t>
  </si>
  <si>
    <t>Ocimum basilicum oil</t>
  </si>
  <si>
    <t>84775-71-3</t>
  </si>
  <si>
    <t>Basil oleoresin (Ocimum basilicum L.)</t>
  </si>
  <si>
    <t>Ocimum basilicum, ext.</t>
  </si>
  <si>
    <t>Ocimum basilicum oleoresin</t>
  </si>
  <si>
    <t>91721-75-4</t>
  </si>
  <si>
    <t>Bay leaves, West Indian, extract (Pimenta acris Kostel)</t>
  </si>
  <si>
    <t>Pimenta acris extract</t>
  </si>
  <si>
    <t>Bay leaves, West Indian, oil (Pimenta acris Kostel)</t>
  </si>
  <si>
    <t>Bay oil (Pimenta acris)</t>
  </si>
  <si>
    <t>Myrcia oil</t>
  </si>
  <si>
    <t>Pimenta acris, ext.</t>
  </si>
  <si>
    <t>Pimenta acris oil</t>
  </si>
  <si>
    <t>Pimenta racemosa (P. Miller) / Pimenta acris (Kostel)</t>
  </si>
  <si>
    <t>Bay leaves, West Indian, oleoresin (Pimenta acris Kostel)</t>
  </si>
  <si>
    <t>Pimenta acris oleoresin</t>
  </si>
  <si>
    <t>8007-48-5</t>
  </si>
  <si>
    <t>Bay, sweet (Laurus nobilis L.)</t>
  </si>
  <si>
    <t>Laurus nobilis</t>
  </si>
  <si>
    <t>Bay oil, sweet (Laurus nobilis L.)</t>
  </si>
  <si>
    <t>Laurel leaf oil (Laurus nobilis L.)</t>
  </si>
  <si>
    <t>Laurus nobilis leaf oil</t>
  </si>
  <si>
    <t>Laurus nobilis oil</t>
  </si>
  <si>
    <t>8012-89-3</t>
  </si>
  <si>
    <t>Apis mellifera absolute</t>
  </si>
  <si>
    <t>Beeswax, white (Apis mellifera L.)</t>
  </si>
  <si>
    <t>Beeswax</t>
  </si>
  <si>
    <t>Cire d'abeille absolute</t>
  </si>
  <si>
    <t>100-52-7</t>
  </si>
  <si>
    <t>Benzaldehyde</t>
  </si>
  <si>
    <t>Benzenecarbonal</t>
  </si>
  <si>
    <t>Benzene carboxaldehyde</t>
  </si>
  <si>
    <t>Benzenemethylal</t>
  </si>
  <si>
    <t>Benzoic aldehyde</t>
  </si>
  <si>
    <t>Bitter almond oil, synthetic</t>
  </si>
  <si>
    <t>1125-88-8</t>
  </si>
  <si>
    <t>Benzaldehyde dimethyl acetal</t>
  </si>
  <si>
    <t>Benzene, (dimethoxymethyl)-</t>
  </si>
  <si>
    <t>alpha,alpha-Dimethoxytoluene</t>
  </si>
  <si>
    <t>1319-88-6</t>
  </si>
  <si>
    <t>Benzaldehyde, cyclic acetal with glycerol</t>
  </si>
  <si>
    <t>Benzaldehyde glyceryl acetal</t>
  </si>
  <si>
    <t>Benzalglycerin</t>
  </si>
  <si>
    <t>1,3-Dioxolane-4-methanol, 2-phenyl-</t>
  </si>
  <si>
    <t>4-Hydroxymethyl-2-phenyl-m-dioxolane</t>
  </si>
  <si>
    <t>5-Hydroxy-2-phenyl-1,3-dioxane</t>
  </si>
  <si>
    <t>2-Phenyl-1,3-dioxan-5-ol</t>
  </si>
  <si>
    <t>2-Phenyl-m-dioxan-5-ol</t>
  </si>
  <si>
    <t>2568-25-4</t>
  </si>
  <si>
    <t>Benzaldehyde propylene glycol acetal</t>
  </si>
  <si>
    <t>1,3-Dioxolane, 4-methyl-2-phenyl-</t>
  </si>
  <si>
    <t>4-Methyl-2-phenyl-1,3-dioxolane</t>
  </si>
  <si>
    <t>4-Methyl-2-phenyl-m-dioxolane</t>
  </si>
  <si>
    <t>65-85-0</t>
  </si>
  <si>
    <t>Benzenecarboxylic acid</t>
  </si>
  <si>
    <t>Benzoic acid</t>
  </si>
  <si>
    <t>Dracylic acid</t>
  </si>
  <si>
    <t>119-53-9</t>
  </si>
  <si>
    <t>Benzoin</t>
  </si>
  <si>
    <t>Benzoyl phenyl carbinol</t>
  </si>
  <si>
    <t>Ethanone, 2-hydroxy-1,2-diphenyl-</t>
  </si>
  <si>
    <t>alpha-Hydroxy-alpha-phenylacetophenone</t>
  </si>
  <si>
    <t>2-Hydroxy-2-phenylacetophenone</t>
  </si>
  <si>
    <t>9000-05-9</t>
  </si>
  <si>
    <t>Benzoin resin</t>
  </si>
  <si>
    <t>Benzoin resinoid</t>
  </si>
  <si>
    <t>Gum benzoin</t>
  </si>
  <si>
    <t>119-61-9</t>
  </si>
  <si>
    <t>Benzophenone</t>
  </si>
  <si>
    <t>Benzoylbenzene</t>
  </si>
  <si>
    <t>Diphenyl ketone</t>
  </si>
  <si>
    <t>Diphenylmethanone</t>
  </si>
  <si>
    <t>Methanone, diphenyl-</t>
  </si>
  <si>
    <t>alpha-Oxodiphenylmethane</t>
  </si>
  <si>
    <t>Phenyl ketone</t>
  </si>
  <si>
    <t>140-11-4</t>
  </si>
  <si>
    <t>Acetic acid, phenylmethyl ester</t>
  </si>
  <si>
    <t>Benzyl acetate</t>
  </si>
  <si>
    <t>Benteine</t>
  </si>
  <si>
    <t>Benzyl ethanoate</t>
  </si>
  <si>
    <t>5396-89-4</t>
  </si>
  <si>
    <t>Benzyl acetoacetate</t>
  </si>
  <si>
    <t>Benzyl acetylacetate</t>
  </si>
  <si>
    <t>Benzyl beta-ketobutyrate</t>
  </si>
  <si>
    <t>Benzyl 3-oxobutanoate</t>
  </si>
  <si>
    <t>Butanoic acid, 3-oxo-, phenylmethyl ester</t>
  </si>
  <si>
    <t>100-51-6</t>
  </si>
  <si>
    <t>Benzenemethanol</t>
  </si>
  <si>
    <t>Benzyl alcohol</t>
  </si>
  <si>
    <t>alpha-Hydroxytoluene</t>
  </si>
  <si>
    <t>Phenyl carbinol</t>
  </si>
  <si>
    <t>Phenylmethanol</t>
  </si>
  <si>
    <t>Phenylmethyl alcohol</t>
  </si>
  <si>
    <t>120-51-4</t>
  </si>
  <si>
    <t>Benzoic acid, phenylmethyl ester</t>
  </si>
  <si>
    <t>Benzyl benzoate</t>
  </si>
  <si>
    <t>Benzyl phenylformate</t>
  </si>
  <si>
    <t>588-67-0</t>
  </si>
  <si>
    <t>Benzene, (butoxymethyl)-</t>
  </si>
  <si>
    <t>Benzyl butyl ether</t>
  </si>
  <si>
    <t>Butyl benzyl ether</t>
  </si>
  <si>
    <t>103-37-7</t>
  </si>
  <si>
    <t>Benzyl butanoate</t>
  </si>
  <si>
    <t>Benzyl butyrate</t>
  </si>
  <si>
    <t>Butanoic acid, phenylmethyl ester</t>
  </si>
  <si>
    <t>103-28-6</t>
  </si>
  <si>
    <t>Benzyl isobutyrate</t>
  </si>
  <si>
    <t>Benzyl 2-methylpropanoate</t>
  </si>
  <si>
    <t>Propanoic acid, 2-methyl-, phenylmethyl ester</t>
  </si>
  <si>
    <t>103-41-3</t>
  </si>
  <si>
    <t>Benzyl cinnamate</t>
  </si>
  <si>
    <t>Benzyl beta-phenylacrylate</t>
  </si>
  <si>
    <t>Benzyl 3-phenylpropenoate</t>
  </si>
  <si>
    <t>Cinnamein</t>
  </si>
  <si>
    <t>2-Propenoic acid, 3-phenyl-, phenylmethyl ester</t>
  </si>
  <si>
    <t>7492-69-5</t>
  </si>
  <si>
    <t>Benzyl 2,3-dimethyl-2-butenoate</t>
  </si>
  <si>
    <t>Benzyl 2,3-dimethylcrotonate</t>
  </si>
  <si>
    <t>Benzyl methyltiglate</t>
  </si>
  <si>
    <t>2-Butenoic acid, 2,3-dimethyl-, phenylmethyl ester</t>
  </si>
  <si>
    <t>539-30-0</t>
  </si>
  <si>
    <t>Benzene, (ethoxymethyl)-</t>
  </si>
  <si>
    <t>Benzyl ethyl ether</t>
  </si>
  <si>
    <t>Ethyl benzyl ether</t>
  </si>
  <si>
    <t>104-57-4</t>
  </si>
  <si>
    <t>Benzyl formate</t>
  </si>
  <si>
    <t>Benzyl methanoate</t>
  </si>
  <si>
    <t>Formic acid, phenylmethyl ester</t>
  </si>
  <si>
    <t>7492-37-7</t>
  </si>
  <si>
    <t>Benzyl dipropyl ketone</t>
  </si>
  <si>
    <t>3-Benzyl-4-heptanone</t>
  </si>
  <si>
    <t>4-Heptanone, 3-(phenylmethyl)-</t>
  </si>
  <si>
    <t>Morellone</t>
  </si>
  <si>
    <t>100-53-8</t>
  </si>
  <si>
    <t>Benzenemethanethiol</t>
  </si>
  <si>
    <t>Benzyl mercaptan</t>
  </si>
  <si>
    <t>Benzyl hydrosulfide</t>
  </si>
  <si>
    <t>Benzylthiol</t>
  </si>
  <si>
    <t>alpha-Mercaptotoluene</t>
  </si>
  <si>
    <t>Phenylmethanethiol</t>
  </si>
  <si>
    <t>Thiobenzyl alcohol</t>
  </si>
  <si>
    <t>alpha-Toluenethiol</t>
  </si>
  <si>
    <t>Alpha-Toluenethiol</t>
  </si>
  <si>
    <t>7492-39-9</t>
  </si>
  <si>
    <t>Acetaldehyde benzyl beta-methoxyethyl acetal</t>
  </si>
  <si>
    <t>Benzyl methoxyethyl acetal</t>
  </si>
  <si>
    <t>Benzene, [[1-(2-methoxyethoxy)ethoxy]methyl]-</t>
  </si>
  <si>
    <t>1-Benzoxy-1-(2-methoxyethoxy)ethane</t>
  </si>
  <si>
    <t>1-Benzyloxy-1-(beta-methoxy)ethoxyethane</t>
  </si>
  <si>
    <t>102-16-9</t>
  </si>
  <si>
    <t>Benzeneacetic acid, phenylmethyl ester</t>
  </si>
  <si>
    <t>Benzyl phenylacetate</t>
  </si>
  <si>
    <t>Benzyl alpha-toluate</t>
  </si>
  <si>
    <t>122-63-4</t>
  </si>
  <si>
    <t>Benzyl propanoate</t>
  </si>
  <si>
    <t>Benzyl propionate</t>
  </si>
  <si>
    <t>Propanoic acid, phenylmethyl ester</t>
  </si>
  <si>
    <t>118-58-1</t>
  </si>
  <si>
    <t>Benzoic acid, 2-hydroxy-, phenylmethyl ester</t>
  </si>
  <si>
    <t>Benzyl salicylate</t>
  </si>
  <si>
    <t>Benzyl o-hydroxybenzoate</t>
  </si>
  <si>
    <t>103-38-8</t>
  </si>
  <si>
    <t>Benzyl isopentanoate</t>
  </si>
  <si>
    <t>Benzyl isovalerate</t>
  </si>
  <si>
    <t>Benzyl 3-methylbutanoate</t>
  </si>
  <si>
    <t>Benzyl 3-methylbutyrate</t>
  </si>
  <si>
    <t>Butanoic acid, 3-methyl-, phenylmethyl ester</t>
  </si>
  <si>
    <t>8007-75-8</t>
  </si>
  <si>
    <t>Bergamot, ext.</t>
  </si>
  <si>
    <t>Bergamot oil</t>
  </si>
  <si>
    <t>Bergamot oil expressed</t>
  </si>
  <si>
    <t>Bergamot orange oil</t>
  </si>
  <si>
    <t>Citrus aurantium bergamia oil</t>
  </si>
  <si>
    <t>Citrus aurantium L. susp. bergamia Wright et Arn.</t>
  </si>
  <si>
    <t>Citrus bergamia (Risso)</t>
  </si>
  <si>
    <t>68917-50-0</t>
  </si>
  <si>
    <t>Betula lenta oil</t>
  </si>
  <si>
    <t>Birch, sweet, oil (Betula lenta L.)</t>
  </si>
  <si>
    <t>Birch, Betula lenta, ext.</t>
  </si>
  <si>
    <t>Birch, black, oil</t>
  </si>
  <si>
    <t>Oils, sweet birch</t>
  </si>
  <si>
    <t>Sweet birch oil</t>
  </si>
  <si>
    <t>84787-69-9</t>
  </si>
  <si>
    <t>Blackberry bark extract (Rubus, spp. of section Eubatus)</t>
  </si>
  <si>
    <t>Rubus extract</t>
  </si>
  <si>
    <t>8015-77-8</t>
  </si>
  <si>
    <t>Aniba rosaeodora (Ducke) var amazonica</t>
  </si>
  <si>
    <t>Bois de rose oil</t>
  </si>
  <si>
    <t>Aniba rosaeodora, ext.</t>
  </si>
  <si>
    <t>Aniba rosaeodora oil</t>
  </si>
  <si>
    <t>Bois de rose oil, Brazilian</t>
  </si>
  <si>
    <t>507-70-0</t>
  </si>
  <si>
    <t>Bicyclo[2.2.1]heptan-2-ol, 1,7,7-trimethyl-, endo-</t>
  </si>
  <si>
    <t>Borneol</t>
  </si>
  <si>
    <t>Borneocamphor</t>
  </si>
  <si>
    <t>dl-borneol</t>
  </si>
  <si>
    <t>Bornyl alcohol</t>
  </si>
  <si>
    <t>2-Camphanol</t>
  </si>
  <si>
    <t>d-Camphanol</t>
  </si>
  <si>
    <t>2-Hydroxycamphane</t>
  </si>
  <si>
    <t>1,7,7-Trimethylbicyclo(2.2.1)heptan-2-ol</t>
  </si>
  <si>
    <t>124-76-5</t>
  </si>
  <si>
    <t>Bicyclo[2.2.1]heptan-2-ol, 1,7,7-trimethyl-, exo-</t>
  </si>
  <si>
    <t>Isoborneol</t>
  </si>
  <si>
    <t>exo-2-Bornanol</t>
  </si>
  <si>
    <t>Borneol(iso)</t>
  </si>
  <si>
    <t>exo-2-Camphanol</t>
  </si>
  <si>
    <t>iso-Camphol</t>
  </si>
  <si>
    <t>Isobornyl alcohol</t>
  </si>
  <si>
    <t>76-49-3</t>
  </si>
  <si>
    <t>Bicyclo[2.2.1]heptan-2-ol, 1,7,7-trimethyl-, acetate, endo-</t>
  </si>
  <si>
    <t>Bornyl acetate</t>
  </si>
  <si>
    <t>Borneol acetate</t>
  </si>
  <si>
    <t>d,l-Bornyl acetate</t>
  </si>
  <si>
    <t>Bornyl ethanoate</t>
  </si>
  <si>
    <t>2-Camphanyl acetate</t>
  </si>
  <si>
    <t>125-12-2</t>
  </si>
  <si>
    <t>Bicyclo[2.2.1]heptan-2-ol, 1,7,7-trimethyl-, acetate, exo-</t>
  </si>
  <si>
    <t>Isobornyl acetate</t>
  </si>
  <si>
    <t>Bicyclo[2.2.1]-1,7,7-trimethylheptanyl-2-acetate</t>
  </si>
  <si>
    <t>exo-2-Bornyl acetate</t>
  </si>
  <si>
    <t>exo-2-Camphanyl acetate</t>
  </si>
  <si>
    <t>7492-41-3</t>
  </si>
  <si>
    <t>Bicyclo[2.2.1]heptan-2-ol, 1,7,7-trimethyl-, formate, endo-</t>
  </si>
  <si>
    <t>Bornyl formate</t>
  </si>
  <si>
    <t>endo-2-Bornanyl formate</t>
  </si>
  <si>
    <t>d-Bornyl formate</t>
  </si>
  <si>
    <t>l-Bornyl formate</t>
  </si>
  <si>
    <t>Bornyl methanoate</t>
  </si>
  <si>
    <t>2-Camphanyl formate</t>
  </si>
  <si>
    <t>1200-67-5</t>
  </si>
  <si>
    <t>Bicyclo[2.2.1]heptan-2-ol, 1,7,7-trimethyl-, formate, exo-</t>
  </si>
  <si>
    <t>Isobornyl formate</t>
  </si>
  <si>
    <t>exo-2-Bornyl formate</t>
  </si>
  <si>
    <t>exo-2-Camphanyl formate</t>
  </si>
  <si>
    <t>Isobornyl methanoate</t>
  </si>
  <si>
    <t>exo-1,7,7-Trimethylbicyclo(2.2.1)hept-2-ylformate</t>
  </si>
  <si>
    <t>2756-56-1</t>
  </si>
  <si>
    <t>Bicyclo[2.2.1]heptan-2-ol, 1,7,7-trimethyl-, propanoate, exo-</t>
  </si>
  <si>
    <t>Isobornyl propionate</t>
  </si>
  <si>
    <t>exo-2-Bornyl propionate</t>
  </si>
  <si>
    <t>exo-2-Camphanyl propionate</t>
  </si>
  <si>
    <t>exo-1,7,7-Trimethylbicyclo(2.2.1)hept-2-ylpropionate</t>
  </si>
  <si>
    <t>7549-41-9</t>
  </si>
  <si>
    <t>Bicyclo[2.2.1]heptan-2-ol, 1,7,7-trimethyl-, pentanoate, endo-</t>
  </si>
  <si>
    <t>Bornyl valerate</t>
  </si>
  <si>
    <t>Bornyl n-pentanoate</t>
  </si>
  <si>
    <t>endo-2-Bornyl valerate</t>
  </si>
  <si>
    <t>endo-2-Camphanyl valerate</t>
  </si>
  <si>
    <t>76-50-6</t>
  </si>
  <si>
    <t>Bornyl isopentanoate</t>
  </si>
  <si>
    <t>Bornyl isovalerate (endo-)</t>
  </si>
  <si>
    <t>Bornyl isovalerianate</t>
  </si>
  <si>
    <t>Bornyl 3-methylpentanoate</t>
  </si>
  <si>
    <t>Bornyval</t>
  </si>
  <si>
    <t>Butanoic acid, 3-methyl-, 1,7,7,-trimethylbicyclo[2.2.1]hept-2-yl ester, endo-</t>
  </si>
  <si>
    <t>7779-73-9</t>
  </si>
  <si>
    <t>exo-Bornyl isovalerate</t>
  </si>
  <si>
    <t>Isobornyl isovalerate</t>
  </si>
  <si>
    <t>Butanoic acid, 3-methyl-, 1,7,7-trimethylbicyclo[2.2.1]hept-2-yl ester, exo-</t>
  </si>
  <si>
    <t>Isobornyl isopentanoate</t>
  </si>
  <si>
    <t>Isobornyl 3-methylbutanoate</t>
  </si>
  <si>
    <t>91771-36-7</t>
  </si>
  <si>
    <t>Boronia absolute (Boronia megastigma Nees)</t>
  </si>
  <si>
    <t>Boronia megastigma, ext.</t>
  </si>
  <si>
    <t>Boronia megastigma Nees absolute</t>
  </si>
  <si>
    <t>68650-46-4</t>
  </si>
  <si>
    <t>Barosma betulina, ext.</t>
  </si>
  <si>
    <t>Buchu leaves oil (Barosma spp.)</t>
  </si>
  <si>
    <t>Barosma leaves oil</t>
  </si>
  <si>
    <t>78-93-3</t>
  </si>
  <si>
    <t>2-Butanone</t>
  </si>
  <si>
    <t>Ethyl methyl ketone</t>
  </si>
  <si>
    <t>MEK</t>
  </si>
  <si>
    <t>Methyl ethyl ketone</t>
  </si>
  <si>
    <t>91745-88-9</t>
  </si>
  <si>
    <t>Butter acids</t>
  </si>
  <si>
    <t>97926-23-3</t>
  </si>
  <si>
    <t>Butter esters</t>
  </si>
  <si>
    <t>Butter starter distillate</t>
  </si>
  <si>
    <t>123-86-4</t>
  </si>
  <si>
    <t>Acetic acid, butyl ester</t>
  </si>
  <si>
    <t>Butyl acetate</t>
  </si>
  <si>
    <t>Butyl ethanoate</t>
  </si>
  <si>
    <t>110-19-0</t>
  </si>
  <si>
    <t>Acetic acid, 2-methylpropyl ester</t>
  </si>
  <si>
    <t>Isobutyl acetate</t>
  </si>
  <si>
    <t>Isobutyl ethanoate</t>
  </si>
  <si>
    <t>2-Methyl-1-propyl acetate</t>
  </si>
  <si>
    <t>591-60-6</t>
  </si>
  <si>
    <t>Butanoic acid, 3-oxo-, butyl ester</t>
  </si>
  <si>
    <t>Butyl acetoacetate</t>
  </si>
  <si>
    <t>Butyl 3-ketobutanoate</t>
  </si>
  <si>
    <t>Butyl 3-ketobutyrate</t>
  </si>
  <si>
    <t>Butyl 3-oxobutanoate</t>
  </si>
  <si>
    <t>7779-75-1</t>
  </si>
  <si>
    <t>Butanoic acid, 3-oxo-, 2-methylpropyl ester</t>
  </si>
  <si>
    <t>Isobutyl acetoacetate</t>
  </si>
  <si>
    <t>Isobutyl 3-ketobutanoate</t>
  </si>
  <si>
    <t>Isobutyl 3-ketobutyrate</t>
  </si>
  <si>
    <t>Isobutyl 3-oxobutanoate</t>
  </si>
  <si>
    <t>2-Methyl-1-propyl acetoacetate</t>
  </si>
  <si>
    <t>71-36-3</t>
  </si>
  <si>
    <t>1-Butanol</t>
  </si>
  <si>
    <t>Butyl alcohol</t>
  </si>
  <si>
    <t>Propyl carbinol</t>
  </si>
  <si>
    <t>78-83-1</t>
  </si>
  <si>
    <t>Isobutanol</t>
  </si>
  <si>
    <t>Isobutyl alcohol</t>
  </si>
  <si>
    <t>Isopropyl carbinol</t>
  </si>
  <si>
    <t>1-Propanol, 2-methyl-</t>
  </si>
  <si>
    <t>7779-81-9</t>
  </si>
  <si>
    <t>2-Butenoic acid, 2-methyl-, 2-methylpropyl ester, (Z)-</t>
  </si>
  <si>
    <t>Isobutyl angelate</t>
  </si>
  <si>
    <t>Isobutyl cis-2-methyl-2-butenoate</t>
  </si>
  <si>
    <t>Isobutyl 2-methylisocrotonate</t>
  </si>
  <si>
    <t>7756-96-9</t>
  </si>
  <si>
    <t>Benzoic acid, 2-amino-, butyl ester</t>
  </si>
  <si>
    <t>Butyl anthranilate</t>
  </si>
  <si>
    <t>Butyl 2-aminobenzoate</t>
  </si>
  <si>
    <t>Butyl o-aminobenzoate</t>
  </si>
  <si>
    <t>n-Butyl anthranilate</t>
  </si>
  <si>
    <t>7779-77-3</t>
  </si>
  <si>
    <t>Benzoic acid, 2-amino-, 2-methylpropyl ester</t>
  </si>
  <si>
    <t>Isobutyl anthranilate</t>
  </si>
  <si>
    <t>Isobutyl 2-aminobenzoate</t>
  </si>
  <si>
    <t>Isobutyl o-aminobenzoate</t>
  </si>
  <si>
    <t>25013-16-5</t>
  </si>
  <si>
    <t>BHA</t>
  </si>
  <si>
    <t>Butylated hydroxyanisole</t>
  </si>
  <si>
    <t>2-t-Butyl-4-methoxyphenol and 3-t-butyl-4-methoxyphenol</t>
  </si>
  <si>
    <t>Embanox</t>
  </si>
  <si>
    <t>Phenol, (1,1-dimethylethyl)-4-methoxy-</t>
  </si>
  <si>
    <t>128-37-0</t>
  </si>
  <si>
    <t>BHT</t>
  </si>
  <si>
    <t>Butylated hydroxytoluene</t>
  </si>
  <si>
    <t>2,6-Di-tert-butyl-4-methylphenol</t>
  </si>
  <si>
    <t>Impruvol</t>
  </si>
  <si>
    <t>Ionol c.p.</t>
  </si>
  <si>
    <t>Parabar</t>
  </si>
  <si>
    <t>Phenol, 2,6-bis(1,1-dimethylethyl)-4-methyl-</t>
  </si>
  <si>
    <t>Vianol</t>
  </si>
  <si>
    <t>120-50-3</t>
  </si>
  <si>
    <t>Benzoic acid, 2-methylpropyl ester</t>
  </si>
  <si>
    <t>Isobutyl benzoate</t>
  </si>
  <si>
    <t>2-Methylpropyl benzoate</t>
  </si>
  <si>
    <t>109-21-7</t>
  </si>
  <si>
    <t>Butanoic acid, butyl ester</t>
  </si>
  <si>
    <t>Butyl butyrate</t>
  </si>
  <si>
    <t>Butyl butanoate</t>
  </si>
  <si>
    <t>Butyl n-butyrate</t>
  </si>
  <si>
    <t>539-90-2</t>
  </si>
  <si>
    <t>Butanoic acid, 2-methylpropyl ester</t>
  </si>
  <si>
    <t>Isobutyl butyrate</t>
  </si>
  <si>
    <t>Isobutyl butanoate</t>
  </si>
  <si>
    <t>2-Methylpropanyl butyrate</t>
  </si>
  <si>
    <t>2-Methyl-1-propyl butyrate</t>
  </si>
  <si>
    <t>97-87-0</t>
  </si>
  <si>
    <t>Butyl isobutyrate</t>
  </si>
  <si>
    <t>Butyl 2-methylpropanoate</t>
  </si>
  <si>
    <t>Propanoic acid, 2-methyl-, butyl ester</t>
  </si>
  <si>
    <t>97-85-8</t>
  </si>
  <si>
    <t>Isobutyl isobutyrate</t>
  </si>
  <si>
    <t>Isobutyl 2-methylpropanoate</t>
  </si>
  <si>
    <t>2-Methyl-1-propyl 2-methylpropanoate</t>
  </si>
  <si>
    <t>Propanoic acid, 2-methyl-, 2-methylpropyl ester</t>
  </si>
  <si>
    <t>7492-70-8</t>
  </si>
  <si>
    <t>Butanoic acid, 2-butoxy-1-methyl-2-oxoethyl ester</t>
  </si>
  <si>
    <t>Butyl butyryllactate</t>
  </si>
  <si>
    <t>Butyl butyrolactate</t>
  </si>
  <si>
    <t>Butyl O-butyryllactate</t>
  </si>
  <si>
    <t>7492-44-6</t>
  </si>
  <si>
    <t>2-Benzylidenehexanal</t>
  </si>
  <si>
    <t>alpha-Butylcinnamaldehyde</t>
  </si>
  <si>
    <t>Butyl cinnamic aldehyde</t>
  </si>
  <si>
    <t>alpha-Butyl-beta-phenylacrolein</t>
  </si>
  <si>
    <t>Hexanal, 2-(phenylmethylene)-</t>
  </si>
  <si>
    <t>538-65-8</t>
  </si>
  <si>
    <t>Butyl cinnamate</t>
  </si>
  <si>
    <t>n-Butyl cinnamate</t>
  </si>
  <si>
    <t>Butyl beta-phenylacrylate</t>
  </si>
  <si>
    <t>n-Butyl phenylacrylate</t>
  </si>
  <si>
    <t>Butyl 3-phenylpropenoate</t>
  </si>
  <si>
    <t>2-Propenoic acid, 3-phenyl-, butyl ester</t>
  </si>
  <si>
    <t>122-67-8</t>
  </si>
  <si>
    <t>Isobutyl cinnamate</t>
  </si>
  <si>
    <t>Isobutyl beta-phenylacrylate</t>
  </si>
  <si>
    <t>Isobutyl 3-phenylpropenoate</t>
  </si>
  <si>
    <t>Labdanol</t>
  </si>
  <si>
    <t>2-Methylpropyl cinnamate</t>
  </si>
  <si>
    <t>2-Methylpropyl beta-phenylacrylate</t>
  </si>
  <si>
    <t>2-Methylpropyl 3-phenylpropenoate</t>
  </si>
  <si>
    <t>2-Propenoic acid, 3-phenyl-, 2-methylpropyl ester</t>
  </si>
  <si>
    <t>7492-45-7</t>
  </si>
  <si>
    <t>Butyl 2-decenoate</t>
  </si>
  <si>
    <t>Butyl decylenate</t>
  </si>
  <si>
    <t>2-Decenoic acid, butyl ester</t>
  </si>
  <si>
    <t>17373-84-1</t>
  </si>
  <si>
    <t>Butyl ethyl malonate</t>
  </si>
  <si>
    <t>Ethyl butyl malonate</t>
  </si>
  <si>
    <t>Propanedioic acid, butyl ethyl ester</t>
  </si>
  <si>
    <t>592-84-7</t>
  </si>
  <si>
    <t>Butyl formate</t>
  </si>
  <si>
    <t>Butyl methanoate</t>
  </si>
  <si>
    <t>Formic acid, butyl ester</t>
  </si>
  <si>
    <t>542-55-2</t>
  </si>
  <si>
    <t>Formic acid, 2-methylpropyl ester</t>
  </si>
  <si>
    <t>Isobutyl formate</t>
  </si>
  <si>
    <t>2-Methyl-1-propyl formate</t>
  </si>
  <si>
    <t>Tetryl formate</t>
  </si>
  <si>
    <t>105-01-1</t>
  </si>
  <si>
    <t>2-Furanpropionic acid, 2-methylpropyl ester</t>
  </si>
  <si>
    <t>Isobutyl 3-(2-furan)propionate</t>
  </si>
  <si>
    <t>Isobutyl 2-furanpropionate</t>
  </si>
  <si>
    <t>Isobutyl 3-(2-furyl)propanoate</t>
  </si>
  <si>
    <t>Isobutyl furylpropionate</t>
  </si>
  <si>
    <t>Isobutyl 2-furylpropionate</t>
  </si>
  <si>
    <t>5454-28-4</t>
  </si>
  <si>
    <t>Butyl heptanoate</t>
  </si>
  <si>
    <t>Butyl heptoate</t>
  </si>
  <si>
    <t>Butyl heptylate</t>
  </si>
  <si>
    <t>Heptanoic acid, butyl ester</t>
  </si>
  <si>
    <t>7779-80-8</t>
  </si>
  <si>
    <t>Heptanoic acid, 2-methylpropyl ester</t>
  </si>
  <si>
    <t>Isobutyl heptanoate</t>
  </si>
  <si>
    <t>Isobutyl heptoate</t>
  </si>
  <si>
    <t>Isobutyl heptylate</t>
  </si>
  <si>
    <t>2-Methyl-1-propyl heptanoate</t>
  </si>
  <si>
    <t>626-82-4</t>
  </si>
  <si>
    <t>Butyl caproate</t>
  </si>
  <si>
    <t>Butyl hexanoate</t>
  </si>
  <si>
    <t>Hexanoic acid, butyl ester</t>
  </si>
  <si>
    <t>105-79-3</t>
  </si>
  <si>
    <t>Hexanoic acid, 2-methylpropyl ester</t>
  </si>
  <si>
    <t>Isobutyl hexanoate</t>
  </si>
  <si>
    <t>Isobutyl caproate</t>
  </si>
  <si>
    <t>2-Methyl-1-propyl caproate</t>
  </si>
  <si>
    <t>94-26-8</t>
  </si>
  <si>
    <t>Benzoic acid, p-hydroxy-, butyl ester</t>
  </si>
  <si>
    <t>Butyl p-hydroxy benzoate</t>
  </si>
  <si>
    <t>Butyl paraben</t>
  </si>
  <si>
    <t>Butyl parasept</t>
  </si>
  <si>
    <t>65504-95-2</t>
  </si>
  <si>
    <t>5(or 6)-Butyl-1,4-dioxan-2-one</t>
  </si>
  <si>
    <t>2-Butyl-5- or 6-keto-1,4-dioxane</t>
  </si>
  <si>
    <t>1,4-Dioxan-2-one, 5(or 6)-butyl-</t>
  </si>
  <si>
    <t>138-22-7</t>
  </si>
  <si>
    <t>Butyl 2-hydroxypropanoate</t>
  </si>
  <si>
    <t>Butyl lactate</t>
  </si>
  <si>
    <t>Propanoic acid, 2-hydroxy-, butyl ester</t>
  </si>
  <si>
    <t>106-18-3</t>
  </si>
  <si>
    <t>Butyl dodecanoate</t>
  </si>
  <si>
    <t>Butyl laurate</t>
  </si>
  <si>
    <t>Butyl dodecylate</t>
  </si>
  <si>
    <t>Dodecanoic acid, butyl ester</t>
  </si>
  <si>
    <t>2052-15-5</t>
  </si>
  <si>
    <t>Butyl acetylpropionate</t>
  </si>
  <si>
    <t>Butyl levulinate</t>
  </si>
  <si>
    <t>Butyl 4-ketovalerate</t>
  </si>
  <si>
    <t>Butyl laevulinate</t>
  </si>
  <si>
    <t>Butyl 4-oxopentanoate</t>
  </si>
  <si>
    <t>Pentanoic acid, 4-oxo-, butyl ester</t>
  </si>
  <si>
    <t>7779-78-4</t>
  </si>
  <si>
    <t>Benzyl isoamyl alcohol</t>
  </si>
  <si>
    <t>alpha-Isobutylphenethyl alcohol</t>
  </si>
  <si>
    <t>Benzyl isobutyl carbinol</t>
  </si>
  <si>
    <t>Isobutyl benzyl carbinol</t>
  </si>
  <si>
    <t>4-Methyl-1-phenyl-2-pentanol</t>
  </si>
  <si>
    <t>2-Methylpropyl benzyl carbinol</t>
  </si>
  <si>
    <t>2-Pentanol, 4-methyl-1-phenyl-</t>
  </si>
  <si>
    <t>122-43-0</t>
  </si>
  <si>
    <t>Benzeneacetic acid, butyl ester</t>
  </si>
  <si>
    <t>Butyl phenylacetate</t>
  </si>
  <si>
    <t>Butyl alpha-toluate</t>
  </si>
  <si>
    <t>102-13-6</t>
  </si>
  <si>
    <t>Benzeneacetic acid, 2-methylpropyl ester</t>
  </si>
  <si>
    <t>Isobutyl phenylacetate</t>
  </si>
  <si>
    <t>Isobutyl alpha-toluate</t>
  </si>
  <si>
    <t>2-Methylpropyl phenylacetate</t>
  </si>
  <si>
    <t>590-01-2</t>
  </si>
  <si>
    <t>Butyl propanoate</t>
  </si>
  <si>
    <t>Butyl propionate</t>
  </si>
  <si>
    <t>n-Butyl propionate</t>
  </si>
  <si>
    <t>Propanoic acid, butyl ester</t>
  </si>
  <si>
    <t>540-42-1</t>
  </si>
  <si>
    <t>Isobutyl propanoate</t>
  </si>
  <si>
    <t>Isobutyl propionate</t>
  </si>
  <si>
    <t>2-Methyl-1-propyl propanoate</t>
  </si>
  <si>
    <t>Propionic acid, 2-methylpropyl ester</t>
  </si>
  <si>
    <t>87-19-4</t>
  </si>
  <si>
    <t>Benzoic acid, 2-hydroxy-, 2-methylpropyl ester</t>
  </si>
  <si>
    <t>Isobutyl salicylate</t>
  </si>
  <si>
    <t>Isobutyl o-hydroxybenzoate</t>
  </si>
  <si>
    <t>2-Methylpropyl o-hydroxybenzoate</t>
  </si>
  <si>
    <t>2-Methyl-1-propyl salicylate</t>
  </si>
  <si>
    <t>123-95-5</t>
  </si>
  <si>
    <t>Butyl octadecanoate</t>
  </si>
  <si>
    <t>Butyl stearate</t>
  </si>
  <si>
    <t>Butyl octadecylate</t>
  </si>
  <si>
    <t>Octadecanoic acid, butyl ester</t>
  </si>
  <si>
    <t>Stearic acid, butyl ester</t>
  </si>
  <si>
    <t>544-40-1</t>
  </si>
  <si>
    <t>Butane, 1,1'-thiobis-</t>
  </si>
  <si>
    <t>Butyl sulfide</t>
  </si>
  <si>
    <t>Butylthiobutane</t>
  </si>
  <si>
    <t>Dibutyl sulfide</t>
  </si>
  <si>
    <t>109-42-2</t>
  </si>
  <si>
    <t>Butyl 10-undecenoate</t>
  </si>
  <si>
    <t>Butyl undecylenate</t>
  </si>
  <si>
    <t>10-Undecenoic acid, butyl ester</t>
  </si>
  <si>
    <t>591-68-4</t>
  </si>
  <si>
    <t>Butyl pentanoate</t>
  </si>
  <si>
    <t>Butyl valerate</t>
  </si>
  <si>
    <t>Butyl valerianate</t>
  </si>
  <si>
    <t>Pentanoic acid, butyl ester</t>
  </si>
  <si>
    <t>109-19-3</t>
  </si>
  <si>
    <t>Butanoic acid, 3-methyl-, butyl ester</t>
  </si>
  <si>
    <t>Butyl isovalerate</t>
  </si>
  <si>
    <t>Butyl isopentanoate</t>
  </si>
  <si>
    <t>n-Butyl isovalerate</t>
  </si>
  <si>
    <t>Butyl isovalerianate</t>
  </si>
  <si>
    <t>Butyl 3-methylbutanoate</t>
  </si>
  <si>
    <t>123-72-8</t>
  </si>
  <si>
    <t>Butanal</t>
  </si>
  <si>
    <t>Butyraldehyde</t>
  </si>
  <si>
    <t>Butyl aldehyde</t>
  </si>
  <si>
    <t>n-Butyraldehyde</t>
  </si>
  <si>
    <t>Butyric aldehyde</t>
  </si>
  <si>
    <t>78-84-2</t>
  </si>
  <si>
    <t>Isobutyl aldehyde</t>
  </si>
  <si>
    <t>Isobutyraldehyde</t>
  </si>
  <si>
    <t>Isobutyric aldehyde</t>
  </si>
  <si>
    <t>2-Methylpropanal</t>
  </si>
  <si>
    <t>Propanal, 2-methyl-</t>
  </si>
  <si>
    <t>107-92-6</t>
  </si>
  <si>
    <t>Butanoic acid</t>
  </si>
  <si>
    <t>Butyric acid</t>
  </si>
  <si>
    <t>n-Butyric acid</t>
  </si>
  <si>
    <t>79-31-2</t>
  </si>
  <si>
    <t>Isobutyric acid</t>
  </si>
  <si>
    <t>Isopropylformic acid</t>
  </si>
  <si>
    <t>2-Methylpropanoic acid</t>
  </si>
  <si>
    <t>Propanoic acid, 2-methyl-,</t>
  </si>
  <si>
    <t>60-01-5</t>
  </si>
  <si>
    <t>Butanoic acid, 1,2,3-propanetriyl ester</t>
  </si>
  <si>
    <t>(tri-)Butyrin</t>
  </si>
  <si>
    <t>Butyrin</t>
  </si>
  <si>
    <t>Butyrin, tri-</t>
  </si>
  <si>
    <t>Glyceryl tributyrate</t>
  </si>
  <si>
    <t>Tributyrin</t>
  </si>
  <si>
    <t>58-08-2</t>
  </si>
  <si>
    <t>Caffeine</t>
  </si>
  <si>
    <t>Coffeine</t>
  </si>
  <si>
    <t>Guaranine</t>
  </si>
  <si>
    <t>Methyltheobromine</t>
  </si>
  <si>
    <t>1-H-Purene-2,6-dione, 3,7-dihydro-1,3,7-trimethyl-</t>
  </si>
  <si>
    <t>Theine</t>
  </si>
  <si>
    <t>1,3,7-Trimethyl-2,6-dioxopurine</t>
  </si>
  <si>
    <t>1,3,7-Trimethylxanthine</t>
  </si>
  <si>
    <t>8008-98-8</t>
  </si>
  <si>
    <t>Cajeput oil (Melaleuca leucadendron L.)</t>
  </si>
  <si>
    <t>Cajuput, ext.</t>
  </si>
  <si>
    <t>Melaleuca leucadendron oil</t>
  </si>
  <si>
    <t>62-54-4</t>
  </si>
  <si>
    <t>Acetate of lime</t>
  </si>
  <si>
    <t>Calcium acetate</t>
  </si>
  <si>
    <t>Acetic acid, calcium salt</t>
  </si>
  <si>
    <t>79-92-5</t>
  </si>
  <si>
    <t>Bicyclo[2.2.1]heptane, 2,2-dimethyl-3-methylene-</t>
  </si>
  <si>
    <t>Camphene</t>
  </si>
  <si>
    <t>2,2-Dimethyl-3-methylenenorbornane</t>
  </si>
  <si>
    <t>3,3-Dimethyl-2-methylenenorcamphane</t>
  </si>
  <si>
    <t>464-49-3</t>
  </si>
  <si>
    <t>Bicyclo[2.2.1]heptan-2-one, 1,7,7-trimethyl-, (1R)-</t>
  </si>
  <si>
    <t>d-Camphor</t>
  </si>
  <si>
    <t>d-2-Bornanone</t>
  </si>
  <si>
    <t>d-2-Camphanone</t>
  </si>
  <si>
    <t>Camphor USP</t>
  </si>
  <si>
    <t>Gum camphor</t>
  </si>
  <si>
    <t>2-Keto-1,7,7-trimethylnorcamphane</t>
  </si>
  <si>
    <t>8008-51-3</t>
  </si>
  <si>
    <t>Camphor, Japanese, white, oil (Cinnamomum camphora (L.) Nees et Eberm.)</t>
  </si>
  <si>
    <t>Camphor oil, white</t>
  </si>
  <si>
    <t>Cinnamomum camphora oil, white</t>
  </si>
  <si>
    <t>Oils, camphor</t>
  </si>
  <si>
    <t>68606-83-7</t>
  </si>
  <si>
    <t>Cananga odorata Hook. f. and Thoms.</t>
  </si>
  <si>
    <t>Cananga oil</t>
  </si>
  <si>
    <t>Cananga oderata (Lamark) (Hooker et Thompson)</t>
  </si>
  <si>
    <t>Ylang-ylang, Cananga odorata macrophylla, ext.</t>
  </si>
  <si>
    <t>8023-77-6</t>
  </si>
  <si>
    <t>Capsicum extract (Capsicum spp.)</t>
  </si>
  <si>
    <t>Capsicum oleoresin (Capsicum spp.)</t>
  </si>
  <si>
    <t>8028-89-5</t>
  </si>
  <si>
    <t>Caramel color</t>
  </si>
  <si>
    <t>85940-31-4</t>
  </si>
  <si>
    <t>Caraway (Carum carvi L.)</t>
  </si>
  <si>
    <t>Caraway, ext.</t>
  </si>
  <si>
    <t>Carum carvi</t>
  </si>
  <si>
    <t>999999-00-5</t>
  </si>
  <si>
    <t>Caraway, black (Nigella sativa L.)</t>
  </si>
  <si>
    <t>Nigella sativa</t>
  </si>
  <si>
    <t>8000-42-8</t>
  </si>
  <si>
    <t>Caraway oil</t>
  </si>
  <si>
    <t>Carum carvi L.</t>
  </si>
  <si>
    <t>Carum carvi oil</t>
  </si>
  <si>
    <t>9000-11-7</t>
  </si>
  <si>
    <t>Carboxymethylcellulose</t>
  </si>
  <si>
    <t>Cellulose, carboxymethyl ether</t>
  </si>
  <si>
    <t>85940-32-5</t>
  </si>
  <si>
    <t>Cardamom (Elettaria cardamomum (L.) Maton)</t>
  </si>
  <si>
    <t>Elettaria cardamomum</t>
  </si>
  <si>
    <t>8000-66-6</t>
  </si>
  <si>
    <t>Cardamom, ext.</t>
  </si>
  <si>
    <t>Cardamom seed oil (Elettaria cardamomum (L.) Maton)</t>
  </si>
  <si>
    <t>Cardamom oil (Elettaria cardamomum (L.) Maton)</t>
  </si>
  <si>
    <t>Elettaria cardamomum seed oil</t>
  </si>
  <si>
    <t>1390-65-4</t>
  </si>
  <si>
    <t>Carmine (Coccus cacti L.)</t>
  </si>
  <si>
    <t>84961-45-5</t>
  </si>
  <si>
    <t>Carob bean extract (Ceratonia siliqua L.)</t>
  </si>
  <si>
    <t>Ceratonia siliqua bean extract</t>
  </si>
  <si>
    <t>St. John's bread</t>
  </si>
  <si>
    <t>8015-88-1</t>
  </si>
  <si>
    <t>Carrot, ext.</t>
  </si>
  <si>
    <t>Carrot oil</t>
  </si>
  <si>
    <t>Carrot seed oil</t>
  </si>
  <si>
    <t>Daucus carota L.</t>
  </si>
  <si>
    <t>Daucus carota seed oil</t>
  </si>
  <si>
    <t>499-75-2</t>
  </si>
  <si>
    <t>Carvacrol</t>
  </si>
  <si>
    <t>2-p-Cymenol</t>
  </si>
  <si>
    <t>Cymophenol</t>
  </si>
  <si>
    <t>2-Hydroxy-p-cymene</t>
  </si>
  <si>
    <t>Isopropyl-o-cresol</t>
  </si>
  <si>
    <t>Isothymol</t>
  </si>
  <si>
    <t>2-Methyl-5-isopropylphenol</t>
  </si>
  <si>
    <t>Phenol, 2-methyl-5-(1-methylethyl)-</t>
  </si>
  <si>
    <t>4732-13-2</t>
  </si>
  <si>
    <t>Benzene, 2-ethoxy-1-methyl-4-(1-methylethyl)-</t>
  </si>
  <si>
    <t>Carvacryl ethyl ether</t>
  </si>
  <si>
    <t>2-Ethoxy-p-cymene</t>
  </si>
  <si>
    <t>Ethyl carvacrol</t>
  </si>
  <si>
    <t>Ethyl carvacryl ether</t>
  </si>
  <si>
    <t>5-Isopropyl-2-methylphenetole</t>
  </si>
  <si>
    <t>99-48-9</t>
  </si>
  <si>
    <t>Carveol</t>
  </si>
  <si>
    <t>2-Cyclohexen-1-ol, 2-methyl-5-(1-methylethenyl)-</t>
  </si>
  <si>
    <t>p-Mentha-6,8-dien-2-ol</t>
  </si>
  <si>
    <t>1-Methyl-4-isopropenyl-6-cyclohexen-2-ol</t>
  </si>
  <si>
    <t>562-74-3</t>
  </si>
  <si>
    <t>4-Carvomenthenol</t>
  </si>
  <si>
    <t>3-Cyclohexen-1-ol, 4-methyl-1-(1-methylethyl)-</t>
  </si>
  <si>
    <t>1-p-Menthen-4-ol</t>
  </si>
  <si>
    <t>1-Methyl-4-isopropyl-1-cyclohexene-4-ol</t>
  </si>
  <si>
    <t>Origanol</t>
  </si>
  <si>
    <t>4-Terpinenol</t>
  </si>
  <si>
    <t>99-49-0</t>
  </si>
  <si>
    <t>Carvone</t>
  </si>
  <si>
    <t>2-Cyclohexen-1-one, 2-methyl-5-(1-methylethenyl)-</t>
  </si>
  <si>
    <t>6,8(9)-p-Menthadien-2-one</t>
  </si>
  <si>
    <t>p-Mentha-6,8-dien-2-one</t>
  </si>
  <si>
    <t>1-Methyl-4-isopropenyl-6-cyclohexen-2-one</t>
  </si>
  <si>
    <t>97-42-7</t>
  </si>
  <si>
    <t>Carvyl acetate</t>
  </si>
  <si>
    <t>2-Cyclohexen-1-ol, 2-methyl-5-(1-methylethenyl)-, acetate</t>
  </si>
  <si>
    <t>p-Mentha-6,8-dien-2-yl acetate</t>
  </si>
  <si>
    <t>97-45-0</t>
  </si>
  <si>
    <t>Carvyl propionate</t>
  </si>
  <si>
    <t>2-Cyclohexen-1-ol, 2-methyl-5-(1-methylethenyl)- propionate</t>
  </si>
  <si>
    <t>p-Mentha-6,8-dien-2-yl propionate</t>
  </si>
  <si>
    <t>87-44-5</t>
  </si>
  <si>
    <t>Bicyclo[7.2.0]undec-4-ene, 4,11,11-trimethyl-8-methylene-, [1R-(1R*,4E,9S*)]-</t>
  </si>
  <si>
    <t>beta-Caryophyllene</t>
  </si>
  <si>
    <t>Caryophyllene</t>
  </si>
  <si>
    <t>2-Methylene-6,10,10-trimethylbicyclo(7.2.0.)undecene-5-ene</t>
  </si>
  <si>
    <t>8007-06-5</t>
  </si>
  <si>
    <t>Cascara bitterless extract (Rhamnus purshiana DC.)</t>
  </si>
  <si>
    <t>Rhamnus purshiana extract</t>
  </si>
  <si>
    <t>Cascarilla bark extract (Croton spp.)</t>
  </si>
  <si>
    <t>Croton bark extract</t>
  </si>
  <si>
    <t>Cascarilla bark oil (Croton spp.)</t>
  </si>
  <si>
    <t>Cascarilla oil</t>
  </si>
  <si>
    <t>Croton bark oil</t>
  </si>
  <si>
    <t>84961-46-6</t>
  </si>
  <si>
    <t>Cassia (Cinnamomum cassia Blume)</t>
  </si>
  <si>
    <t>Cinnamomum cassia</t>
  </si>
  <si>
    <t>Cassia bark extract (Cinnamomum cassia Blume)</t>
  </si>
  <si>
    <t>Cinnamomum cassia bark extract</t>
  </si>
  <si>
    <t>8007-80-5</t>
  </si>
  <si>
    <t>Cassia bark oil</t>
  </si>
  <si>
    <t>Cassia oil</t>
  </si>
  <si>
    <t>Cinnamomum cassia bark oil</t>
  </si>
  <si>
    <t>Cinnamomum cassia Blume</t>
  </si>
  <si>
    <t>Cassia buds (Cinnamomum cassia Blume)</t>
  </si>
  <si>
    <t>Cassia flowers</t>
  </si>
  <si>
    <t>Cinnamon flowers</t>
  </si>
  <si>
    <t>89958-31-6</t>
  </si>
  <si>
    <t>Acacia farnesiana absolute</t>
  </si>
  <si>
    <t>Cassie absolute (Acacia farnesiana (L.) Willd.)</t>
  </si>
  <si>
    <t>Cassie, ext.</t>
  </si>
  <si>
    <t>8023-83-4</t>
  </si>
  <si>
    <t>Castoreum</t>
  </si>
  <si>
    <t>Castoreum oil</t>
  </si>
  <si>
    <t>Castoreum extract (Castor spp.)</t>
  </si>
  <si>
    <t>Oils, castoreum</t>
  </si>
  <si>
    <t>Castoreum, liquid (Castor spp.)</t>
  </si>
  <si>
    <t>8001-79-4</t>
  </si>
  <si>
    <t>Castor oil</t>
  </si>
  <si>
    <t>Castor oil (Ricinus communis L.)</t>
  </si>
  <si>
    <t>Palma christi oil</t>
  </si>
  <si>
    <t>Ricinus oil</t>
  </si>
  <si>
    <t>Tangan-tangan oil</t>
  </si>
  <si>
    <t>8001-76-1</t>
  </si>
  <si>
    <t>Acacia catechu extract</t>
  </si>
  <si>
    <t>Catechu extract (Acacia catechu Willd.)</t>
  </si>
  <si>
    <t>Black cutch extract</t>
  </si>
  <si>
    <t>Cachou extract</t>
  </si>
  <si>
    <t>Cashoo extract</t>
  </si>
  <si>
    <t>Pegu catechu extract</t>
  </si>
  <si>
    <t>Acacia catechu powder</t>
  </si>
  <si>
    <t>Catechu powder (Acacia catechu Willd.)</t>
  </si>
  <si>
    <t>Gambir catechu</t>
  </si>
  <si>
    <t>Gambir gum</t>
  </si>
  <si>
    <t>Pale catechu</t>
  </si>
  <si>
    <t>Terra japonica</t>
  </si>
  <si>
    <t>Capsicum annuum var. longum Sendt</t>
  </si>
  <si>
    <t>Cayenne (Capsicum annuum L. var. longum Sendt)</t>
  </si>
  <si>
    <t>8007-20-3</t>
  </si>
  <si>
    <t>Cedar leaf oil (Thuja occidentalis L.)</t>
  </si>
  <si>
    <t>Oils, cedar leaf</t>
  </si>
  <si>
    <t>Thuja occidentalis leaf oil</t>
  </si>
  <si>
    <t>Thuya occidentalis, ext.</t>
  </si>
  <si>
    <t>8015-90-5</t>
  </si>
  <si>
    <t>Apium groveolens</t>
  </si>
  <si>
    <t>Celery seed (Apium graveolens L.)</t>
  </si>
  <si>
    <t>89997-35-3</t>
  </si>
  <si>
    <t>Apium graveolens seed extract</t>
  </si>
  <si>
    <t>Celery seed extract (Apium graveolens L.)</t>
  </si>
  <si>
    <t>Celery, ext.</t>
  </si>
  <si>
    <t>Celery seed extract solid (Apium graveolens L.)</t>
  </si>
  <si>
    <t>Apium graveolens L.</t>
  </si>
  <si>
    <t>Celery seed oil</t>
  </si>
  <si>
    <t>Apium graveolens seed oil</t>
  </si>
  <si>
    <t>8015-92-7</t>
  </si>
  <si>
    <t>Anthemis noblis</t>
  </si>
  <si>
    <t>Chamomile flower, English, oil (Anthemis nobilis L.)</t>
  </si>
  <si>
    <t>8002-66-2</t>
  </si>
  <si>
    <t>Chamomile flower, Hungarian, oil (Matricaria chamomilla L.)</t>
  </si>
  <si>
    <t>Chamomile oil, German</t>
  </si>
  <si>
    <t>Matricaria chamomilla oil</t>
  </si>
  <si>
    <t>84649-86-5</t>
  </si>
  <si>
    <t>Anthemis nobilis, ext.</t>
  </si>
  <si>
    <t>Chamomile flower, Roman, extract (Anthemis nobilis L.)</t>
  </si>
  <si>
    <t>Anthemis nobilis flower extract</t>
  </si>
  <si>
    <t>Anthemis nobilis flower oil</t>
  </si>
  <si>
    <t>Chamomile flower, Roman, oil (Anthemis nobilis L.)</t>
  </si>
  <si>
    <t>Chamomile oil, Roman</t>
  </si>
  <si>
    <t>84604-07-9</t>
  </si>
  <si>
    <t>Cherry bark, wild, extract (Prunus serotina Ehrh.)</t>
  </si>
  <si>
    <t>Prunus serotina bark extract</t>
  </si>
  <si>
    <t>8000-44-0</t>
  </si>
  <si>
    <t>Cherry laurel oil (FFPA) (Prunus laurocerasus L.)</t>
  </si>
  <si>
    <t>Prunus laurocerasus oil</t>
  </si>
  <si>
    <t>89997-54-6</t>
  </si>
  <si>
    <t>Cherry pits extract (Prunus spp.)</t>
  </si>
  <si>
    <t>1338-80-3</t>
  </si>
  <si>
    <t>Anthriscus cerefolium</t>
  </si>
  <si>
    <t>Chervil (Anthriscus cerefolium (L.) Hoffm.)</t>
  </si>
  <si>
    <t>68650-43-1</t>
  </si>
  <si>
    <t>Chicory extract (Cichorium intybus L.)</t>
  </si>
  <si>
    <t>Cichorium intybus extract</t>
  </si>
  <si>
    <t>68990-12-5</t>
  </si>
  <si>
    <t>Cinchona bark red (Cinchona succirubra Pav. or its hybrids)</t>
  </si>
  <si>
    <t>Cinchona succirubra bark</t>
  </si>
  <si>
    <t>Cinchona bark red extract (Cinchona succirubra Pav. or its hybrids)</t>
  </si>
  <si>
    <t>Cinchona succirubra bark extract</t>
  </si>
  <si>
    <t>89997-71-7</t>
  </si>
  <si>
    <t>Cinchona bark yellow (Cinchona spp.)</t>
  </si>
  <si>
    <t>Cinchona bark yellow extract (Cinchona spp.)</t>
  </si>
  <si>
    <t>Cinchona extract (Cinchona spp.)</t>
  </si>
  <si>
    <t>Quinine extract</t>
  </si>
  <si>
    <t>104-55-2</t>
  </si>
  <si>
    <t>Cinnamal</t>
  </si>
  <si>
    <t>Cinnamaldehyde</t>
  </si>
  <si>
    <t>Cinnamic aldehyde</t>
  </si>
  <si>
    <t>Phenylacrolein</t>
  </si>
  <si>
    <t>3-Phenylpropenal</t>
  </si>
  <si>
    <t>3-Phenyl-2-propen-1-al</t>
  </si>
  <si>
    <t>2-Propenal, 3-phenyl-</t>
  </si>
  <si>
    <t>5660-60-6</t>
  </si>
  <si>
    <t>Cinnamaldehyde ethylene glycol acetal</t>
  </si>
  <si>
    <t>Cinnamic aldehyde ethylene glycol acetal</t>
  </si>
  <si>
    <t>Cinncloval</t>
  </si>
  <si>
    <t>1,3-Dioxalane, 2-(2-phenylethenyl)-</t>
  </si>
  <si>
    <t>2-Styryl-1,3-dioxolane</t>
  </si>
  <si>
    <t>2-Styryl-m-dioxolane</t>
  </si>
  <si>
    <t>621-82-9</t>
  </si>
  <si>
    <t>Benzylideneacetic acid</t>
  </si>
  <si>
    <t>Cinnamic acid</t>
  </si>
  <si>
    <t>Cinnamylic acid</t>
  </si>
  <si>
    <t>3-Phenylacrylic acid</t>
  </si>
  <si>
    <t>3-Phenylpropenoic acid</t>
  </si>
  <si>
    <t>2-Propenoic acid, 3-phenyl-</t>
  </si>
  <si>
    <t>Ceylon cinnamon</t>
  </si>
  <si>
    <t>Cinnamon (Cinnamomum spp.)</t>
  </si>
  <si>
    <t>Chinese cinnamon</t>
  </si>
  <si>
    <t>Saigon cinnamon</t>
  </si>
  <si>
    <t>Cinnamomum cassia, ext.</t>
  </si>
  <si>
    <t>Cinnamon bark extract (Cinnamomum spp.)</t>
  </si>
  <si>
    <t>8015-91-6</t>
  </si>
  <si>
    <t>Cinnamomum spp. (bark oil)</t>
  </si>
  <si>
    <t>Cinnamon bark oil</t>
  </si>
  <si>
    <t>Cinnamon bark oil, 'Ceylon'</t>
  </si>
  <si>
    <t>Cinnamomum spp. (leaf oil)</t>
  </si>
  <si>
    <t>Cinnamon leaf oil</t>
  </si>
  <si>
    <t>Cinnamomum zeylanicum (Blume)</t>
  </si>
  <si>
    <t>Cinnamomum zeylanicum, ext.</t>
  </si>
  <si>
    <t>Cinnamon leaf oil, Chinese</t>
  </si>
  <si>
    <t>Cinnamon leaf oil, Ceylon</t>
  </si>
  <si>
    <t>Cinnamon leaf oil, Saigon</t>
  </si>
  <si>
    <t>103-54-8</t>
  </si>
  <si>
    <t>Cinnamyl acetate</t>
  </si>
  <si>
    <t>3-Phenylallyl acetate</t>
  </si>
  <si>
    <t>3-Phenyl-2-propen-1-yl acetate</t>
  </si>
  <si>
    <t>2-Propen-1-ol, 3-phenyl-, acetate</t>
  </si>
  <si>
    <t>104-54-1</t>
  </si>
  <si>
    <t>Cinnamic alcohol</t>
  </si>
  <si>
    <t>Cinnamyl alcohol</t>
  </si>
  <si>
    <t>3-Phenyl-2-propen-1-ol</t>
  </si>
  <si>
    <t>2-Propen-1-ol, 3-phenyl-</t>
  </si>
  <si>
    <t>Styryl carbinol</t>
  </si>
  <si>
    <t>Zimtalcohol</t>
  </si>
  <si>
    <t>87-29-6</t>
  </si>
  <si>
    <t>Cinnamyl 2-aminobenzoate</t>
  </si>
  <si>
    <t>Cinnamyl anthranilate</t>
  </si>
  <si>
    <t>Cinnamyl o-aminobenzoate</t>
  </si>
  <si>
    <t>3-Phenyl-2-propenyl 2-aminobenzoate</t>
  </si>
  <si>
    <t>3-Phenyl-2-propenyl anthranilate</t>
  </si>
  <si>
    <t>2-Propen-1-ol, 3-phenyl-, 2-aminobenzoate</t>
  </si>
  <si>
    <t>103-61-7</t>
  </si>
  <si>
    <t>Butanoic acid, 3-phenyl-2-propenyl ester</t>
  </si>
  <si>
    <t>Cinnamyl butyrate</t>
  </si>
  <si>
    <t>3-Phenylallyl butyrate</t>
  </si>
  <si>
    <t>3-Phenyl-2-propen-1-yl butanoate</t>
  </si>
  <si>
    <t>103-59-3</t>
  </si>
  <si>
    <t>Cinnamyl isobutyrate</t>
  </si>
  <si>
    <t>Cinnamyl 2-methylpropanoate</t>
  </si>
  <si>
    <t>3-Phenyl-2-propen-1-yl isobutyrate</t>
  </si>
  <si>
    <t>3-Phenyl-2-propen-1-yl 2-methylpropanoate</t>
  </si>
  <si>
    <t>Propanoic acid, 2-methyl-, 3-phenyl-2-propenyl ester</t>
  </si>
  <si>
    <t>122-69-0</t>
  </si>
  <si>
    <t>Cinnamyl cinnamate</t>
  </si>
  <si>
    <t>Phenylallyl cinnamate</t>
  </si>
  <si>
    <t>3-Phenylallyl cinnamate</t>
  </si>
  <si>
    <t>3-Phenyl-2-propen-1-yl 3-phenylpropenoate</t>
  </si>
  <si>
    <t>2-Propenoic acid, 3-phenyl-, 3-phenyl-2-popenyl ester</t>
  </si>
  <si>
    <t>104-65-4</t>
  </si>
  <si>
    <t>Cinnamyl formate</t>
  </si>
  <si>
    <t>3-Phenylallyl formate</t>
  </si>
  <si>
    <t>3-Phenyl-2-propen-1-yl formate</t>
  </si>
  <si>
    <t>2-Propen-1-ol, 3-phenyl-, formate</t>
  </si>
  <si>
    <t>7492-65-1</t>
  </si>
  <si>
    <t>Benzeneacetic acid, 3-phenyl-2-propenyl ester</t>
  </si>
  <si>
    <t>Cinnamyl phenylacetate</t>
  </si>
  <si>
    <t>3-Phenylallyl phenylacetate</t>
  </si>
  <si>
    <t>3-Phenyl-2-propen-1-yl phenylacetate</t>
  </si>
  <si>
    <t>103-56-0</t>
  </si>
  <si>
    <t>Cinnamyl propionate</t>
  </si>
  <si>
    <t>3-Phenylallyl propionate</t>
  </si>
  <si>
    <t>3-Phenyl-2-propenyl propanoate</t>
  </si>
  <si>
    <t>3-Phenyl-2-propen-1-yl propionate</t>
  </si>
  <si>
    <t>2-Propen-1-ol, 3-phenyl-, propanoate</t>
  </si>
  <si>
    <t>140-27-2</t>
  </si>
  <si>
    <t>Butanoic acid, 3-methyl-, 3-phenyl-2-propenyl ester</t>
  </si>
  <si>
    <t>Cinnamyl isovalerate</t>
  </si>
  <si>
    <t>Cinnamyl 3-methylbutanoate</t>
  </si>
  <si>
    <t>3-Phenylallyl isovalerate</t>
  </si>
  <si>
    <t>3-Phenylallyl 3-methylbutanoate</t>
  </si>
  <si>
    <t>3-Phenyl-2-propen-1-yl 3-methylbutanoate</t>
  </si>
  <si>
    <t>5392-40-5</t>
  </si>
  <si>
    <t>Citral</t>
  </si>
  <si>
    <t>Citral pure</t>
  </si>
  <si>
    <t>3,7-Dimethyl-2,6-octadienal</t>
  </si>
  <si>
    <t>Geranial and neral</t>
  </si>
  <si>
    <t>Lemarome</t>
  </si>
  <si>
    <t>Neral and geranial</t>
  </si>
  <si>
    <t>2,6-Octadienal, 3,7-dimethyl-</t>
  </si>
  <si>
    <t>7492-66-2</t>
  </si>
  <si>
    <t>Citral diethyl acetal</t>
  </si>
  <si>
    <t>1,1-Diethoxy-3,7-dimethyl-2,6-octadiene</t>
  </si>
  <si>
    <t>3,7-Dimethyl-2,6-octadienal diethyl acetal</t>
  </si>
  <si>
    <t>2,6-Octadiene, 1,1-diethoxy-3,7-dimethyl-</t>
  </si>
  <si>
    <t>7549-37-3</t>
  </si>
  <si>
    <t>Citral dimethyl acetal</t>
  </si>
  <si>
    <t>1,1-Dimethoxy-3,7-dimethyl-2,6-octadiene</t>
  </si>
  <si>
    <t>cis and trans-3,7-Dimethyl-1,1-dimethoxy-2,6-octadienes</t>
  </si>
  <si>
    <t>3,7-Dimethyl-2,6-octadienal dimethyl acetal</t>
  </si>
  <si>
    <t>Geranial and Neral dimethyl acetals</t>
  </si>
  <si>
    <t>2,6-Octadiene, 1,1-dimethoxy-3,7-dimethyl-</t>
  </si>
  <si>
    <t>77-92-9</t>
  </si>
  <si>
    <t>Citric acid</t>
  </si>
  <si>
    <t>2-Hydroxy-1,2,3-propanetricarboxylic acid</t>
  </si>
  <si>
    <t>1,2,3-Propanetricarboxylic acid, 2-hydroxy-</t>
  </si>
  <si>
    <t>106-23-0</t>
  </si>
  <si>
    <t>Citronellal</t>
  </si>
  <si>
    <t>3,7-Dimethyl-6-octenal</t>
  </si>
  <si>
    <t>6-Octenal, 3,7-dimethyl</t>
  </si>
  <si>
    <t>Rhodinal</t>
  </si>
  <si>
    <t>8000-29-1</t>
  </si>
  <si>
    <t>Citronella oil</t>
  </si>
  <si>
    <t>Citronella oil, Java type</t>
  </si>
  <si>
    <t>Cymbopogon nardus, ext.</t>
  </si>
  <si>
    <t>Cymbopogon nardus Rendle</t>
  </si>
  <si>
    <t>Cymbopogon nardus rendle oil</t>
  </si>
  <si>
    <t>Cymbopogon narnus (L.) (W. Watson) var. maha-pengiri (Winter)</t>
  </si>
  <si>
    <t>Cymbopogon winteranus (Jowitt)</t>
  </si>
  <si>
    <t>106-22-9</t>
  </si>
  <si>
    <t>Citronellol</t>
  </si>
  <si>
    <t>dl-Citronellol</t>
  </si>
  <si>
    <t>3,7-Dimethyl-6-octen-1-ol</t>
  </si>
  <si>
    <t>6-Octen-1-ol, 3,7-dimethyl-</t>
  </si>
  <si>
    <t>7492-67-3</t>
  </si>
  <si>
    <t>Acetaldehyde, [(3,7-dimethyl-6-octenyl)oxy]-</t>
  </si>
  <si>
    <t>Citronelloxyacetaldehyde</t>
  </si>
  <si>
    <t>Citronellyl oxyacetaldehyde</t>
  </si>
  <si>
    <t>((3,7-Dimethyl-6-octenyl)oxy)acetaldehyde</t>
  </si>
  <si>
    <t>6,10-Dimethyl-3-oxa-9-undecenal</t>
  </si>
  <si>
    <t>150-84-5</t>
  </si>
  <si>
    <t>Citronellyl acetate</t>
  </si>
  <si>
    <t>3,7-Dimethyl-6-octen-1-yl acetate</t>
  </si>
  <si>
    <t>6-Octen-1-ol, 3,7-dimethyl-, acetate</t>
  </si>
  <si>
    <t>141-16-2</t>
  </si>
  <si>
    <t>Butanoic acid, 3,7-dimethyl-6-octenyl ester</t>
  </si>
  <si>
    <t>Citronellyl butyrate</t>
  </si>
  <si>
    <t>Citronellyl butanoate</t>
  </si>
  <si>
    <t>Citronellyl n-butyrate</t>
  </si>
  <si>
    <t>3,7-Dimethyl-6-octen-1-yl butyrate</t>
  </si>
  <si>
    <t>97-89-2</t>
  </si>
  <si>
    <t>Citronellyl isobutyrate</t>
  </si>
  <si>
    <t>Citronellyl 2-methylpropanoate</t>
  </si>
  <si>
    <t>3,7-Dimethyl-6-octen-1-yl isobutyrate</t>
  </si>
  <si>
    <t>3,7-Dimethyl-6-octen-1-yl 2-methylpropanoate</t>
  </si>
  <si>
    <t>Propanoic acid, 2-methyl-, 3,7-dimethyl-6-octenyl ester</t>
  </si>
  <si>
    <t>105-85-1</t>
  </si>
  <si>
    <t>Citronellyl formate</t>
  </si>
  <si>
    <t>3,7-Dimethyl-6-octen-1-yl formate</t>
  </si>
  <si>
    <t>6-Octen-1-ol, 3,7-dimethyl-, formate</t>
  </si>
  <si>
    <t>139-70-8</t>
  </si>
  <si>
    <t>Benzeneacetic acid, 3,7-dimethyl-6-octenyl ester</t>
  </si>
  <si>
    <t>Citronellyl phenylacetate</t>
  </si>
  <si>
    <t>Citronellyl alpha-toluate</t>
  </si>
  <si>
    <t>3,7-Dimethyl-6-octen-1-yl phenylacetate</t>
  </si>
  <si>
    <t>141-14-0</t>
  </si>
  <si>
    <t>Citronellyl propanoate</t>
  </si>
  <si>
    <t>Citronellyl propionate</t>
  </si>
  <si>
    <t>3,7-Dimethyl-6-octen-1-yl propanoate</t>
  </si>
  <si>
    <t>3,7-Dimethyl-6-octen-1-yl propionate</t>
  </si>
  <si>
    <t>6-Octen-1-ol, 3,7-dimethyl-, propanoate</t>
  </si>
  <si>
    <t>7540-53-6</t>
  </si>
  <si>
    <t>Citronellyl pentanoate</t>
  </si>
  <si>
    <t>Citronellyl valerate</t>
  </si>
  <si>
    <t>Citronellyl valerianate</t>
  </si>
  <si>
    <t>3,7-Dimethyl-6-octen-1-yl pentanoate</t>
  </si>
  <si>
    <t>3,7-Dimethyl-6-octen-1-yl valerate</t>
  </si>
  <si>
    <t>Pentanoic acid, 3,7-dimethyl-6-octenyl ester</t>
  </si>
  <si>
    <t>94266-47-4</t>
  </si>
  <si>
    <t>Citrus peels extract (Citrus spp.)</t>
  </si>
  <si>
    <t>68916-26-7</t>
  </si>
  <si>
    <t>Civet absolute (Viverra civetta Schreber and Viverra zibetha Schreber)</t>
  </si>
  <si>
    <t>Civet cats</t>
  </si>
  <si>
    <t>Civet (secretion)</t>
  </si>
  <si>
    <t>Viverra</t>
  </si>
  <si>
    <t>8016-63-5</t>
  </si>
  <si>
    <t>Clary (Salvia sclarea L.)</t>
  </si>
  <si>
    <t>Clary sage</t>
  </si>
  <si>
    <t>Salvia sclarea</t>
  </si>
  <si>
    <t>Clary oil (Salvia sclarea L.)</t>
  </si>
  <si>
    <t>Clary sage oil</t>
  </si>
  <si>
    <t>Sage clary oil, Russian</t>
  </si>
  <si>
    <t>Sage, Salvia sclarea, ext.</t>
  </si>
  <si>
    <t>Salvia sclarea oil</t>
  </si>
  <si>
    <t>84961-50-2</t>
  </si>
  <si>
    <t>Clove bud extract (Eugenia spp.)</t>
  </si>
  <si>
    <t>Eugenia extract</t>
  </si>
  <si>
    <t>8000-34-8</t>
  </si>
  <si>
    <t>Clove bud oil (Eugenia spp.)</t>
  </si>
  <si>
    <t>Eugenia bud oil</t>
  </si>
  <si>
    <t>Clove bud oleoresin (Eugenia spp.)</t>
  </si>
  <si>
    <t>Eugenia bud oleoresin</t>
  </si>
  <si>
    <t>Clove leaf oil</t>
  </si>
  <si>
    <t>Clove leaf oil, Madagascar</t>
  </si>
  <si>
    <t>Eugenia caryphyllus (Sprengel) Bullock ex S.G. Harrison</t>
  </si>
  <si>
    <t>Eugenia leaf oil</t>
  </si>
  <si>
    <t>85085-25-2</t>
  </si>
  <si>
    <t>Clover tops red extract solid (Trifolium pratense L.)</t>
  </si>
  <si>
    <t>Trifolium pratense extract solid</t>
  </si>
  <si>
    <t>Clove, ext.</t>
  </si>
  <si>
    <t>Cloves (Eugenia spp.)</t>
  </si>
  <si>
    <t>Eugenia spp.</t>
  </si>
  <si>
    <t>Clove stem, oil (Eugenia spp.)</t>
  </si>
  <si>
    <t>Eugenia stem oil</t>
  </si>
  <si>
    <t>84775-48-4</t>
  </si>
  <si>
    <t>Coca leaf extract (decocainized) (Erythroxylon coca Lam.)</t>
  </si>
  <si>
    <t>Erythroxylon coca leaf extract (decocainized)</t>
  </si>
  <si>
    <t>1343-78-8</t>
  </si>
  <si>
    <t>Coccus cacti</t>
  </si>
  <si>
    <t>Cochineal (Coccus cacti L.)</t>
  </si>
  <si>
    <t>8016-21-5</t>
  </si>
  <si>
    <t>Cognac oil, green</t>
  </si>
  <si>
    <t>Cognac, white, oil</t>
  </si>
  <si>
    <t>Cognac oil, white</t>
  </si>
  <si>
    <t>Oils, cognac</t>
  </si>
  <si>
    <t>84775-50-8</t>
  </si>
  <si>
    <t>Coriander (Coriandrum sativum L.)</t>
  </si>
  <si>
    <t>Coriander, ext.</t>
  </si>
  <si>
    <t>Coriandrum sativum</t>
  </si>
  <si>
    <t>8008-52-4</t>
  </si>
  <si>
    <t>Coriander oil (Coriandrum sativum L.)</t>
  </si>
  <si>
    <t>Coriandrum sativum oil</t>
  </si>
  <si>
    <t>999999-21-7</t>
  </si>
  <si>
    <t>Corn silk (Zea mays L.)</t>
  </si>
  <si>
    <t>Zea mays</t>
  </si>
  <si>
    <t>8023-88-9</t>
  </si>
  <si>
    <t>Costus root essential oil, absolute and concrete</t>
  </si>
  <si>
    <t>Costus root oil (Saussurea lappa Clarke )</t>
  </si>
  <si>
    <t>Oils, costus</t>
  </si>
  <si>
    <t>Saussurea lappa root oil</t>
  </si>
  <si>
    <t>Spiral flag oil</t>
  </si>
  <si>
    <t>106-44-5</t>
  </si>
  <si>
    <t>4-Cresol</t>
  </si>
  <si>
    <t>p-Cresol</t>
  </si>
  <si>
    <t>p-Cresylic acid</t>
  </si>
  <si>
    <t>1-Hydroxy-4-methylbenzene</t>
  </si>
  <si>
    <t>p-Hydroxytoluene</t>
  </si>
  <si>
    <t>1-Methyl-4-hydroxybenzene</t>
  </si>
  <si>
    <t>p-Methylphenol</t>
  </si>
  <si>
    <t>Phenol, 4-methyl-</t>
  </si>
  <si>
    <t>8007-87-2</t>
  </si>
  <si>
    <t>Cubebs (Piper cubeba L. f.)</t>
  </si>
  <si>
    <t>Piper cubeba</t>
  </si>
  <si>
    <t>Cubeb oil (Piper cubeba L. f.)</t>
  </si>
  <si>
    <t>Pepper (Piper), P. cubeba, ext.</t>
  </si>
  <si>
    <t>Piper cubeba oil</t>
  </si>
  <si>
    <t>8014-13-9</t>
  </si>
  <si>
    <t>Cumin (Cuminum cyminum L.)</t>
  </si>
  <si>
    <t>Cuminum cyminum</t>
  </si>
  <si>
    <t>122-03-2</t>
  </si>
  <si>
    <t>Benzaldehyde, 4-(1-methylethyl)-</t>
  </si>
  <si>
    <t>Cuminaldehyde</t>
  </si>
  <si>
    <t>Cumaldehyde</t>
  </si>
  <si>
    <t>Cuminal</t>
  </si>
  <si>
    <t>Cuminic aldehyde</t>
  </si>
  <si>
    <t>p-Isopropylbenzaldehyde</t>
  </si>
  <si>
    <t>4-Isopropylbenzenecarboxaldehyde</t>
  </si>
  <si>
    <t>84775-51-9</t>
  </si>
  <si>
    <t>Cumin black (Nigella sativa L.)</t>
  </si>
  <si>
    <t>Cumin, ext.</t>
  </si>
  <si>
    <t>Cumin oil</t>
  </si>
  <si>
    <t>Cuminum cyminum L.</t>
  </si>
  <si>
    <t>Cuminum cyminum oil</t>
  </si>
  <si>
    <t>Citrus aurantium peel extract</t>
  </si>
  <si>
    <t>Curacao peel extract (Citrus aurantium L.)</t>
  </si>
  <si>
    <t>Citrus, ext.</t>
  </si>
  <si>
    <t>Citrus aurantium peel oil</t>
  </si>
  <si>
    <t>Curacao peel oil  (Citrus aurantium L.)</t>
  </si>
  <si>
    <t>68606-81-5</t>
  </si>
  <si>
    <t>Cassis</t>
  </si>
  <si>
    <t>Currant buds black absolute (Ribes nigrum L.)</t>
  </si>
  <si>
    <t>Ribes nigrum buds absolute</t>
  </si>
  <si>
    <t>5292-21-7</t>
  </si>
  <si>
    <t>Cyclohexaneacetic acid</t>
  </si>
  <si>
    <t>Cyclohexylacetic acid</t>
  </si>
  <si>
    <t>Hexahydrophenylacetic acid</t>
  </si>
  <si>
    <t>5452-75-5</t>
  </si>
  <si>
    <t>Cyclohexaneacetic acid, ethyl ester</t>
  </si>
  <si>
    <t>Cyclohexaneethyl acetate</t>
  </si>
  <si>
    <t>Cyclohexylethyl acetate</t>
  </si>
  <si>
    <t>Ethyl cyclohexyl acetate</t>
  </si>
  <si>
    <t>Hexahydrophenethyl acetate</t>
  </si>
  <si>
    <t>622-45-7</t>
  </si>
  <si>
    <t>Acetic acid, cyclohexyl ester</t>
  </si>
  <si>
    <t>Cyclohexyl acetate</t>
  </si>
  <si>
    <t>Cyclohexane acetate</t>
  </si>
  <si>
    <t>7779-16-0</t>
  </si>
  <si>
    <t>Benzoic acid, 2-amino-, cyclohexyl ester</t>
  </si>
  <si>
    <t>Cyclohexyl anthranilate</t>
  </si>
  <si>
    <t>Cyclohexyl 2-aminobenzoate</t>
  </si>
  <si>
    <t>1551-44-6</t>
  </si>
  <si>
    <t>Butanoic acid,  cyclohexyl ester</t>
  </si>
  <si>
    <t>Cyclohexyl butyrate</t>
  </si>
  <si>
    <t>Cyclohexyl butanoate</t>
  </si>
  <si>
    <t>7779-17-1</t>
  </si>
  <si>
    <t>Cyclohexyl cinnamate</t>
  </si>
  <si>
    <t>Cyclohexyl 3-phenylpropenoate</t>
  </si>
  <si>
    <t>2-Propenoic acid, 3-phenyl-, cyclohexyl ester</t>
  </si>
  <si>
    <t>4351-54-6</t>
  </si>
  <si>
    <t>Cyclohexyl formate</t>
  </si>
  <si>
    <t>Formic acid, cyclohexyl ester</t>
  </si>
  <si>
    <t>6222-35-1</t>
  </si>
  <si>
    <t>Cyclohexyl propionate</t>
  </si>
  <si>
    <t>Propanoic acid, cyclohexyl ester</t>
  </si>
  <si>
    <t>7774-44-9</t>
  </si>
  <si>
    <t>Butanoic acid, 3-methyl-, cyclohexyl ester</t>
  </si>
  <si>
    <t>Cyclohexyl isovalerate</t>
  </si>
  <si>
    <t>Cyclohexyl isopentanoate</t>
  </si>
  <si>
    <t>Cyclohexyl isovalerianate</t>
  </si>
  <si>
    <t>Cyclohexyl 3-methylbutanoate</t>
  </si>
  <si>
    <t>99-87-6</t>
  </si>
  <si>
    <t>Benzene, 1-methyl-4-(1-methylethyl)-</t>
  </si>
  <si>
    <t>p-Cymene</t>
  </si>
  <si>
    <t>Cymene</t>
  </si>
  <si>
    <t>Cymol</t>
  </si>
  <si>
    <t>p-Isopropyltoluene</t>
  </si>
  <si>
    <t>p-Methylcumene</t>
  </si>
  <si>
    <t>1-Methyl-4-isopropylbenzene</t>
  </si>
  <si>
    <t>4-Methyl-1-isopropylbenzene</t>
  </si>
  <si>
    <t>68990-74-9</t>
  </si>
  <si>
    <t>Dandelion fluid extract (Taraxacum spp.)</t>
  </si>
  <si>
    <t>Taraxacum fluid extract</t>
  </si>
  <si>
    <t>Dandelion root extract solid (Taraxacum spp.)</t>
  </si>
  <si>
    <t>Taraxacum root extract solid</t>
  </si>
  <si>
    <t>8016-03-3</t>
  </si>
  <si>
    <t>Artemisia pallens, ext.</t>
  </si>
  <si>
    <t>Davana oil (Artemisia pallens Wall.)</t>
  </si>
  <si>
    <t>Artemisia pallens oil</t>
  </si>
  <si>
    <t>706-14-9</t>
  </si>
  <si>
    <t>gamma-Decalactone</t>
  </si>
  <si>
    <t>Decan-4-olide</t>
  </si>
  <si>
    <t>2(3H)-Furanone, 5-hexyldihydro-</t>
  </si>
  <si>
    <t>4-n-Hexyl-4-hydroxybutanoic acid lactone</t>
  </si>
  <si>
    <t>4-Hydroxydecanoic acid, gamma-lactone</t>
  </si>
  <si>
    <t>705-86-2</t>
  </si>
  <si>
    <t>5-n-Amyl-5-hydroxypentanoic acid lactone</t>
  </si>
  <si>
    <t>delta-Decalactone</t>
  </si>
  <si>
    <t>Decan-5-olide</t>
  </si>
  <si>
    <t>5-Hydroxydecanoic acid, delta-lactone</t>
  </si>
  <si>
    <t>2H-Pyran-2-one, tetrahydro-6-pentyl-</t>
  </si>
  <si>
    <t>112-31-2</t>
  </si>
  <si>
    <t>Aldehyde C-10</t>
  </si>
  <si>
    <t>Decanal</t>
  </si>
  <si>
    <t>Capraldehyde</t>
  </si>
  <si>
    <t>Capric aldehyde</t>
  </si>
  <si>
    <t>Caprinaldehyde</t>
  </si>
  <si>
    <t>1-Decanal</t>
  </si>
  <si>
    <t>n-Decyl aldehyde</t>
  </si>
  <si>
    <t>7779-41-1</t>
  </si>
  <si>
    <t>Capraldehyde dimethyl acetal</t>
  </si>
  <si>
    <t>Decanal dimethyl acetal</t>
  </si>
  <si>
    <t>Decane, 1,1-dimethoxy-</t>
  </si>
  <si>
    <t>Decylaldehyde dimethyl acetal</t>
  </si>
  <si>
    <t>1,1-Dimethoxydecane</t>
  </si>
  <si>
    <t>334-48-5</t>
  </si>
  <si>
    <t>Capric acid</t>
  </si>
  <si>
    <t>Decanoic acid</t>
  </si>
  <si>
    <t>Decylic acid</t>
  </si>
  <si>
    <t>112-30-1</t>
  </si>
  <si>
    <t>Alcohol C-10</t>
  </si>
  <si>
    <t>1-Decanol</t>
  </si>
  <si>
    <t>Alfol-10</t>
  </si>
  <si>
    <t>Capric alcohol</t>
  </si>
  <si>
    <t>n-Decanol</t>
  </si>
  <si>
    <t>n-Decyl alcohol</t>
  </si>
  <si>
    <t>Decylic alcohol</t>
  </si>
  <si>
    <t>Nonyl carbinol</t>
  </si>
  <si>
    <t>3913-71-1</t>
  </si>
  <si>
    <t>2-Decenal</t>
  </si>
  <si>
    <t>2-Decen-1-al</t>
  </si>
  <si>
    <t>Decenaldehyde</t>
  </si>
  <si>
    <t>Decylenic aldehyde</t>
  </si>
  <si>
    <t>3-Heptylacrolein</t>
  </si>
  <si>
    <t>112-17-4</t>
  </si>
  <si>
    <t>Acetate C-10</t>
  </si>
  <si>
    <t>Decyl acetate</t>
  </si>
  <si>
    <t>Acetic acid, decyl ester</t>
  </si>
  <si>
    <t>Decanyl acetate</t>
  </si>
  <si>
    <t>5454-09-1</t>
  </si>
  <si>
    <t>Butanoic acid, decyl ester</t>
  </si>
  <si>
    <t>Decyl butyrate</t>
  </si>
  <si>
    <t>Decyl butanoate</t>
  </si>
  <si>
    <t>5454-19-3</t>
  </si>
  <si>
    <t>Decyl propanoate</t>
  </si>
  <si>
    <t>Decyl propionate</t>
  </si>
  <si>
    <t>Propanoic acid, decyl ester</t>
  </si>
  <si>
    <t>431-03-8</t>
  </si>
  <si>
    <t>Biacetyl</t>
  </si>
  <si>
    <t>Diacetyl</t>
  </si>
  <si>
    <t>2,3-Butanedione</t>
  </si>
  <si>
    <t>2,3-Diketobutane</t>
  </si>
  <si>
    <t>Dimethyl diketone</t>
  </si>
  <si>
    <t>Dimethylglyoxal</t>
  </si>
  <si>
    <t>103-50-4</t>
  </si>
  <si>
    <t>Benzene, 1,1'-[oxybis(methylene)]bis-</t>
  </si>
  <si>
    <t>Dibenzyl ether</t>
  </si>
  <si>
    <t>Benzyl ether</t>
  </si>
  <si>
    <t>Benzyl oxide</t>
  </si>
  <si>
    <t>7774-47-2</t>
  </si>
  <si>
    <t>4-Butyl-4-hydroxyoctanoic acid lactone</t>
  </si>
  <si>
    <t>4,4-Dibutyl-gamma-butyrolactone</t>
  </si>
  <si>
    <t>Dibutylbutyrolactone</t>
  </si>
  <si>
    <t>5,5-Dibutyldihydrofuran-2(3H)-one</t>
  </si>
  <si>
    <t>4,4-Dibutyl-4-hydroxybutyric acid, gamma-lactone</t>
  </si>
  <si>
    <t>2(3H)-Furanone, 5,5-dibutyldihydro-</t>
  </si>
  <si>
    <t>109-43-3</t>
  </si>
  <si>
    <t>Butyl sebacate</t>
  </si>
  <si>
    <t>Dibutyl sebacate</t>
  </si>
  <si>
    <t>Decanedioic acid, dibutyl ester</t>
  </si>
  <si>
    <t>Dibutyl decanedioate</t>
  </si>
  <si>
    <t>Dibutyl 1,8-octanedicarboxylate</t>
  </si>
  <si>
    <t>7554-12-3</t>
  </si>
  <si>
    <t>Butanedioic acid, hydroxy-, diethyl ester</t>
  </si>
  <si>
    <t>Diethyl malate</t>
  </si>
  <si>
    <t>Diethyl 2-hydroxybutanedioate</t>
  </si>
  <si>
    <t>Diethyl hydroxysuccinate</t>
  </si>
  <si>
    <t>Ethyl malate</t>
  </si>
  <si>
    <t>dl-Ethyl malate</t>
  </si>
  <si>
    <t>105-53-3</t>
  </si>
  <si>
    <t>Diethyl malonate</t>
  </si>
  <si>
    <t>Ethyl malonate</t>
  </si>
  <si>
    <t>Ethyl methanedicarboxylate</t>
  </si>
  <si>
    <t>Ethyl propanedioate</t>
  </si>
  <si>
    <t>Malonic ester</t>
  </si>
  <si>
    <t>Propanedioic acid, diethyl ester</t>
  </si>
  <si>
    <t>110-40-7</t>
  </si>
  <si>
    <t>Decanedioic acid, diethyl ester</t>
  </si>
  <si>
    <t>Diethyl sebacate</t>
  </si>
  <si>
    <t>Diethyl decanedioate</t>
  </si>
  <si>
    <t>Diethyl 1,8-octanedicarboxylate</t>
  </si>
  <si>
    <t>Ethyl decanedioate</t>
  </si>
  <si>
    <t>Ethyl sebacate</t>
  </si>
  <si>
    <t>123-25-1</t>
  </si>
  <si>
    <t>Butanedioic acid, diethyl ester</t>
  </si>
  <si>
    <t>Diethyl succinate</t>
  </si>
  <si>
    <t>Diethyl butanedioate</t>
  </si>
  <si>
    <t>Diethyl ethanedicarboxylate</t>
  </si>
  <si>
    <t>Ethyl succinate</t>
  </si>
  <si>
    <t>87-91-2</t>
  </si>
  <si>
    <t>Butanedioic acid, 2,3-dihydroxy-[R-(R*,R*]-, diethyl ester</t>
  </si>
  <si>
    <t>Diethyl tartrate</t>
  </si>
  <si>
    <t>Diethyl 2,3-dihydroxybutanedioate</t>
  </si>
  <si>
    <t>Diethyl 2,3-dihydroxysuccinate</t>
  </si>
  <si>
    <t>Ethyl tartrate</t>
  </si>
  <si>
    <t>619-01-2</t>
  </si>
  <si>
    <t>Cyclohexanol, 2-methyl-5-(1-methylethenyl)-</t>
  </si>
  <si>
    <t>Dihydrocarveol (isomer unspecified)</t>
  </si>
  <si>
    <t>8-p-Menthen-2-ol</t>
  </si>
  <si>
    <t>6-Methyl-3-isopropenylcyclohexanol</t>
  </si>
  <si>
    <t>20777-49-5</t>
  </si>
  <si>
    <t>Carhydrine</t>
  </si>
  <si>
    <t>Dihydrocarvyl acetate</t>
  </si>
  <si>
    <t>Cyclohexanol, 2-methyl-5-(1-methylethenyl)-, acetate</t>
  </si>
  <si>
    <t>8-p-Menthen-2-yl acetate</t>
  </si>
  <si>
    <t>p-Menth-8(9)-en-2-yl acetate</t>
  </si>
  <si>
    <t>1-Methyl-4-isopropenylcyclohexan-2-yl acetate</t>
  </si>
  <si>
    <t>6-Methyl-3-isopropenylcyclohexyl acetate</t>
  </si>
  <si>
    <t>(1a,2b,5a)-2-Methyl-5-(1-methylvinyl)cyclohexyl acetate</t>
  </si>
  <si>
    <t>Tuberyl acetate</t>
  </si>
  <si>
    <t>119-84-6</t>
  </si>
  <si>
    <t>1,2-Benzodihydropyrone</t>
  </si>
  <si>
    <t>Dihydrocoumarin</t>
  </si>
  <si>
    <t>2H-1-Benzopyran-2-one, 3,4-dihydro-</t>
  </si>
  <si>
    <t>2-Chromanone</t>
  </si>
  <si>
    <t>3,4-Dihydro-2H-1-benzopyran-2-one</t>
  </si>
  <si>
    <t>o-Hydroxydihydrocinnamic acid lactone</t>
  </si>
  <si>
    <t>Melilotic acid lactone</t>
  </si>
  <si>
    <t>8006-75-5</t>
  </si>
  <si>
    <t>Anethum graveolens</t>
  </si>
  <si>
    <t>Dill (Anethum graveolens L.)</t>
  </si>
  <si>
    <t>Anethum graveolens oil</t>
  </si>
  <si>
    <t>Dill oil (Anethum graveolens L.)</t>
  </si>
  <si>
    <t>Dill, ext.</t>
  </si>
  <si>
    <t>Dill weed oil</t>
  </si>
  <si>
    <t>Dill seed Indian (Anethum spp.)</t>
  </si>
  <si>
    <t>151-10-0</t>
  </si>
  <si>
    <t>Benzene, 1,3-dimethoxy-</t>
  </si>
  <si>
    <t>m-Dimethoxybenzene</t>
  </si>
  <si>
    <t>Benzene, m-dimethoxy-</t>
  </si>
  <si>
    <t>1,3-Dimethoxybenzene</t>
  </si>
  <si>
    <t>Dimethyl resorcinol</t>
  </si>
  <si>
    <t>3-Methoxyanisole</t>
  </si>
  <si>
    <t>m-Methoxyanisole</t>
  </si>
  <si>
    <t>Resorcinol dimethyl ether</t>
  </si>
  <si>
    <t>150-78-7</t>
  </si>
  <si>
    <t>Benzene, 1,4-dimethoxy-</t>
  </si>
  <si>
    <t>p-Dimethoxybenzene</t>
  </si>
  <si>
    <t>1,4-Dimethoxybenzene</t>
  </si>
  <si>
    <t>Dimethylhydroquinone</t>
  </si>
  <si>
    <t>DMB</t>
  </si>
  <si>
    <t>Hydroquinone dimethyl ether</t>
  </si>
  <si>
    <t>89-74-7</t>
  </si>
  <si>
    <t>Acetyl m-xylene</t>
  </si>
  <si>
    <t>2,4-Dimethylacetophenone</t>
  </si>
  <si>
    <t>Ethanone, 1-(2,4-dimethylphenyl)-</t>
  </si>
  <si>
    <t>Methyl 2,4-dimethylphenyl ketone</t>
  </si>
  <si>
    <t>7774-60-9</t>
  </si>
  <si>
    <t>alpha,alpha-Dimethylbenzyl isobutyrate</t>
  </si>
  <si>
    <t>alpha,alpha-Dimethylbenzyl 2-methylpropanoate</t>
  </si>
  <si>
    <t>Phenyl dimethyl carbinyl isobutyrate</t>
  </si>
  <si>
    <t>2-Phenylpropan-2-yl isobutyrate</t>
  </si>
  <si>
    <t>2-Phenylpropan-2-yl 2-methylpropanoate</t>
  </si>
  <si>
    <t>Propanoic acid, 2-methyl-, 1-methyl-1-phenylethyl ester</t>
  </si>
  <si>
    <t>106-72-9</t>
  </si>
  <si>
    <t>Dimethylheptenal</t>
  </si>
  <si>
    <t>2,6-Dimethyl-5-heptenal</t>
  </si>
  <si>
    <t>2,6-Dimethyl-2-hepten-7-al</t>
  </si>
  <si>
    <t>5-Heptenal, 2,6-dimethyl-</t>
  </si>
  <si>
    <t>Melonal</t>
  </si>
  <si>
    <t>7779-07-9</t>
  </si>
  <si>
    <t>2,6-Dimethyloctanal</t>
  </si>
  <si>
    <t>Isodecanal</t>
  </si>
  <si>
    <t>Isodecylaldehyde</t>
  </si>
  <si>
    <t>106-21-8</t>
  </si>
  <si>
    <t>Dihydrocitronellol</t>
  </si>
  <si>
    <t>3,7-Dimethyl-1-octanol</t>
  </si>
  <si>
    <t>1-Octanol, 3,7-dimethyl-</t>
  </si>
  <si>
    <t>Tetrahydrogeraniol</t>
  </si>
  <si>
    <t>151-05-3</t>
  </si>
  <si>
    <t>Benzeneethanol, .alpha.,.alpha.-dimethyl-, acetate</t>
  </si>
  <si>
    <t>alpha,alpha-Dimethylphenethyl acetate</t>
  </si>
  <si>
    <t>Benzyl dimethyl carbinyl acetate</t>
  </si>
  <si>
    <t>2-Benzyl-2-propyl acetate</t>
  </si>
  <si>
    <t>Dimethylbenzyl carbinyl acetate</t>
  </si>
  <si>
    <t>DMBCA</t>
  </si>
  <si>
    <t>1-Phenyl-2-methyl-2-propyl acetate</t>
  </si>
  <si>
    <t>100-86-7</t>
  </si>
  <si>
    <t>Benzeneethanol, .alpha.,.alpha.-dimethyl-</t>
  </si>
  <si>
    <t>alpha,alpha-Dimethylphenethyl alcohol</t>
  </si>
  <si>
    <t>Benzyl dimethyl carbinol</t>
  </si>
  <si>
    <t>2-Benzyl-2-propanol</t>
  </si>
  <si>
    <t>Dimethylbenzyl carbinol</t>
  </si>
  <si>
    <t>alpha,alpha-Dimethylphenethanol</t>
  </si>
  <si>
    <t>alpha-Dimethyl-beta-phenethyl alcohol</t>
  </si>
  <si>
    <t>1,1-Dimethyl-2-phenylethanol, alpha</t>
  </si>
  <si>
    <t>2-Hydroxy-2-methyl-1-phenylpropane</t>
  </si>
  <si>
    <t>2-Methyl-1-phenyl-2-propanol</t>
  </si>
  <si>
    <t>10094-34-5</t>
  </si>
  <si>
    <t>Benzyl dimethyl carbinyl butyrate</t>
  </si>
  <si>
    <t>alpha,alpha-Dimethylphenethyl butyrate</t>
  </si>
  <si>
    <t>2-Benzyl-2-propyl butyrate</t>
  </si>
  <si>
    <t>Butanoic acid, 1,1-dimethyl-2-phenethyl ester</t>
  </si>
  <si>
    <t>Dimethylbenzyl carbinyl butyrate</t>
  </si>
  <si>
    <t>DMBC butyrate</t>
  </si>
  <si>
    <t>2-Methyl-1-phenyl-2-propyl butyrate</t>
  </si>
  <si>
    <t>10058-43-2</t>
  </si>
  <si>
    <t>Benzeneethanol, .alpha.,.alpha.-dimethyl-, formate</t>
  </si>
  <si>
    <t>alpha,alpha-Dimethylphenethyl formate</t>
  </si>
  <si>
    <t>Benzyl dimethyl carbinyl formate</t>
  </si>
  <si>
    <t>2-Benzyl-2-propyl formate</t>
  </si>
  <si>
    <t>Dimethyl benzyl carbinyl formate</t>
  </si>
  <si>
    <t>DMBC formate</t>
  </si>
  <si>
    <t>106-65-0</t>
  </si>
  <si>
    <t>Butanedioic acid, dimethyl ester</t>
  </si>
  <si>
    <t>Dimethyl succinate</t>
  </si>
  <si>
    <t>Dimethyl butanedioate</t>
  </si>
  <si>
    <t>Methyl butanedioate</t>
  </si>
  <si>
    <t>Methyl succinate</t>
  </si>
  <si>
    <t>102-04-5</t>
  </si>
  <si>
    <t>Benzyl ketone</t>
  </si>
  <si>
    <t>1,3-Diphenyl-2-propanone</t>
  </si>
  <si>
    <t>Dibenzyl ketone</t>
  </si>
  <si>
    <t>alpha,alpha(1)-Diphenylacetone</t>
  </si>
  <si>
    <t>2-Propanone, 1,3-diphenyl-</t>
  </si>
  <si>
    <t>7558-79-4</t>
  </si>
  <si>
    <t>Disodium phosphate</t>
  </si>
  <si>
    <t>Phosphoric acid, disodium salt</t>
  </si>
  <si>
    <t>Sodium monohydrogen phosphate (2:1:1)</t>
  </si>
  <si>
    <t>89998-27-6</t>
  </si>
  <si>
    <t>Cretan dittany</t>
  </si>
  <si>
    <t>Dittany of crete (Origanum dictamnus L.)</t>
  </si>
  <si>
    <t>Origanum dictamnus</t>
  </si>
  <si>
    <t>Spanish hops</t>
  </si>
  <si>
    <t>2305-05-7</t>
  </si>
  <si>
    <t>Dihydro-5-octylfuran-2(3H)-one</t>
  </si>
  <si>
    <t>gamma-Dodecalactone</t>
  </si>
  <si>
    <t>Dodecanolide-1,4</t>
  </si>
  <si>
    <t>2(3H)-Furanone, dihydro-5-octyl-</t>
  </si>
  <si>
    <t>4-Hydroxydodecanoic acid, gamma-lactone</t>
  </si>
  <si>
    <t>gamma-Octyl-gamma-butyrolactone</t>
  </si>
  <si>
    <t>gamma-n-Octyl-gamma-butyrolactone</t>
  </si>
  <si>
    <t>4-n-Octyl-4-hydroxybutanoic acid lactone</t>
  </si>
  <si>
    <t>713-95-1</t>
  </si>
  <si>
    <t>delta-Dodecalactone</t>
  </si>
  <si>
    <t>Dodecan-5-olide</t>
  </si>
  <si>
    <t>delta-n-Heptyl-delta-valerolactone</t>
  </si>
  <si>
    <t>5-Hydroxydodecanoic acid, delta-lactone</t>
  </si>
  <si>
    <t>2H-Pyran-2-one, 6-heptyltetrahydro-</t>
  </si>
  <si>
    <t>4826-62-4</t>
  </si>
  <si>
    <t>2-Dodecenal</t>
  </si>
  <si>
    <t>3-Nonylacrolein</t>
  </si>
  <si>
    <t>84649-79-6</t>
  </si>
  <si>
    <t>Agropyrum repens</t>
  </si>
  <si>
    <t>Doggrass extract (Agropyron repens (L.) Beauv.)</t>
  </si>
  <si>
    <t>Couch grass</t>
  </si>
  <si>
    <t>Graminis</t>
  </si>
  <si>
    <t>Quack grass</t>
  </si>
  <si>
    <t>Quick grass</t>
  </si>
  <si>
    <t>9000-19-5</t>
  </si>
  <si>
    <t>Draco rubin extract</t>
  </si>
  <si>
    <t>Dragon's blood extract (Daemonorops spp. or other botanical sources)</t>
  </si>
  <si>
    <t>999999-22-3</t>
  </si>
  <si>
    <t>Dulse (Rhodymenia palmata (L.) Grev.)</t>
  </si>
  <si>
    <t>Rhodymenia palmata</t>
  </si>
  <si>
    <t>91722-58-6</t>
  </si>
  <si>
    <t>Elder flowers (Sambucus canadensis L. or Sambucus nigra L.)</t>
  </si>
  <si>
    <t>Sambucus canadensis L.</t>
  </si>
  <si>
    <t>8023-89-0</t>
  </si>
  <si>
    <t>Canarium gum</t>
  </si>
  <si>
    <t>Elemi gum (Canarium spp.)</t>
  </si>
  <si>
    <t>Canarium oil</t>
  </si>
  <si>
    <t>Elemi oil (Canarium spp.)</t>
  </si>
  <si>
    <t>Resins, Manila elemi</t>
  </si>
  <si>
    <t>8007-27-0</t>
  </si>
  <si>
    <t>Erigeron oil (Erigeron candensis L.)</t>
  </si>
  <si>
    <t>Fleabane oil (Erigeron candensis L.)</t>
  </si>
  <si>
    <t>89-65-6</t>
  </si>
  <si>
    <t>Araboascorbic acid</t>
  </si>
  <si>
    <t>Erythrobic acid</t>
  </si>
  <si>
    <t>d-Erythro-3-ketohexonic acid lactone</t>
  </si>
  <si>
    <t>Glucosaccharonic acid</t>
  </si>
  <si>
    <t>D-erythro-Hex-2-enoic acid, .gamma.-lactone</t>
  </si>
  <si>
    <t>Isoascorbic acid</t>
  </si>
  <si>
    <t>Isovitamin C</t>
  </si>
  <si>
    <t>140-67-0</t>
  </si>
  <si>
    <t>p-Allylanisole</t>
  </si>
  <si>
    <t>Estragole</t>
  </si>
  <si>
    <t>Benzene, 1-methoxy-4-(2-propenyl)-</t>
  </si>
  <si>
    <t>Chavicyl methyl ether</t>
  </si>
  <si>
    <t>Isoanethole</t>
  </si>
  <si>
    <t>p-Methoxyallylbenzene</t>
  </si>
  <si>
    <t>1-Methoxy-4-(2-propen-1-yl)benzene</t>
  </si>
  <si>
    <t>Methyl chavicol</t>
  </si>
  <si>
    <t>8016-88-4</t>
  </si>
  <si>
    <t>Artemisia dracunculus oil</t>
  </si>
  <si>
    <t>Estragon oil (Artemisia dracunculus L.)</t>
  </si>
  <si>
    <t>Tarragon, ext.</t>
  </si>
  <si>
    <t>Tarragon oil</t>
  </si>
  <si>
    <t>10031-82-0</t>
  </si>
  <si>
    <t>Benzaldehyde, 4-ethoxy-</t>
  </si>
  <si>
    <t>p-Ethoxybenzaldehyde</t>
  </si>
  <si>
    <t>4-Ethoxybenzaldehyde</t>
  </si>
  <si>
    <t>Homoanisaldehyde</t>
  </si>
  <si>
    <t>141-78-6</t>
  </si>
  <si>
    <t>Acetic acid, ethyl ester</t>
  </si>
  <si>
    <t>Ethyl acetate</t>
  </si>
  <si>
    <t>Acetic ether</t>
  </si>
  <si>
    <t>Ethyl ethanoate</t>
  </si>
  <si>
    <t>Vinegar naphtha</t>
  </si>
  <si>
    <t>141-97-9</t>
  </si>
  <si>
    <t>Acetoacetic ester</t>
  </si>
  <si>
    <t>Ethyl acetoacetate</t>
  </si>
  <si>
    <t>Butanoic acid, 3-oxo-, ethyl ester</t>
  </si>
  <si>
    <t>Ethyl acetylacetate</t>
  </si>
  <si>
    <t>Ethyl beta-ketobutyrate</t>
  </si>
  <si>
    <t>Ethyl 3-oxobutanoate</t>
  </si>
  <si>
    <t>620-79-1</t>
  </si>
  <si>
    <t>Benzenepropanoic acid, .alpha.-acetyl-, ethyl ester</t>
  </si>
  <si>
    <t>Ethyl 2-acetyl-3-phenylpropionate</t>
  </si>
  <si>
    <t>Ethyl 2-acetyldihydrocinnamate</t>
  </si>
  <si>
    <t>Ethyl alpha-acetylhydrocinnamate</t>
  </si>
  <si>
    <t>Ethyl 2-benzylacetoacetate</t>
  </si>
  <si>
    <t>Ethyl 3-oxo-2-benzylbutanoate</t>
  </si>
  <si>
    <t>1321-30-8</t>
  </si>
  <si>
    <t>Ethyl aconitate (mixed esters)</t>
  </si>
  <si>
    <t>Ethyl 2-carboxyglutaconate</t>
  </si>
  <si>
    <t>Ethyl 1-propene-1,2,3-tricarboxylate</t>
  </si>
  <si>
    <t>1-Propene-1,2,3-tricarboxylic acid, monoethyl ester</t>
  </si>
  <si>
    <t>140-88-5</t>
  </si>
  <si>
    <t>Ethyl acrylate</t>
  </si>
  <si>
    <t>Ethyl propenoate</t>
  </si>
  <si>
    <t>2-Propenoic acid, ethyl ester</t>
  </si>
  <si>
    <t>64-17-5</t>
  </si>
  <si>
    <t>Ethanol</t>
  </si>
  <si>
    <t>Ethyl alcohol</t>
  </si>
  <si>
    <t>Methyl carbinol</t>
  </si>
  <si>
    <t>94-30-4</t>
  </si>
  <si>
    <t>Benzoic acid, 4-methoxy-, ethyl ester</t>
  </si>
  <si>
    <t>Ethyl p-anisate</t>
  </si>
  <si>
    <t>Ethyl anisate</t>
  </si>
  <si>
    <t>Ethyl p-methoxybenzoate</t>
  </si>
  <si>
    <t>87-25-2</t>
  </si>
  <si>
    <t>Benzoic acid, 2-amino-, ethyl ester</t>
  </si>
  <si>
    <t>Ethyl anthranilate</t>
  </si>
  <si>
    <t>Ethyl 2-aminobenzoate</t>
  </si>
  <si>
    <t>Ethyl o-aminobenzoate</t>
  </si>
  <si>
    <t>93-89-0</t>
  </si>
  <si>
    <t>Benzoic acid, ethyl ester</t>
  </si>
  <si>
    <t>Ethyl benzoate</t>
  </si>
  <si>
    <t>Ethyl benzene carboxylate</t>
  </si>
  <si>
    <t>94-02-0</t>
  </si>
  <si>
    <t>Benzenepropanoic acid, .beta.-oxo-, ethyl ester</t>
  </si>
  <si>
    <t>Ethyl benzoylacetate</t>
  </si>
  <si>
    <t>Ethyl 3-phenyl-3-oxopropanoate</t>
  </si>
  <si>
    <t>10031-86-4</t>
  </si>
  <si>
    <t>Butanoic acid, 1-phenylpropyl ester</t>
  </si>
  <si>
    <t>alpha-Ethylbenzyl butyrate</t>
  </si>
  <si>
    <t>Ethyl phenyl carbinyl butyrate</t>
  </si>
  <si>
    <t>alpha-Phenylpropyl butyrate</t>
  </si>
  <si>
    <t>1-Phenyl-1-propyl butyrate</t>
  </si>
  <si>
    <t>10031-87-5</t>
  </si>
  <si>
    <t>Acetic acid, 2-ethylbutyl ester</t>
  </si>
  <si>
    <t>2-Ethylbutyl acetate</t>
  </si>
  <si>
    <t>beta-Ethylbutyl acetate</t>
  </si>
  <si>
    <t>97-96-1</t>
  </si>
  <si>
    <t>Butanal, 2-ethyl-</t>
  </si>
  <si>
    <t>2-Ethylbutyraldehyde</t>
  </si>
  <si>
    <t>Diethylacetaldehyde</t>
  </si>
  <si>
    <t>2-Ethylbutanal</t>
  </si>
  <si>
    <t>105-54-4</t>
  </si>
  <si>
    <t>Butanoic acid, ethyl ester</t>
  </si>
  <si>
    <t>Ethyl butyrate</t>
  </si>
  <si>
    <t>Butyric ether</t>
  </si>
  <si>
    <t>Ethyl n-butanoate</t>
  </si>
  <si>
    <t>Ethyl normal butanoate</t>
  </si>
  <si>
    <t>97-62-1</t>
  </si>
  <si>
    <t>Ethyl isobutyrate</t>
  </si>
  <si>
    <t>Ethyl 2-methylpropanoate</t>
  </si>
  <si>
    <t>Propanoic acid, 2-methyl-, ethyl ester</t>
  </si>
  <si>
    <t>88-09-5</t>
  </si>
  <si>
    <t>Butanoic acid, 2-ethyl-</t>
  </si>
  <si>
    <t>2-Ethylbutyric acid</t>
  </si>
  <si>
    <t>Diethylacetic acid</t>
  </si>
  <si>
    <t>alpha-Ethylbutyric acid</t>
  </si>
  <si>
    <t>103-36-6</t>
  </si>
  <si>
    <t>Ethyl cinnamate</t>
  </si>
  <si>
    <t>Ethyl phenylacrylate</t>
  </si>
  <si>
    <t>Ethyl 3-phenylpropenoate</t>
  </si>
  <si>
    <t>2-Propenoic acid, 3-phenyl-, ethyl ester</t>
  </si>
  <si>
    <t>10094-36-7</t>
  </si>
  <si>
    <t>Cyclohexanepropanoic acid, ethyl ester</t>
  </si>
  <si>
    <t>Ethyl cyclohexanepropionate</t>
  </si>
  <si>
    <t>Ethyl 3-cyclohexylpropanoate</t>
  </si>
  <si>
    <t>Ethyl cyclohexylpropionate</t>
  </si>
  <si>
    <t>Ethyl hexahydrophenylpropionate</t>
  </si>
  <si>
    <t>110-38-3</t>
  </si>
  <si>
    <t>Decanoic acid, ethyl ester</t>
  </si>
  <si>
    <t>Ethyl decanoate</t>
  </si>
  <si>
    <t>Ethyl caprate</t>
  </si>
  <si>
    <t>Ethyl caprinate</t>
  </si>
  <si>
    <t>Ethyl decylate</t>
  </si>
  <si>
    <t>109-94-4</t>
  </si>
  <si>
    <t>Ethyl formate</t>
  </si>
  <si>
    <t>Ethyl methanoate</t>
  </si>
  <si>
    <t>Formic acid, ethyl ester</t>
  </si>
  <si>
    <t>Formic ether</t>
  </si>
  <si>
    <t>10031-90-0</t>
  </si>
  <si>
    <t>Ethyl 2-furanpropionate 'so called'</t>
  </si>
  <si>
    <t>Ethyl 3(2-furyl)propanoate</t>
  </si>
  <si>
    <t>Ethyl furfurylacetate</t>
  </si>
  <si>
    <t>Ethyl furylpropionate</t>
  </si>
  <si>
    <t>2-Furanpropanoic acid, ethyl ester</t>
  </si>
  <si>
    <t>2785-89-9</t>
  </si>
  <si>
    <t>4-Ethylguaiacol</t>
  </si>
  <si>
    <t>4-Ethyl-2-methoxyphenol</t>
  </si>
  <si>
    <t>Homocreosol</t>
  </si>
  <si>
    <t>1-Hydroxy-2-methoxy-4-ethylbenzene</t>
  </si>
  <si>
    <t>2-Methoxy-4-ethylphenol</t>
  </si>
  <si>
    <t>Phenol, 4-ethyl-2-methoxy-</t>
  </si>
  <si>
    <t>106-30-9</t>
  </si>
  <si>
    <t>Cognac oil, artificial</t>
  </si>
  <si>
    <t>Ethyl heptanoate</t>
  </si>
  <si>
    <t>Enanthic ether</t>
  </si>
  <si>
    <t>Ethyl enantate</t>
  </si>
  <si>
    <t>Ethyl heptoate</t>
  </si>
  <si>
    <t>Ethyl heptylate</t>
  </si>
  <si>
    <t>Ethyl oenanthate</t>
  </si>
  <si>
    <t>Heptanoic acid, ethyl ester</t>
  </si>
  <si>
    <t>Oenanthic ether</t>
  </si>
  <si>
    <t>10031-88-6</t>
  </si>
  <si>
    <t>2-Ethyl-3-butylacrolein</t>
  </si>
  <si>
    <t>2-Ethyl-2-heptenal</t>
  </si>
  <si>
    <t>2-Heptenal, 2-ethyl-</t>
  </si>
  <si>
    <t>123-66-0</t>
  </si>
  <si>
    <t>Capronic ether absolute</t>
  </si>
  <si>
    <t>Ethyl hexanoate</t>
  </si>
  <si>
    <t>Ethyl caproate</t>
  </si>
  <si>
    <t>Hexanoic acid, ethyl ester</t>
  </si>
  <si>
    <t>97-64-3</t>
  </si>
  <si>
    <t>Ethyl 2-hydroxypropanoate</t>
  </si>
  <si>
    <t>Ethyl lactate</t>
  </si>
  <si>
    <t>Ethyl alpha-hydroxypropionate</t>
  </si>
  <si>
    <t>Propanoic acid, 2-hydroxy-, ethyl ester</t>
  </si>
  <si>
    <t>106-33-2</t>
  </si>
  <si>
    <t>Dodecanoic acid, ethyl ester</t>
  </si>
  <si>
    <t>Ethyl laurate</t>
  </si>
  <si>
    <t>Ethyl dodecanoate</t>
  </si>
  <si>
    <t>Ethyl dodecylate</t>
  </si>
  <si>
    <t>539-88-8</t>
  </si>
  <si>
    <t>Ethyl acetylpropanoate</t>
  </si>
  <si>
    <t>Ethyl levulinate</t>
  </si>
  <si>
    <t>Ethyl 4-ketovalerate</t>
  </si>
  <si>
    <t>Ethyl laevulate</t>
  </si>
  <si>
    <t>Ethyl laevulinate</t>
  </si>
  <si>
    <t>Ethyl 4-oxopentanoate</t>
  </si>
  <si>
    <t>Levulinic acid, ethyl ester</t>
  </si>
  <si>
    <t>7452-79-1</t>
  </si>
  <si>
    <t>Butanoic acid, 2-methyl-, ethyl ester</t>
  </si>
  <si>
    <t>Ethyl 2-methylbutyrate</t>
  </si>
  <si>
    <t>Ethyl 2-methylbutanoate</t>
  </si>
  <si>
    <t>77-83-8</t>
  </si>
  <si>
    <t>Aldehyde C-16 pure (so called)</t>
  </si>
  <si>
    <t>Ethyl methylphenylglycidate</t>
  </si>
  <si>
    <t>EMPG</t>
  </si>
  <si>
    <t>Ethyl alpha,beta-epoxy-beta-methylhydrocinnamate</t>
  </si>
  <si>
    <t>Ethyl 2,3-epoxy-3-methyl-3-phenylpropionate</t>
  </si>
  <si>
    <t>Ethyl 3-methyl-3-phenylglycidate</t>
  </si>
  <si>
    <t>Fraise pure</t>
  </si>
  <si>
    <t>Methyl phenyl ethyl glycidate</t>
  </si>
  <si>
    <t>Oxiranecarboxylic acid, 3-methyl-3-phenyl-, ethyl ester</t>
  </si>
  <si>
    <t>Strawberry aldehyde</t>
  </si>
  <si>
    <t>124-06-1</t>
  </si>
  <si>
    <t>Ethyl myristate</t>
  </si>
  <si>
    <t>Ethyl tetradecanoate</t>
  </si>
  <si>
    <t>Tetradecanoic acid, ethyl ester</t>
  </si>
  <si>
    <t>109-95-5</t>
  </si>
  <si>
    <t>Ethyl nitrite</t>
  </si>
  <si>
    <t>Nitrous acid, ethyl ester</t>
  </si>
  <si>
    <t>Nitrous ether</t>
  </si>
  <si>
    <t>Spirit of nitrous ether</t>
  </si>
  <si>
    <t>Sweet spirit of nitre</t>
  </si>
  <si>
    <t>123-29-5</t>
  </si>
  <si>
    <t>Ethyl nonanoate</t>
  </si>
  <si>
    <t>Ethyl nonylate</t>
  </si>
  <si>
    <t>Ethyl pelargonate</t>
  </si>
  <si>
    <t>Nonanoic acid, ethyl ester</t>
  </si>
  <si>
    <t>10031-92-2</t>
  </si>
  <si>
    <t>Ethyl 2-nonynoate</t>
  </si>
  <si>
    <t>Ethyl octine carbonate</t>
  </si>
  <si>
    <t>Ethyl octyne carbonate</t>
  </si>
  <si>
    <t>2-Nonynoic acid, ethyl ester</t>
  </si>
  <si>
    <t>106-32-1</t>
  </si>
  <si>
    <t>Ethyl caprylate</t>
  </si>
  <si>
    <t>Ethyl octanoate</t>
  </si>
  <si>
    <t>Ethyl octoate</t>
  </si>
  <si>
    <t>Ethyl octylate</t>
  </si>
  <si>
    <t>Octanoic acid, ethyl ester</t>
  </si>
  <si>
    <t>111-62-6</t>
  </si>
  <si>
    <t>Ethyl cis-9-octadecenoate</t>
  </si>
  <si>
    <t>Ethyl oleate</t>
  </si>
  <si>
    <t>9-Octadecenoic acid (Z)-, ethyl ester</t>
  </si>
  <si>
    <t>628-97-7</t>
  </si>
  <si>
    <t>Ethyl cetylate</t>
  </si>
  <si>
    <t>Ethyl palmitate</t>
  </si>
  <si>
    <t>Ethyl hexadecanoate</t>
  </si>
  <si>
    <t>Hexadecanoic acid, ethyl ester</t>
  </si>
  <si>
    <t>101-97-3</t>
  </si>
  <si>
    <t>Benzeneacetic acid, ethyl ester</t>
  </si>
  <si>
    <t>Ethyl phenylacetate</t>
  </si>
  <si>
    <t>Ethyl alpha-toluate</t>
  </si>
  <si>
    <t>10031-93-3</t>
  </si>
  <si>
    <t>Benzenebutanoic acid, ethyl ester</t>
  </si>
  <si>
    <t>Ethyl 4-phenylbutyrate</t>
  </si>
  <si>
    <t>Ethyl 4-phenylbutanoate</t>
  </si>
  <si>
    <t>121-39-1</t>
  </si>
  <si>
    <t>EPG</t>
  </si>
  <si>
    <t>Ethyl 3-phenylglycidate</t>
  </si>
  <si>
    <t>Ethyl alpha,beta-epoxy-beta-phenylpropionate</t>
  </si>
  <si>
    <t>Ethyl 3-phenyl-2,3-epoxypropionate</t>
  </si>
  <si>
    <t>Ethyl phenylglycidate</t>
  </si>
  <si>
    <t>Ethyl beta-phenylglycidate</t>
  </si>
  <si>
    <t>Oxiranecarboxylic acid, 3-phenyl-, ethyl ester</t>
  </si>
  <si>
    <t>2021-28-5</t>
  </si>
  <si>
    <t>Benzenepropanoic acid, ethyl ester</t>
  </si>
  <si>
    <t>Ethyl 3-phenylpropionate</t>
  </si>
  <si>
    <t>Ethyl dihydrocinnamate</t>
  </si>
  <si>
    <t>Ethyl hydrocinnamate</t>
  </si>
  <si>
    <t>105-37-3</t>
  </si>
  <si>
    <t>Ethyl propanoate</t>
  </si>
  <si>
    <t>Ethyl propionate</t>
  </si>
  <si>
    <t>Propanoic acid, ethyl ester</t>
  </si>
  <si>
    <t>617-35-6</t>
  </si>
  <si>
    <t>Ethyl acetylformate</t>
  </si>
  <si>
    <t>Ethyl pyruvate</t>
  </si>
  <si>
    <t>Ethyl alpha-ketopropionate</t>
  </si>
  <si>
    <t>Ethyl 2-oxopropanoate</t>
  </si>
  <si>
    <t>Ethyl pyroracemate</t>
  </si>
  <si>
    <t>Propanoic acid, 2-oxo-, ethyl ester</t>
  </si>
  <si>
    <t>118-61-6</t>
  </si>
  <si>
    <t>Benzoic acid, 2-hydroxy-, ethyl ester</t>
  </si>
  <si>
    <t>Ethyl salicylate</t>
  </si>
  <si>
    <t>Ethyl 2-hydroxybenzoate</t>
  </si>
  <si>
    <t>Ethyl o-hydroxybenzoate</t>
  </si>
  <si>
    <t>Salicylic ether</t>
  </si>
  <si>
    <t>2396-84-1</t>
  </si>
  <si>
    <t>Ethyl 2,4-hexadienoate</t>
  </si>
  <si>
    <t>Ethyl sorbate</t>
  </si>
  <si>
    <t>2,4-Hexadienoic acid, ethyl ester, (E,E)-</t>
  </si>
  <si>
    <t>5837-78-5</t>
  </si>
  <si>
    <t>2-Butenoic acid, 2-methyl-, ethyl ester, (E)</t>
  </si>
  <si>
    <t>Ethyl tiglate</t>
  </si>
  <si>
    <t>Ethyl (E)-2-methyl-2-butenoate</t>
  </si>
  <si>
    <t>Ethyl 2-methylcrotonate</t>
  </si>
  <si>
    <t>Ethyl alpha-methylcrotonate</t>
  </si>
  <si>
    <t>Ethyl trans-2-methylcrotonate</t>
  </si>
  <si>
    <t>692-86-4</t>
  </si>
  <si>
    <t>Ethyl 10-undecenoate</t>
  </si>
  <si>
    <t>Ethyl undecylenate</t>
  </si>
  <si>
    <t>10-Undecenoic acid, ethyl ester</t>
  </si>
  <si>
    <t>539-82-2</t>
  </si>
  <si>
    <t>Ethyl pentanoate</t>
  </si>
  <si>
    <t>Ethyl valerate</t>
  </si>
  <si>
    <t>Ethyl valerianate</t>
  </si>
  <si>
    <t>Pentanoic acid, ethyl ester</t>
  </si>
  <si>
    <t>108-64-5</t>
  </si>
  <si>
    <t>Butanoic acid, 3-methyl-, ethyl ester</t>
  </si>
  <si>
    <t>Ethyl isovalerate</t>
  </si>
  <si>
    <t>Ethyl isopentanoate</t>
  </si>
  <si>
    <t>Ethyl isovalerianate</t>
  </si>
  <si>
    <t>Ethyl 3-methylbutanoate</t>
  </si>
  <si>
    <t>Ethyl beta-methylbutyrate</t>
  </si>
  <si>
    <t>121-32-4</t>
  </si>
  <si>
    <t>Benzaldehyde, 3-ethoxy-4-hydroxy-</t>
  </si>
  <si>
    <t>Ethyl vanillin</t>
  </si>
  <si>
    <t>Bourbonal</t>
  </si>
  <si>
    <t>3-Ethoxy-4-hydroxybenzaldehyde</t>
  </si>
  <si>
    <t>3-Ethoxyprotocatechualdehyde</t>
  </si>
  <si>
    <t>Ethyl protal</t>
  </si>
  <si>
    <t>Ethylprotocatechualdehyde-3-ethyl ether</t>
  </si>
  <si>
    <t>470-82-6</t>
  </si>
  <si>
    <t>Cajeputol</t>
  </si>
  <si>
    <t>Eucalyptol</t>
  </si>
  <si>
    <t>Cineole</t>
  </si>
  <si>
    <t>1,8-Cineole</t>
  </si>
  <si>
    <t>1,8-Epoxy-p-menthane</t>
  </si>
  <si>
    <t>2-Oxabicyclo[2.2.2]octane, 1,3,3-trimethyl-</t>
  </si>
  <si>
    <t>1,8-Oxido-p-menthane</t>
  </si>
  <si>
    <t>8000-48-4</t>
  </si>
  <si>
    <t>Eucalyptus globulus, ext.</t>
  </si>
  <si>
    <t>Eucalyptus oil (Eucalyptus globulus Labille)</t>
  </si>
  <si>
    <t>Eucalyptus globulus oil</t>
  </si>
  <si>
    <t>97-53-0</t>
  </si>
  <si>
    <t>4-Allylcatechol-2-methyl ether</t>
  </si>
  <si>
    <t>Eugenol</t>
  </si>
  <si>
    <t>4-Allylguaiacol</t>
  </si>
  <si>
    <t>4-Allyl-2-methoxyphenol</t>
  </si>
  <si>
    <t>4-Hydroxy-3-methoxy-1-allylbenzene</t>
  </si>
  <si>
    <t>1-Hydroxy-2-methoxy-4-propenylbenzene</t>
  </si>
  <si>
    <t>2-Methoxy-4-allylphenol</t>
  </si>
  <si>
    <t>Phenol, 2-methoxy-4-(2-propenyl)-</t>
  </si>
  <si>
    <t>97-54-1</t>
  </si>
  <si>
    <t>iso-Eugenol</t>
  </si>
  <si>
    <t>Isoeugenol</t>
  </si>
  <si>
    <t>1-Hydroxy-2-methoxy-4-propen-1-ylbenzene</t>
  </si>
  <si>
    <t>4-Hydroxy-3-methoxy-1-propen-1-ylbenzene</t>
  </si>
  <si>
    <t>3-Methoxy-4-hydroxy-1-propen-1-ylbenzene</t>
  </si>
  <si>
    <t>2-Methoxy-4-propenylphenol</t>
  </si>
  <si>
    <t>Phenol, 2-methoxy-4-(1-propenyl)-</t>
  </si>
  <si>
    <t>4-Propenylguaiacol</t>
  </si>
  <si>
    <t>93-28-7</t>
  </si>
  <si>
    <t>Acetyl eugenol</t>
  </si>
  <si>
    <t>Eugenyl acetate</t>
  </si>
  <si>
    <t>4-Allyl-2-methoxyphenyl acetate</t>
  </si>
  <si>
    <t>Eugenol acetate</t>
  </si>
  <si>
    <t>2-Methoxy-4-(2-propen-1-yl)phenyl acetate</t>
  </si>
  <si>
    <t>Phenol, 2-methoxy-4-(2-propenyl)-, acetate</t>
  </si>
  <si>
    <t>93-29-8</t>
  </si>
  <si>
    <t>Acetisoeugenol</t>
  </si>
  <si>
    <t>Isoeugenyl acetate</t>
  </si>
  <si>
    <t>4-Acetoxy-3-methoxy-1-(1-propen-1-yl)benzene</t>
  </si>
  <si>
    <t>Acetyl iso-eugenol</t>
  </si>
  <si>
    <t>Acetyl isoeugenol</t>
  </si>
  <si>
    <t>Isoeugenol acetate</t>
  </si>
  <si>
    <t>2-Methoxy-4-propenylphenyl acetate</t>
  </si>
  <si>
    <t>Phenol, 2-methoxy-4-(1-propenyl)-, acetate</t>
  </si>
  <si>
    <t>531-26-0</t>
  </si>
  <si>
    <t>4-Allyl-2-methoxyphenyl benzoate</t>
  </si>
  <si>
    <t>Eugenyl benzoate</t>
  </si>
  <si>
    <t>Benzoyl eugenol</t>
  </si>
  <si>
    <t>Eugenol benzoate</t>
  </si>
  <si>
    <t>Phenol, 2-methoxy-4-(2-propenyl)-, benzoate</t>
  </si>
  <si>
    <t>7784-67-0</t>
  </si>
  <si>
    <t>Benzene, 1-ethoxy-2-methoxy-4-(1-propenyl)-</t>
  </si>
  <si>
    <t>Isoeugenyl ethyl ether</t>
  </si>
  <si>
    <t>1-Ethoxy-2-methoxy-4-(1-propen-1-yl)benzene</t>
  </si>
  <si>
    <t>2-Ethoxy-5-propenylanisole</t>
  </si>
  <si>
    <t>Ethyl isoeugenol</t>
  </si>
  <si>
    <t>10031-96-6</t>
  </si>
  <si>
    <t>4-Allyl-2-methoxyphenyl formate</t>
  </si>
  <si>
    <t>Eugenyl formate</t>
  </si>
  <si>
    <t>Eugenol formate</t>
  </si>
  <si>
    <t>Phenol, 2-methoxy-4-(2-propenyl)-, formate</t>
  </si>
  <si>
    <t>4-(2-Propen-1-yl)-2-methoxyphenyl formate</t>
  </si>
  <si>
    <t>7774-96-1</t>
  </si>
  <si>
    <t>Isoeugenyl formate</t>
  </si>
  <si>
    <t>2-Methoxy-4-(1-propen-1-yl)phenyl formate</t>
  </si>
  <si>
    <t>2-Methoxy-4-propenylphenyl formate</t>
  </si>
  <si>
    <t>Phenol, 2-methoxy-4-(1-propenyl)-, formate</t>
  </si>
  <si>
    <t>4-(1-Propen-1-yl)-2-methoxyphenyl formate</t>
  </si>
  <si>
    <t>93-15-2</t>
  </si>
  <si>
    <t>4-Allyl-1,2-dimethoxybenzene</t>
  </si>
  <si>
    <t>Eugenyl methyl ether</t>
  </si>
  <si>
    <t>4-Allylveratrole</t>
  </si>
  <si>
    <t>Benzene, 1,2-dimethoxy-4-(2-propenyl)-</t>
  </si>
  <si>
    <t>1,2-Dimethoxy-4-allylbenzene</t>
  </si>
  <si>
    <t>Eugenol methyl ether</t>
  </si>
  <si>
    <t>Methyl eugenol</t>
  </si>
  <si>
    <t>Methyl eugenol ether</t>
  </si>
  <si>
    <t>93-16-3</t>
  </si>
  <si>
    <t>Benzene, 1,2-dimethoxy-4-(1-propenyl)-</t>
  </si>
  <si>
    <t>Isoeugenyl methyl ether</t>
  </si>
  <si>
    <t>1,2-Dimethoxy-4-propenylbenzene</t>
  </si>
  <si>
    <t>1,2-Dimethoxy-4-(1-propen-1-yl)benzene</t>
  </si>
  <si>
    <t>3,4-Dimethoxy-1-(1-propen-1-yl)benzene</t>
  </si>
  <si>
    <t>Isoeugenol methyl ether</t>
  </si>
  <si>
    <t>Methyl isoeugenol</t>
  </si>
  <si>
    <t>4-Propenylveratrole</t>
  </si>
  <si>
    <t>120-24-1</t>
  </si>
  <si>
    <t>Benzeneacetic acid, 2-methoxy-4-(1-propenyl)phenyl ester</t>
  </si>
  <si>
    <t>Isoeugenyl phenylacetate</t>
  </si>
  <si>
    <t>Isoeugenyl alpha-toluate</t>
  </si>
  <si>
    <t>2-Methoxy-4-(1-propen-1-yl)phenyl phenylacetate</t>
  </si>
  <si>
    <t>2-Methoxy-4-propenylphenyl phenylacetate</t>
  </si>
  <si>
    <t>4-Propenylguaiacyl phenylacetate</t>
  </si>
  <si>
    <t>4602-84-0</t>
  </si>
  <si>
    <t>2,6,10-Dodecatrien-1-ol, 3,7,11-trimethyl-</t>
  </si>
  <si>
    <t>Farnesol</t>
  </si>
  <si>
    <t>Farnesyl alcohol</t>
  </si>
  <si>
    <t>3,7,11-Trimethyl-2,6,10-dodecatrien-1-ol</t>
  </si>
  <si>
    <t>4695-62-9</t>
  </si>
  <si>
    <t>Bicyclo[2.2.1]heptan-2-one, 1,3,3-trimethyl-, d-</t>
  </si>
  <si>
    <t>d-Fenchone</t>
  </si>
  <si>
    <t>d-2-Fenchanone</t>
  </si>
  <si>
    <t>(1S)-1,3,3-Trimethylbicyclo(2.2.1)heptan-2-one</t>
  </si>
  <si>
    <t>1,3,3-Trimethylbicyclo(2.2.1)heptan-2-one</t>
  </si>
  <si>
    <t>d-1,3,3-Trimethyl-2-norbornanone</t>
  </si>
  <si>
    <t>d-1,3,3-Trimethyl-2-norcamphanone</t>
  </si>
  <si>
    <t>1632-73-1</t>
  </si>
  <si>
    <t>Bicyclo[2.2.1]heptan-2-ol, 1,3,3-trimethyl-</t>
  </si>
  <si>
    <t>Fenchyl alcohol</t>
  </si>
  <si>
    <t>2-Fenchanol</t>
  </si>
  <si>
    <t>Fenchol</t>
  </si>
  <si>
    <t>alpha-Fenchyl alcohol</t>
  </si>
  <si>
    <t>1,3,3-Trimethylbicyclo(2.2.1)heptan-2-ol</t>
  </si>
  <si>
    <t>1,3,3-Trimethyl-2-norbornanol</t>
  </si>
  <si>
    <t>84625-39-8</t>
  </si>
  <si>
    <t>Fennel, common(Foeniculum vulgare Mill.)</t>
  </si>
  <si>
    <t>Fennel, ext.</t>
  </si>
  <si>
    <t>Foeniculum vulgare</t>
  </si>
  <si>
    <t>Fennel, sweet (Foeniculum vulgare Mill. var Dulce (D.C.)</t>
  </si>
  <si>
    <t>Finochio</t>
  </si>
  <si>
    <t>Florence fennel</t>
  </si>
  <si>
    <t>8006-84-6</t>
  </si>
  <si>
    <t>Fennel, Foeniculum vulgare dulce, ext.</t>
  </si>
  <si>
    <t>Fennel oil, sweet (Foeniculum vulgare Mill. var. dulce DC.)</t>
  </si>
  <si>
    <t>Fennel oil</t>
  </si>
  <si>
    <t>Foeniculum vulgare oil</t>
  </si>
  <si>
    <t>68990-15-8</t>
  </si>
  <si>
    <t>Fenugreek (Trigonella foenum-graecum L.)</t>
  </si>
  <si>
    <t>Trigonella foenum-graecum</t>
  </si>
  <si>
    <t>84625-40-1</t>
  </si>
  <si>
    <t>Fenugreek, ext.</t>
  </si>
  <si>
    <t>Fenugreek extract (Trigonella foenum-graecum L.)</t>
  </si>
  <si>
    <t>Trigonella foenum-graecum extract</t>
  </si>
  <si>
    <t>Fenugreek oleoresin (Trigonella foenumgraecum L.)</t>
  </si>
  <si>
    <t>Trigonella foenumgraecum oleoresin</t>
  </si>
  <si>
    <t>64-18-6</t>
  </si>
  <si>
    <t>Formic acid</t>
  </si>
  <si>
    <t>Methanoic acid</t>
  </si>
  <si>
    <t>110-17-8</t>
  </si>
  <si>
    <t>Allomaleic acid</t>
  </si>
  <si>
    <t>Fumaric acid</t>
  </si>
  <si>
    <t>Boletic acid</t>
  </si>
  <si>
    <t>2-Butenedioic acid, (E)-</t>
  </si>
  <si>
    <t>trans-Butenedioic acid</t>
  </si>
  <si>
    <t>trans-1,2-Ethylenedicarboxylic acid</t>
  </si>
  <si>
    <t>98-01-1</t>
  </si>
  <si>
    <t>Fural</t>
  </si>
  <si>
    <t>Furfural</t>
  </si>
  <si>
    <t>2-Furaldehyde</t>
  </si>
  <si>
    <t>2-Furancarboxaldehyde</t>
  </si>
  <si>
    <t>Furfuraldehyde</t>
  </si>
  <si>
    <t>alpha-Furfuraldehyde</t>
  </si>
  <si>
    <t>2-Furylcarboxaldehyde</t>
  </si>
  <si>
    <t>Pyromucic aldehyde</t>
  </si>
  <si>
    <t>623-17-6</t>
  </si>
  <si>
    <t>2-Furanmethanol, acetate</t>
  </si>
  <si>
    <t>Furfuryl acetate</t>
  </si>
  <si>
    <t>2-Furyl carbinyl acetate</t>
  </si>
  <si>
    <t>98-00-0</t>
  </si>
  <si>
    <t>2-Furancarbinol</t>
  </si>
  <si>
    <t>Furfuryl alcohol</t>
  </si>
  <si>
    <t>2-Furanmethanol</t>
  </si>
  <si>
    <t>Furfuralcohol</t>
  </si>
  <si>
    <t>alpha-Furylcarbinol</t>
  </si>
  <si>
    <t>2-Furylcarbinol</t>
  </si>
  <si>
    <t>2-Hydroxymethylfuran</t>
  </si>
  <si>
    <t>770-27-4</t>
  </si>
  <si>
    <t>Butanal, 2-(2-furanylmethylene)-</t>
  </si>
  <si>
    <t>2-Furfurylidene butyraldehyde</t>
  </si>
  <si>
    <t>2-Ethyl-3(2-furyl)acrolein</t>
  </si>
  <si>
    <t>2-Ethyl-3(2-furyl)-2-propenal</t>
  </si>
  <si>
    <t>3(2-Furyl)-2-ethylacrolein</t>
  </si>
  <si>
    <t>3(2-Furyl)-2-ethyl-2-propenal</t>
  </si>
  <si>
    <t>98-02-2</t>
  </si>
  <si>
    <t>2-Furanmethanethiol</t>
  </si>
  <si>
    <t>Furfuryl mercaptan</t>
  </si>
  <si>
    <t>alpha-Furfuryl mercaptan</t>
  </si>
  <si>
    <t>2-Furylmethanethiol</t>
  </si>
  <si>
    <t>623-30-3</t>
  </si>
  <si>
    <t>2-Furanacrolein</t>
  </si>
  <si>
    <t>3-(2-Furyl)acrolein</t>
  </si>
  <si>
    <t>Furylacrolein 'so called'</t>
  </si>
  <si>
    <t>3-(2-Furyl)acrylaldehyde</t>
  </si>
  <si>
    <t>3-(2-Furyl)-2-propen-1-al</t>
  </si>
  <si>
    <t>2-Propenal, 3-(2-furanyl)-</t>
  </si>
  <si>
    <t>623-15-4</t>
  </si>
  <si>
    <t>3-Buten-2-one, 4-(2-furanyl)-</t>
  </si>
  <si>
    <t>4-(2-Furyl)-3-buten-2-one</t>
  </si>
  <si>
    <t>Furfuralacetone</t>
  </si>
  <si>
    <t>Furfurylidene acetone</t>
  </si>
  <si>
    <t>6975-60-6</t>
  </si>
  <si>
    <t>Furfuryl methyl ketone</t>
  </si>
  <si>
    <t>(2-Furyl)-2-propanone</t>
  </si>
  <si>
    <t>Furyl acetone</t>
  </si>
  <si>
    <t>Methyl furfuryl ketone</t>
  </si>
  <si>
    <t>2-Propanone, 1-(2-furanyl)-</t>
  </si>
  <si>
    <t>8013-75-0</t>
  </si>
  <si>
    <t>Fusel oil</t>
  </si>
  <si>
    <t>Fusel oil, refined</t>
  </si>
  <si>
    <t>8024-40-6</t>
  </si>
  <si>
    <t>Alpinia root</t>
  </si>
  <si>
    <t>Galangal root (Alpinia spp.)</t>
  </si>
  <si>
    <t>Alpinia root extract</t>
  </si>
  <si>
    <t>Galangal root extract (Alpinia spp.)</t>
  </si>
  <si>
    <t>Alpinia root oil</t>
  </si>
  <si>
    <t>Galangal root oil (Alpinia spp.)</t>
  </si>
  <si>
    <t>8023-91-4</t>
  </si>
  <si>
    <t>Ferula oil</t>
  </si>
  <si>
    <t>Galbanum oil (Ferula spp.)</t>
  </si>
  <si>
    <t>9000-24-2</t>
  </si>
  <si>
    <t>Ferula resin</t>
  </si>
  <si>
    <t>Galbanum resin (Ferula spp.)</t>
  </si>
  <si>
    <t>Galbanum gum</t>
  </si>
  <si>
    <t>8000-78-0</t>
  </si>
  <si>
    <t>Allium sativum oil</t>
  </si>
  <si>
    <t>Garlic oil (Allium sativum L.)</t>
  </si>
  <si>
    <t>Oils, garlic</t>
  </si>
  <si>
    <t>90131-21-8</t>
  </si>
  <si>
    <t>Genet absolute (Spartium junceum L.)</t>
  </si>
  <si>
    <t>Spartium junceum, absolute</t>
  </si>
  <si>
    <t>Broom extract</t>
  </si>
  <si>
    <t>Genet extract (Spartium junceum L.)</t>
  </si>
  <si>
    <t>Spartium junceum extract</t>
  </si>
  <si>
    <t>72968-42-4</t>
  </si>
  <si>
    <t>Gentiana lutea root extract</t>
  </si>
  <si>
    <t>Gentian root extract (Gentiana lutea L.)</t>
  </si>
  <si>
    <t>106-24-1</t>
  </si>
  <si>
    <t>2,6-Dimethyl-2,6-octadien-8-ol</t>
  </si>
  <si>
    <t>Geraniol</t>
  </si>
  <si>
    <t>trans-3,7-Dimethyl-2,6-octadien-1-ol</t>
  </si>
  <si>
    <t>trans-3,7-Dimethyl-2,7-octadien-1-ol</t>
  </si>
  <si>
    <t>Meranol</t>
  </si>
  <si>
    <t>2,6-Octadien-1-ol, 3,7-dimethyl-, (e)-</t>
  </si>
  <si>
    <t>8000-46-2</t>
  </si>
  <si>
    <t>Geranium rose oil (Pelargonium graveolens L'Her)</t>
  </si>
  <si>
    <t>105-87-3</t>
  </si>
  <si>
    <t>trans-3,7-Dimethyl-2,6-octadien-1-yl acetate</t>
  </si>
  <si>
    <t>Geranyl acetate</t>
  </si>
  <si>
    <t>2,6-Octadien-1-ol, 3,7-dimethyl-, acetate, (E)-</t>
  </si>
  <si>
    <t>10032-00-5</t>
  </si>
  <si>
    <t>Butanoic acid, 3-oxo-, 3,7-dimethyl-2,6-octadienyl ester</t>
  </si>
  <si>
    <t>Geranyl acetoacetate</t>
  </si>
  <si>
    <t>trans-3,7-Dimethyl-2,6-octadien-1-yl acetoacetate</t>
  </si>
  <si>
    <t>(E)-3,7-Dimethyl-2,6-octadienyl acetoacetate</t>
  </si>
  <si>
    <t>trans-3,7-Dimethyl-2,6-octadien-1-yl 3-oxobutanoate</t>
  </si>
  <si>
    <t>Geranyl beta-ketobutyrate</t>
  </si>
  <si>
    <t>Geranyl 3-oxobutanoate</t>
  </si>
  <si>
    <t>94-48-4</t>
  </si>
  <si>
    <t>trans-3,7-Dimethyl-2,6-octadien-1-yl benzoate</t>
  </si>
  <si>
    <t>Geranyl benzoate</t>
  </si>
  <si>
    <t>Geraniol benzoate</t>
  </si>
  <si>
    <t>2,6-Octadien-1-ol, 3,7-dimethyl-, benzoate, (E)</t>
  </si>
  <si>
    <t>106-29-6</t>
  </si>
  <si>
    <t>Butanoic acid, 3,7-dimethyl-2,6-octadien-1-yl ester (E)</t>
  </si>
  <si>
    <t>Geranyl butyrate</t>
  </si>
  <si>
    <t>trans-3,7-Dimethyl-2,6-octadien-1-yl butanoate</t>
  </si>
  <si>
    <t>2345-26-8</t>
  </si>
  <si>
    <t>trans-3,7-Dimethyl-2,6-octadien-1-yl isobutyrate</t>
  </si>
  <si>
    <t>Geranyl isobutyrate</t>
  </si>
  <si>
    <t>trans-3,7-Dimethyl-2,6-octadien-1-yl 2-methylpropanoate</t>
  </si>
  <si>
    <t>Geranyl 2-methylpropanoate</t>
  </si>
  <si>
    <t>Propanoic acid, 2-methyl-, 3,7-dimethyl-2,6-octadienyl ester, (E)</t>
  </si>
  <si>
    <t>105-86-2</t>
  </si>
  <si>
    <t>trans-3,7-Dimethyl-2,6-octadien-1-yl formate</t>
  </si>
  <si>
    <t>Geranyl formate</t>
  </si>
  <si>
    <t>2,6-Octadien-1-ol, 3,7-dimethyl-, formate, (E)-</t>
  </si>
  <si>
    <t>10032-02-7</t>
  </si>
  <si>
    <t>trans-3,7-Dimethyl-2,6-octadien-1-yl hexanoate</t>
  </si>
  <si>
    <t>Geranyl hexanoate</t>
  </si>
  <si>
    <t>Geranyl caproate</t>
  </si>
  <si>
    <t>Hexanoic acid, 3,7-dimethyl-2,6-octadienyl ester, (E)</t>
  </si>
  <si>
    <t>102-22-7</t>
  </si>
  <si>
    <t>Benzeneacetic, 3,7-dimethyl-2,6-octadienyl ester</t>
  </si>
  <si>
    <t>Geranyl phenylacetate</t>
  </si>
  <si>
    <t>trans-3,7-Dimethyl-2,6-octadien-1-yl phenylacetate</t>
  </si>
  <si>
    <t>Geranyl alpha-toluate</t>
  </si>
  <si>
    <t>105-90-8</t>
  </si>
  <si>
    <t>trans-3,7-Dimethyl-2,6-octadien-1-yl propanoate</t>
  </si>
  <si>
    <t>Geranyl propionate</t>
  </si>
  <si>
    <t>trans-3,7-Dimethyl-2,6-octadien-1-yl propionate</t>
  </si>
  <si>
    <t>Geranyl propanoate</t>
  </si>
  <si>
    <t>2,6-Octadien-1-ol, 3,7-dimethyl-, propanoate</t>
  </si>
  <si>
    <t>109-20-6</t>
  </si>
  <si>
    <t>Butanoic acid, 3-methyl-, 3,7-dimethyl-2,6-octadienyl ester, (E)-</t>
  </si>
  <si>
    <t>Geranyl isovalerate</t>
  </si>
  <si>
    <t>trans-3,7-Dimethyl-2,6-octadien-1-yl isopentanoate</t>
  </si>
  <si>
    <t>trans-3,7-Dimethyl-2,6-octadien-1-yl isovalerate</t>
  </si>
  <si>
    <t>trans-3,7-Dimethyl-2,6-octadien-1-yl 3-methylbutanoate</t>
  </si>
  <si>
    <t>Geranyl isopentanoate</t>
  </si>
  <si>
    <t>Geranyl isovalerianate</t>
  </si>
  <si>
    <t>Geranyl 3-methylbutanoate</t>
  </si>
  <si>
    <t>9000-28-6</t>
  </si>
  <si>
    <t>Anogeissus latifolia gum</t>
  </si>
  <si>
    <t>Ghatti gum (Anogeissus latifolia Wall.)</t>
  </si>
  <si>
    <t>Gum, ghatti</t>
  </si>
  <si>
    <t>Indian gum</t>
  </si>
  <si>
    <t>84696-15-1</t>
  </si>
  <si>
    <t>Ginger (Zingiber officinale Rosc.)</t>
  </si>
  <si>
    <t>Zingiber officinale Rosc.</t>
  </si>
  <si>
    <t>Ginger, ext.</t>
  </si>
  <si>
    <t>Ginger extract (Zingiber officinale Rosc.)</t>
  </si>
  <si>
    <t>Zingiber officinale extract</t>
  </si>
  <si>
    <t>8007-08-7</t>
  </si>
  <si>
    <t>Ginger oil</t>
  </si>
  <si>
    <t>Zingiber officinale oil</t>
  </si>
  <si>
    <t>Zingiber officinale (Roscoe)</t>
  </si>
  <si>
    <t>Ginger oleoresin (Zingiber officinale Rosc.)</t>
  </si>
  <si>
    <t>Zingiber officinale oleoresin</t>
  </si>
  <si>
    <t>3891-59-6</t>
  </si>
  <si>
    <t>Glucose pentaacetate</t>
  </si>
  <si>
    <t>D-Glucose, 2,3,4,5,6-pentaacetate</t>
  </si>
  <si>
    <t>Pentaacetylglucose</t>
  </si>
  <si>
    <t>alpha-Pentaacetyl-dextro-glucose</t>
  </si>
  <si>
    <t>beta-Pentaacetyl-dextro-glucose</t>
  </si>
  <si>
    <t>1,2,3,4,6-Pentaacetyl-beta-d-glucose</t>
  </si>
  <si>
    <t>1,2,3,4,6-Pentaacetyl-alpha-d-glucose</t>
  </si>
  <si>
    <t>56-81-5</t>
  </si>
  <si>
    <t>Glycerine</t>
  </si>
  <si>
    <t>Glycerol</t>
  </si>
  <si>
    <t>1,2,3-Propanetriol</t>
  </si>
  <si>
    <t>Trihydroxypropane</t>
  </si>
  <si>
    <t>111-03-5</t>
  </si>
  <si>
    <t>2,3-Dihydroxypropyl oleate</t>
  </si>
  <si>
    <t>Glyceryl monooleate</t>
  </si>
  <si>
    <t>1-Glyceryl monooleate</t>
  </si>
  <si>
    <t>Monoolein</t>
  </si>
  <si>
    <t>9-Octadecenoic acid (Z)-, 2,3-dihydroxypropyl ester</t>
  </si>
  <si>
    <t>(mono)Olein</t>
  </si>
  <si>
    <t>123-94-4</t>
  </si>
  <si>
    <t>Glyceryl monooctadecanoate</t>
  </si>
  <si>
    <t>Glyceryl monostearate</t>
  </si>
  <si>
    <t>1-Glyceryl monostearate</t>
  </si>
  <si>
    <t>Monostearin</t>
  </si>
  <si>
    <t>alpha-Monostearin</t>
  </si>
  <si>
    <t>Octadecanoic acid, 2,3-dihydroxypropyl ester</t>
  </si>
  <si>
    <t>(mono)Stearin</t>
  </si>
  <si>
    <t>53956-04-0</t>
  </si>
  <si>
    <t>Glycyrrhizin, ammoniated (Glycyrrhiza spp.)</t>
  </si>
  <si>
    <t>90320-21-1</t>
  </si>
  <si>
    <t>Aframomum melegueta</t>
  </si>
  <si>
    <t>Grains of paradise (Aframomum melegueta (Rosc.) K. Schum.)</t>
  </si>
  <si>
    <t>8016-20-4</t>
  </si>
  <si>
    <t>Citrus paradisi oil, expressed</t>
  </si>
  <si>
    <t>Grapefruit oil, expressed (Citrus paradisi Macf.)</t>
  </si>
  <si>
    <t>Citrus paradisi oil, folded</t>
  </si>
  <si>
    <t>Grapefruit, ext.</t>
  </si>
  <si>
    <t>Oil of grapefruit</t>
  </si>
  <si>
    <t>Shaddock oil, expressed</t>
  </si>
  <si>
    <t>8052-39-9</t>
  </si>
  <si>
    <t>Guaiac gum extract (Guaiacum spp.)</t>
  </si>
  <si>
    <t>Guaiacum gum extract</t>
  </si>
  <si>
    <t>90-05-1</t>
  </si>
  <si>
    <t>Guaiacol</t>
  </si>
  <si>
    <t>o-Hydroxyanisole</t>
  </si>
  <si>
    <t>1-Hydroxy-2-methoxybenzene</t>
  </si>
  <si>
    <t>o-Methoxyphenol</t>
  </si>
  <si>
    <t>Methylcatechol</t>
  </si>
  <si>
    <t>o-Methylcatechol</t>
  </si>
  <si>
    <t>Phenol, 2-methoxy-</t>
  </si>
  <si>
    <t>Pyroguaiac acid</t>
  </si>
  <si>
    <t>Guaiacum wood extract</t>
  </si>
  <si>
    <t>Guaiac wood extract (Guaiacum spp.)</t>
  </si>
  <si>
    <t>8016-23-7</t>
  </si>
  <si>
    <t>Bulnesia sarmienti, ext.</t>
  </si>
  <si>
    <t>Guaiac wood oil (Bulnesia sarmienti)</t>
  </si>
  <si>
    <t>Guaiacum wood oil</t>
  </si>
  <si>
    <t>4112-89-4</t>
  </si>
  <si>
    <t>Benzeneacetic acid, 2-methoxyphenyl ester</t>
  </si>
  <si>
    <t>Guaiacyl phenylacetate</t>
  </si>
  <si>
    <t>Guaiacol phenylacetate</t>
  </si>
  <si>
    <t>2-Methoxyphenyl phenylacetate</t>
  </si>
  <si>
    <t>o-Methoxyphenyl phenylacetate</t>
  </si>
  <si>
    <t>o-Methylcatechol phenylacetate</t>
  </si>
  <si>
    <t>999999-22-8</t>
  </si>
  <si>
    <t>Guarana gum (Paullinia cupana HBK)</t>
  </si>
  <si>
    <t>Paullinia cupana gum</t>
  </si>
  <si>
    <t>9000-30-0</t>
  </si>
  <si>
    <t>Burtonite v-7-e</t>
  </si>
  <si>
    <t>Guar gum (Cyamopsis tetragonolobus (L.))</t>
  </si>
  <si>
    <t>Cyamopsis tetragonolobus gum</t>
  </si>
  <si>
    <t>Guar flour</t>
  </si>
  <si>
    <t>Gum cyamopsis</t>
  </si>
  <si>
    <t>Jaguar</t>
  </si>
  <si>
    <t>Regonol</t>
  </si>
  <si>
    <t>84929-54-4</t>
  </si>
  <si>
    <t>Haw bark black extract (Viburnum prunifolium L.)</t>
  </si>
  <si>
    <t>Viburnum prunifolium bark extract</t>
  </si>
  <si>
    <t>105-21-5</t>
  </si>
  <si>
    <t>2(3H)-Furanone, dihydro-5-propyl-</t>
  </si>
  <si>
    <t>gamma-Heptalactone</t>
  </si>
  <si>
    <t>Hepta-1,4-lactone</t>
  </si>
  <si>
    <t>Heptanolide-1,4</t>
  </si>
  <si>
    <t>4-Hydroxyheptanoic acid, gamma-lactone</t>
  </si>
  <si>
    <t>gamma-n-Propyl-gamma-butyrolactone</t>
  </si>
  <si>
    <t>4-n-Propyl-4-hydroxybutanoic acid lactone</t>
  </si>
  <si>
    <t>111-71-7</t>
  </si>
  <si>
    <t>Aldehyde C-7</t>
  </si>
  <si>
    <t>Heptanal</t>
  </si>
  <si>
    <t>Enanthal</t>
  </si>
  <si>
    <t>Enanthaldehyde</t>
  </si>
  <si>
    <t>n-Heptaldehyde</t>
  </si>
  <si>
    <t>Heptyl aldehyde</t>
  </si>
  <si>
    <t>Oenanthal</t>
  </si>
  <si>
    <t>10032-05-0</t>
  </si>
  <si>
    <t>Aldehyde C-7 dimethyl acetal</t>
  </si>
  <si>
    <t>Heptanal, dimethyl acetal</t>
  </si>
  <si>
    <t>1,1-Dimethoxyheptane</t>
  </si>
  <si>
    <t>Enanthal dimethyl acetal</t>
  </si>
  <si>
    <t>Heptaldehyde dimethyl acetal</t>
  </si>
  <si>
    <t>Oenanthal dimethyl acetal</t>
  </si>
  <si>
    <t>1708-35-6</t>
  </si>
  <si>
    <t>1,3-Dioxolane-4-methanol, 2-hexyl-, cis-</t>
  </si>
  <si>
    <t>Heptanal glyceryl acetal (mixed 1,2 and 1,3 acetals)</t>
  </si>
  <si>
    <t>2-Hexyl-1,3-dioxolane-4-methanol</t>
  </si>
  <si>
    <t>2-Hexyl-4-hydroxy-1,3-dioxane</t>
  </si>
  <si>
    <t>2-Hexyl-4-hydroxymethyl-1,3-dioxolane</t>
  </si>
  <si>
    <t>96-04-8</t>
  </si>
  <si>
    <t>Acetyl pentanoyl</t>
  </si>
  <si>
    <t>2,3-Heptanedione</t>
  </si>
  <si>
    <t>Acetyl valeryl</t>
  </si>
  <si>
    <t>Valeryl acetyl</t>
  </si>
  <si>
    <t>110-43-0</t>
  </si>
  <si>
    <t>Amyl methyl ketone</t>
  </si>
  <si>
    <t>2-Heptanone</t>
  </si>
  <si>
    <t>Ketone C-7</t>
  </si>
  <si>
    <t>Methyl amyl ketone</t>
  </si>
  <si>
    <t>Methyl n-amyl ketone</t>
  </si>
  <si>
    <t>106-35-4</t>
  </si>
  <si>
    <t>Butyl ethyl ketone</t>
  </si>
  <si>
    <t>3-Heptanone</t>
  </si>
  <si>
    <t>Ethyl butyl ketone</t>
  </si>
  <si>
    <t>123-19-3</t>
  </si>
  <si>
    <t>Butyrone</t>
  </si>
  <si>
    <t>4-Heptanone</t>
  </si>
  <si>
    <t>Dipropyl ketone</t>
  </si>
  <si>
    <t>112-06-1</t>
  </si>
  <si>
    <t>Acetate C-7</t>
  </si>
  <si>
    <t>Heptyl acetate</t>
  </si>
  <si>
    <t>Acetic acid, heptyl ester</t>
  </si>
  <si>
    <t>Heptyl ethanoate</t>
  </si>
  <si>
    <t>111-70-6</t>
  </si>
  <si>
    <t>Alcohol C-7</t>
  </si>
  <si>
    <t>Heptyl alcohol</t>
  </si>
  <si>
    <t>Enanthic alcohol</t>
  </si>
  <si>
    <t>Enanthyl alcohol</t>
  </si>
  <si>
    <t>1-Heptanol</t>
  </si>
  <si>
    <t>Hydroxyheptane</t>
  </si>
  <si>
    <t>5870-93-9</t>
  </si>
  <si>
    <t>Butanoic acid, heptyl ester</t>
  </si>
  <si>
    <t>Heptyl butyrate</t>
  </si>
  <si>
    <t>Heptyl butanoate</t>
  </si>
  <si>
    <t>2349-13-5</t>
  </si>
  <si>
    <t>Heptyl isobutyrate</t>
  </si>
  <si>
    <t>Heptyl 2-methypropanoate</t>
  </si>
  <si>
    <t>Propanoic acid, 2-methyl-, heptyl ester</t>
  </si>
  <si>
    <t>10032-08-3</t>
  </si>
  <si>
    <t>Heptyl cinnamate</t>
  </si>
  <si>
    <t>Heptyl beta-phenylacrylate</t>
  </si>
  <si>
    <t>Heptyl 3-phenylpropenoate</t>
  </si>
  <si>
    <t>2-Propenoic acid, 3-phenyl-, heptyl ester</t>
  </si>
  <si>
    <t>112-23-2</t>
  </si>
  <si>
    <t>Formic acid, heptyl ester</t>
  </si>
  <si>
    <t>Heptyl formate</t>
  </si>
  <si>
    <t>Heptyl methanoate</t>
  </si>
  <si>
    <t>4265-97-8</t>
  </si>
  <si>
    <t>Heptyl caprylate</t>
  </si>
  <si>
    <t>Heptyl octanoate</t>
  </si>
  <si>
    <t>Heptyl octylate</t>
  </si>
  <si>
    <t>Octanoic acid, heptyl ester</t>
  </si>
  <si>
    <t>36653-82-4</t>
  </si>
  <si>
    <t>Alcohol C-16</t>
  </si>
  <si>
    <t>1-Hexadecanol</t>
  </si>
  <si>
    <t>Cetyl alcohol</t>
  </si>
  <si>
    <t>Palmityl alcohol</t>
  </si>
  <si>
    <t>7779-50-2</t>
  </si>
  <si>
    <t>Ambrettolide (-2-one)</t>
  </si>
  <si>
    <t>omega-6-Hexadecenlactone</t>
  </si>
  <si>
    <t>Hexadec-6-en 1,16-lactone</t>
  </si>
  <si>
    <t>6-Hexadecenolide</t>
  </si>
  <si>
    <t>16-Hydroxy-6-hexadecenoic acid, omega-lactone</t>
  </si>
  <si>
    <t>Oxacycloheptadec-7-en-2-one</t>
  </si>
  <si>
    <t>695-06-7</t>
  </si>
  <si>
    <t>gamma-Caprolactone</t>
  </si>
  <si>
    <t>gamma-Hexalactone</t>
  </si>
  <si>
    <t>gamma-Ethyl-gamma-butyrolactone</t>
  </si>
  <si>
    <t>4-Ethyl-4-hydroxybutanoic acid lactone</t>
  </si>
  <si>
    <t>2(3H)-Furanone, 5-ethyldihydro-</t>
  </si>
  <si>
    <t>Hexa-1,4-lactone</t>
  </si>
  <si>
    <t>Hexan-4-olide</t>
  </si>
  <si>
    <t>4-Hydroxyhexanoic acid, gamma-lactone</t>
  </si>
  <si>
    <t>Tonkalide</t>
  </si>
  <si>
    <t>66-25-1</t>
  </si>
  <si>
    <t>Aldehyde C-6</t>
  </si>
  <si>
    <t>Hexanal</t>
  </si>
  <si>
    <t>Caproaldehyde</t>
  </si>
  <si>
    <t>Caproic aldehyde</t>
  </si>
  <si>
    <t>Hexaldehyde</t>
  </si>
  <si>
    <t>Hexoic aldehyde</t>
  </si>
  <si>
    <t>3848-24-6</t>
  </si>
  <si>
    <t>Acetylbutyryl</t>
  </si>
  <si>
    <t>2,3-Hexanedione</t>
  </si>
  <si>
    <t>Butyryl acetyl</t>
  </si>
  <si>
    <t>Methyl propyl diketone</t>
  </si>
  <si>
    <t>142-62-1</t>
  </si>
  <si>
    <t>Butylacetic acid</t>
  </si>
  <si>
    <t>Hexanoic acid</t>
  </si>
  <si>
    <t>Caproic acid</t>
  </si>
  <si>
    <t>Capronic acid</t>
  </si>
  <si>
    <t>Hexoic acid</t>
  </si>
  <si>
    <t>Pentanecarboxylic acid</t>
  </si>
  <si>
    <t>Pentylformic acid</t>
  </si>
  <si>
    <t>6728-26-3</t>
  </si>
  <si>
    <t>Hexen-2-al</t>
  </si>
  <si>
    <t>2-Hexenal, (E)-</t>
  </si>
  <si>
    <t>trans-2-Hexenal</t>
  </si>
  <si>
    <t>Leaf aldehyde</t>
  </si>
  <si>
    <t>beta-Propyl acrolein</t>
  </si>
  <si>
    <t>6789-80-6</t>
  </si>
  <si>
    <t>(Z)-Hex-3-enal</t>
  </si>
  <si>
    <t>cis-3-Hexenal</t>
  </si>
  <si>
    <t>3-Hexenal, (Z)-</t>
  </si>
  <si>
    <t>2305-21-7</t>
  </si>
  <si>
    <t>2-Hexen-1-ol</t>
  </si>
  <si>
    <t>3-Propylallyl alcohol</t>
  </si>
  <si>
    <t>928-96-1</t>
  </si>
  <si>
    <t>Blatteralkohol</t>
  </si>
  <si>
    <t>cis-3-hexenol</t>
  </si>
  <si>
    <t>3-Hexen-1-ol, (Z)</t>
  </si>
  <si>
    <t>cis-3-Hexen-1-ol</t>
  </si>
  <si>
    <t>Leaf alcohol</t>
  </si>
  <si>
    <t>2497-18-9</t>
  </si>
  <si>
    <t>2-Hexen-1-ol, acetate (E)-</t>
  </si>
  <si>
    <t>2-Hexen-1-yl acetate (E)</t>
  </si>
  <si>
    <t>trans-2-Hexenyl acetate</t>
  </si>
  <si>
    <t>trans-Hex-2-enyl acetate</t>
  </si>
  <si>
    <t>142-92-7</t>
  </si>
  <si>
    <t>Acetate C-6</t>
  </si>
  <si>
    <t>Hexyl acetate</t>
  </si>
  <si>
    <t>Acetic acid, hexyl ester</t>
  </si>
  <si>
    <t>111-27-3</t>
  </si>
  <si>
    <t>Alcohol C-6</t>
  </si>
  <si>
    <t>Hexyl alcohol</t>
  </si>
  <si>
    <t>Caproic alcohol</t>
  </si>
  <si>
    <t>1-Hexanol</t>
  </si>
  <si>
    <t>2639-63-6</t>
  </si>
  <si>
    <t>Butanoic acid, hexyl ester</t>
  </si>
  <si>
    <t>Hexyl butyrate</t>
  </si>
  <si>
    <t>Hexyl butanoate</t>
  </si>
  <si>
    <t>101-86-0</t>
  </si>
  <si>
    <t>2-Benzylideneoctanal</t>
  </si>
  <si>
    <t>alpha-Hexylcinnamaldehyde</t>
  </si>
  <si>
    <t>H.C.A.</t>
  </si>
  <si>
    <t>Hexyl cinnamic aldehyde</t>
  </si>
  <si>
    <t>alpha-n-Hexylcinnamic aldehyde</t>
  </si>
  <si>
    <t>alpha-n-Hexyl-beta-phenylacrolein</t>
  </si>
  <si>
    <t>Jasmonal H.</t>
  </si>
  <si>
    <t>Octanal, 2-(phenylmethylene)-</t>
  </si>
  <si>
    <t>629-33-4</t>
  </si>
  <si>
    <t>Formic acid, hexyl ester</t>
  </si>
  <si>
    <t>Hexyl formate</t>
  </si>
  <si>
    <t>n-Hexyl formate</t>
  </si>
  <si>
    <t>39251-86-0</t>
  </si>
  <si>
    <t>2-Furancarboxylic acid, hexyl ester</t>
  </si>
  <si>
    <t>Hexyl 2-furoate</t>
  </si>
  <si>
    <t>6378-65-0</t>
  </si>
  <si>
    <t>Hexanoic acid, hexyl ester</t>
  </si>
  <si>
    <t>Hexyl hexanoate</t>
  </si>
  <si>
    <t>Hexyl caproate</t>
  </si>
  <si>
    <t>17373-89-6</t>
  </si>
  <si>
    <t>Cyclopentanone, 2-hexylidene-</t>
  </si>
  <si>
    <t>2-Hexylidene cyclopentanone</t>
  </si>
  <si>
    <t>alpha-Hexylidenecyclopentanone</t>
  </si>
  <si>
    <t>Jasmalone</t>
  </si>
  <si>
    <t>65504-97-4</t>
  </si>
  <si>
    <t>1,4-Dioxan-2-one, 5(or 6)-hexyl-</t>
  </si>
  <si>
    <t>2-Hexyl-5 or 6-keto-1,4-dioxane</t>
  </si>
  <si>
    <t>5(or 6)-Hexyl-1,4-dioxan-2-one</t>
  </si>
  <si>
    <t>(1 or 2-Hexyl-2-hydroxyethoxy)acetic acid, delta-lactone</t>
  </si>
  <si>
    <t>1117-55-1</t>
  </si>
  <si>
    <t>Hexyl caprylate</t>
  </si>
  <si>
    <t>Hexyl octanoate</t>
  </si>
  <si>
    <t>Hexyl octylate</t>
  </si>
  <si>
    <t>Octanoic acid, hexyl ester</t>
  </si>
  <si>
    <t>2445-76-3</t>
  </si>
  <si>
    <t>Hexyl propanoate</t>
  </si>
  <si>
    <t>Hexyl propionate</t>
  </si>
  <si>
    <t>Propanoic acid, hexyl ester</t>
  </si>
  <si>
    <t>91723-46-5</t>
  </si>
  <si>
    <t>Hickory bark extract (Carya spp.)</t>
  </si>
  <si>
    <t>8060-28-4</t>
  </si>
  <si>
    <t>Hop, Humulus lupulus, ext.</t>
  </si>
  <si>
    <t>Hops extract (Humulus lupulus L.)</t>
  </si>
  <si>
    <t>Humulus lupulus extract</t>
  </si>
  <si>
    <t>Hop, Humulus lupulus, extract solid</t>
  </si>
  <si>
    <t>Hops extract solid (Humulus lupulus L.)</t>
  </si>
  <si>
    <t>Humulus lupulus extract solid</t>
  </si>
  <si>
    <t>8007-04-3</t>
  </si>
  <si>
    <t>Hops oil (Humulus lupus L.)</t>
  </si>
  <si>
    <t>Humulus lupus oil</t>
  </si>
  <si>
    <t>Humulus oil</t>
  </si>
  <si>
    <t>Oils, hop</t>
  </si>
  <si>
    <t>84696-20-8</t>
  </si>
  <si>
    <t>Horehound (hoarhound) extract (Marrubium vulgare L.)</t>
  </si>
  <si>
    <t>Marrubium vulgare extract</t>
  </si>
  <si>
    <t>8006-85-7</t>
  </si>
  <si>
    <t>Horsemint leaves extract (Monarda spp.)</t>
  </si>
  <si>
    <t>Monarda leaves extract</t>
  </si>
  <si>
    <t>107-75-5</t>
  </si>
  <si>
    <t>Citronellalhydrate</t>
  </si>
  <si>
    <t>Hydroxycitronellal</t>
  </si>
  <si>
    <t>3,7-Dimethyl-7-hydroxyoctanal</t>
  </si>
  <si>
    <t>Laurinal</t>
  </si>
  <si>
    <t>Laurine</t>
  </si>
  <si>
    <t>Octanal, 7-hydroxy-3,7-dimethyl</t>
  </si>
  <si>
    <t>Oxydihydrocitronellal</t>
  </si>
  <si>
    <t>7779-94-4</t>
  </si>
  <si>
    <t>1,1-Diethoxy-3,7-dimethyl-7-octanol</t>
  </si>
  <si>
    <t>Hydroxycitronellal diethyl acetal</t>
  </si>
  <si>
    <t>8,8-Diethoxy-2,6-dimethyl-2-octanol</t>
  </si>
  <si>
    <t>2-Octanol, 8,8-diethoxy-2,6-dimethyl-</t>
  </si>
  <si>
    <t>141-92-4</t>
  </si>
  <si>
    <t>1,1-Dimethoxy-3,7-dimethyl-7-octanol</t>
  </si>
  <si>
    <t>Hydroxycitronellal dimethyl acetal</t>
  </si>
  <si>
    <t>8,8-Dimethoxy-2,6-dimethyl-2-octanol</t>
  </si>
  <si>
    <t>7-Hydroxycit-3,7-dimethyloctanal acetal</t>
  </si>
  <si>
    <t>Hydroxycit DMA</t>
  </si>
  <si>
    <t>2-Octanol, 8,8-dimethoxy-2,6-dimethyl-</t>
  </si>
  <si>
    <t>107-74-4</t>
  </si>
  <si>
    <t>Citronellolhydrate</t>
  </si>
  <si>
    <t>Hydroxycitronellol</t>
  </si>
  <si>
    <t>3,7-Dimethyloctane-1,7-diol</t>
  </si>
  <si>
    <t>3,7-Dimethyl-1,7-octanediol</t>
  </si>
  <si>
    <t>Hydroxydihydrocitronellol</t>
  </si>
  <si>
    <t>1,7-Octanediol, 3,7-dimethyl-</t>
  </si>
  <si>
    <t>496-77-5</t>
  </si>
  <si>
    <t>Butyroin</t>
  </si>
  <si>
    <t>5-Hydroxy-4-octanone</t>
  </si>
  <si>
    <t>5-Octanol-4-one</t>
  </si>
  <si>
    <t>4-Octanone, 5-hydroxy-</t>
  </si>
  <si>
    <t>5471-51-2</t>
  </si>
  <si>
    <t>2-Butanone, 4-(4-hydroxyphenyl)-</t>
  </si>
  <si>
    <t>4-(p-Hydroxyphenyl)-2-butanone</t>
  </si>
  <si>
    <t>Frambinon</t>
  </si>
  <si>
    <t>p-Hydroxybenzylacetone</t>
  </si>
  <si>
    <t>1-p-Hydroxyphenyl-3-butanone</t>
  </si>
  <si>
    <t>4-(4-Hydroxyphenyl)butan-2-one</t>
  </si>
  <si>
    <t>Oxanone</t>
  </si>
  <si>
    <t>Oxyphenylon</t>
  </si>
  <si>
    <t>Raspberry ketone</t>
  </si>
  <si>
    <t>84603-66-7</t>
  </si>
  <si>
    <t>Hyssop (Hyssopus officinalis L.)</t>
  </si>
  <si>
    <t>Hyssopus officinalis</t>
  </si>
  <si>
    <t>Hyssop, ext.</t>
  </si>
  <si>
    <t>Hyssop extract (Hyssopus officinalis L.)</t>
  </si>
  <si>
    <t>Hyssopus officinalis extract</t>
  </si>
  <si>
    <t>8006-83-5</t>
  </si>
  <si>
    <t>Hyssop oil (Hyssopus officinalis L.)</t>
  </si>
  <si>
    <t>Hyssopus officinalis oil</t>
  </si>
  <si>
    <t>8023-95-8</t>
  </si>
  <si>
    <t>Helichrysum augustifolium extract</t>
  </si>
  <si>
    <t>Immortelle extract (Helichrysum augustifolium DC.)</t>
  </si>
  <si>
    <t>120-72-9</t>
  </si>
  <si>
    <t>1-Benzazole</t>
  </si>
  <si>
    <t>Indole</t>
  </si>
  <si>
    <t>Benzopyrrole</t>
  </si>
  <si>
    <t>1-Benzo(b)pyrrole</t>
  </si>
  <si>
    <t>2,3-Benzopyrrole</t>
  </si>
  <si>
    <t>1H-Indole</t>
  </si>
  <si>
    <t>127-41-3</t>
  </si>
  <si>
    <t>3-Buten-2-one, 4-(2,6,6-trimethyl-2-cyclohexen-1-yl)-</t>
  </si>
  <si>
    <t>alpha-Ionone</t>
  </si>
  <si>
    <t>alpha-Cyclocitrylideneacetone</t>
  </si>
  <si>
    <t>alpha-Irisone</t>
  </si>
  <si>
    <t>4-(2,2,6-Trimethyl-2-cyclohexen-1-yl)-3-buten-2-one</t>
  </si>
  <si>
    <t>14901-07-6</t>
  </si>
  <si>
    <t>3-Buten-2-one, 4-(2,6,6-trimethyl-1-cyclohexen-1-yl)-</t>
  </si>
  <si>
    <t>beta-Ionone</t>
  </si>
  <si>
    <t>beta-Cyclocitrylideneacetone</t>
  </si>
  <si>
    <t>beta-Irisone</t>
  </si>
  <si>
    <t>4-(2,6,6-Trimethyl-1-cyclohexen-1-yl)-3-buten-2-one</t>
  </si>
  <si>
    <t>9000-07-1</t>
  </si>
  <si>
    <t>Carrageen extract</t>
  </si>
  <si>
    <t>Irish moss extract</t>
  </si>
  <si>
    <t>Chondrus extract</t>
  </si>
  <si>
    <t>79-69-6</t>
  </si>
  <si>
    <t>3-Buten-2-one, 4-(2,5,6,6-tetramethyl-2-cyclohexen-1-yl)-, cis-</t>
  </si>
  <si>
    <t>alpha-Irone</t>
  </si>
  <si>
    <t>cis-(2,6)-cis-(2(1),2(2))-alpha-Irone</t>
  </si>
  <si>
    <t>6-Methylionone</t>
  </si>
  <si>
    <t>6-Methyl-alpha-ionone</t>
  </si>
  <si>
    <t>4-(2,5,6,6-Tetramethyl-2-cyclohexen-1-yl)-3-buten-2-one</t>
  </si>
  <si>
    <t>84776-64-7</t>
  </si>
  <si>
    <t>Jasmine absolute (Jasminum grandiflorum L.)</t>
  </si>
  <si>
    <t>Jasminum grandiflorum absolute</t>
  </si>
  <si>
    <t>Jasmine concrete (Jasminum grandiflorum L.)</t>
  </si>
  <si>
    <t>Jasmine, Jasminum grandiflorum, ext.</t>
  </si>
  <si>
    <t>Jasminum grandiflorum concrete</t>
  </si>
  <si>
    <t>8022-96-6</t>
  </si>
  <si>
    <t>Jasmine oil (Jasminum grandiflorum L.)</t>
  </si>
  <si>
    <t>Jasminum grandiflorum oil</t>
  </si>
  <si>
    <t>Jasmine spiritus (Jasminum grandiflorum L.)</t>
  </si>
  <si>
    <t>Jasminum grandiflorum spiritus</t>
  </si>
  <si>
    <t>84603-69-0</t>
  </si>
  <si>
    <t>Juniper berries (Juniperus communis L.)</t>
  </si>
  <si>
    <t>Juniperus communis</t>
  </si>
  <si>
    <t>Juniper berry extract (Juniperus communis L.)</t>
  </si>
  <si>
    <t>Juniper extract (Juniperus communis L.)</t>
  </si>
  <si>
    <t>Juniper, Juniperus communis, ext.</t>
  </si>
  <si>
    <t>Juniperus communis extract</t>
  </si>
  <si>
    <t>8002-68-4</t>
  </si>
  <si>
    <t>Juniper berry oil</t>
  </si>
  <si>
    <t>Juniper oil (Juniperus communis L.)</t>
  </si>
  <si>
    <t>Juniperus communis oil</t>
  </si>
  <si>
    <t>9000-36-6</t>
  </si>
  <si>
    <t>Kadaya</t>
  </si>
  <si>
    <t>Karaya gum (Sterculia urens Roxb.)</t>
  </si>
  <si>
    <t>Katilo</t>
  </si>
  <si>
    <t>Kullo</t>
  </si>
  <si>
    <t>Kuteeral</t>
  </si>
  <si>
    <t>Mucara</t>
  </si>
  <si>
    <t>Sterculia gum</t>
  </si>
  <si>
    <t>Sterculia urens gum</t>
  </si>
  <si>
    <t>Tragacanth, Indian</t>
  </si>
  <si>
    <t>92128-82-0</t>
  </si>
  <si>
    <t>Kelp (Laminaria &amp; Mereocystis spp.)</t>
  </si>
  <si>
    <t>Laminaria spp.</t>
  </si>
  <si>
    <t>Mereocystis spp.</t>
  </si>
  <si>
    <t>68916-19-8</t>
  </si>
  <si>
    <t>Cola acuminata extract</t>
  </si>
  <si>
    <t>Kola nut extract (Cola acuminata Shott et Endl.)</t>
  </si>
  <si>
    <t>8016-26-0</t>
  </si>
  <si>
    <t>Labdanum absolute (Cistus spp.)</t>
  </si>
  <si>
    <t>Ambreine oil</t>
  </si>
  <si>
    <t>Labdanum oil (Cistus spp.)</t>
  </si>
  <si>
    <t>Cistus oil</t>
  </si>
  <si>
    <t>Cistus oleoresin</t>
  </si>
  <si>
    <t>Labdanum oleoresin (Cistus spp.)</t>
  </si>
  <si>
    <t>598-82-3</t>
  </si>
  <si>
    <t>alpha-Hydroxypropanoic acid</t>
  </si>
  <si>
    <t>Lactic acid</t>
  </si>
  <si>
    <t>2-Hydroxypropanoic acid</t>
  </si>
  <si>
    <t>2-Hydroxypropionic acid</t>
  </si>
  <si>
    <t>Propanoic acid, 2-hydroxy-, (.+-.)-</t>
  </si>
  <si>
    <t>Laurel berries (Laurus nobilis L.)</t>
  </si>
  <si>
    <t>Laurus nobilis berries</t>
  </si>
  <si>
    <t>84603-73-6</t>
  </si>
  <si>
    <t>Laurel leaves extract (Laurus nobilis L.)</t>
  </si>
  <si>
    <t>Laurus nobilis, ext.</t>
  </si>
  <si>
    <t>Laurus nobilis leaves extract</t>
  </si>
  <si>
    <t>143-07-7</t>
  </si>
  <si>
    <t>Dodecanoic acid</t>
  </si>
  <si>
    <t>Lauric acid</t>
  </si>
  <si>
    <t>Lauric acid, pure</t>
  </si>
  <si>
    <t>Laurostearic acid</t>
  </si>
  <si>
    <t>112-54-9</t>
  </si>
  <si>
    <t>Aldehyde C-12, lauric</t>
  </si>
  <si>
    <t>Lauric aldehyde</t>
  </si>
  <si>
    <t>Dodecanal</t>
  </si>
  <si>
    <t>1-Dodecanal</t>
  </si>
  <si>
    <t>n-Dodecylic aldehyde</t>
  </si>
  <si>
    <t>Lauraldehyde</t>
  </si>
  <si>
    <t>Lauryl aldehyde</t>
  </si>
  <si>
    <t>112-66-3</t>
  </si>
  <si>
    <t>Acetate C-12</t>
  </si>
  <si>
    <t>Lauryl acetate</t>
  </si>
  <si>
    <t>Acetic acid, dodecyl ester</t>
  </si>
  <si>
    <t>Dodecanyl acetate</t>
  </si>
  <si>
    <t>Dodecyl acetate</t>
  </si>
  <si>
    <t>112-53-8</t>
  </si>
  <si>
    <t>Alcohol C-12</t>
  </si>
  <si>
    <t>Lauryl alcohol</t>
  </si>
  <si>
    <t>Alfol-12</t>
  </si>
  <si>
    <t>1-Dodecanol</t>
  </si>
  <si>
    <t>n-Dodecyl alcohol</t>
  </si>
  <si>
    <t>Lauric alcohol</t>
  </si>
  <si>
    <t>Undecyl carbinol</t>
  </si>
  <si>
    <t>8022-15-9</t>
  </si>
  <si>
    <t>Lavandin oil (Lavandula hybrida)</t>
  </si>
  <si>
    <t>Lavandula hybrida oil</t>
  </si>
  <si>
    <t>8000-28-0</t>
  </si>
  <si>
    <t>Lavandula officinalis</t>
  </si>
  <si>
    <t>Lavender (Lavandula officinalis Chaix)</t>
  </si>
  <si>
    <t>97660-01-0</t>
  </si>
  <si>
    <t>Lavandula officinalis absolute</t>
  </si>
  <si>
    <t>Lavender absolute (Lavandula officinalis Chaix)</t>
  </si>
  <si>
    <t>Lavandula officinalis oil</t>
  </si>
  <si>
    <t>Lavandula officinalis concrete</t>
  </si>
  <si>
    <t>Lavender concrete (Lavandula officinalis Chaix)</t>
  </si>
  <si>
    <t>Lavender oil (Lavandula officinalis Chaix)</t>
  </si>
  <si>
    <t>84929-31-7</t>
  </si>
  <si>
    <t>Citrus limon extract</t>
  </si>
  <si>
    <t>Lemon extract (Citrus limon (L.) Burm. f.)</t>
  </si>
  <si>
    <t>Lemon, ext.</t>
  </si>
  <si>
    <t>8007-02-1</t>
  </si>
  <si>
    <t>Cymbopogon citratus</t>
  </si>
  <si>
    <t>Lemongrass oil</t>
  </si>
  <si>
    <t>Cymbopogon citratus DC. and Cymbopogon flexuosus</t>
  </si>
  <si>
    <t>Cymbopogon citratus, ext.</t>
  </si>
  <si>
    <t>Cymbopogon citratus oil</t>
  </si>
  <si>
    <t>Cymbopogon flexuosus oil</t>
  </si>
  <si>
    <t>Lemongrass oil East Indian</t>
  </si>
  <si>
    <t>Lemongrass oil West Indian</t>
  </si>
  <si>
    <t>8008-56-8</t>
  </si>
  <si>
    <t>Citrus limon (L.) Burm. F.</t>
  </si>
  <si>
    <t>Lemon oil</t>
  </si>
  <si>
    <t>Citrus limon (L.) (N.L. Burman)</t>
  </si>
  <si>
    <t>Citrus limon oil</t>
  </si>
  <si>
    <t>Lemon oil, cold pressed, Italian type</t>
  </si>
  <si>
    <t>Lemon oil expressed</t>
  </si>
  <si>
    <t>68648-39-5</t>
  </si>
  <si>
    <t>Lemon oil terpeneless (Citrus limon (L.) Burm. F.)</t>
  </si>
  <si>
    <t>123-76-2</t>
  </si>
  <si>
    <t>3-Acetylpropionic acid</t>
  </si>
  <si>
    <t>Levulinic acid</t>
  </si>
  <si>
    <t>gamma-Ketovaleric acid</t>
  </si>
  <si>
    <t>Laevulic acid</t>
  </si>
  <si>
    <t>Laevulinic acid</t>
  </si>
  <si>
    <t>gamma-Oxopentanoic acid</t>
  </si>
  <si>
    <t>4-Oxovaleric acid</t>
  </si>
  <si>
    <t>Pentanoic acid, 4-oxo-</t>
  </si>
  <si>
    <t>68916-91-6</t>
  </si>
  <si>
    <t>Glycyrrhiza extract</t>
  </si>
  <si>
    <t>Licorice extract (Glycyrrhiza spp.)</t>
  </si>
  <si>
    <t>Glycyrrhiza glabra extract powder</t>
  </si>
  <si>
    <t>Licorice extract powder (Glycyrrhiza glabra L.)</t>
  </si>
  <si>
    <t>Glycyrrhiza glabra root</t>
  </si>
  <si>
    <t>Licorice root (Glycyrrhiza glabra L.)</t>
  </si>
  <si>
    <t>8008-26-2</t>
  </si>
  <si>
    <t>Citrus aurantifolia (Christman) Swingle</t>
  </si>
  <si>
    <t>Lime oil</t>
  </si>
  <si>
    <t>Citrus aurantifolia oil</t>
  </si>
  <si>
    <t>Citrus aurantifolia (Swingle)</t>
  </si>
  <si>
    <t>Lime oil distilled</t>
  </si>
  <si>
    <t>Lime oil, distilled, Mexican type</t>
  </si>
  <si>
    <t>Oil of lime</t>
  </si>
  <si>
    <t>68916-84-7</t>
  </si>
  <si>
    <t>Citrus aurantifolia oil, terpeneless</t>
  </si>
  <si>
    <t>Lime oil, terpeneless (Citrus aurantifolia (Christman) Swingle)</t>
  </si>
  <si>
    <t>5989-27-5</t>
  </si>
  <si>
    <t>Cyclohexene, 1-methyl-4-(1-methylethenyl)-, (R)-</t>
  </si>
  <si>
    <t>d-Limonene</t>
  </si>
  <si>
    <t>(R)-(+)-p-Mentha-1,8-diene</t>
  </si>
  <si>
    <t>d-p-Mentha-1,8-diene</t>
  </si>
  <si>
    <t>p-1,8(9)-Menthadiene</t>
  </si>
  <si>
    <t>d-1-Methyl-4-isopropenyl-1-cyclohexene</t>
  </si>
  <si>
    <t>8006-86-8</t>
  </si>
  <si>
    <t>Bursera oil</t>
  </si>
  <si>
    <t>Linaloe wood oil (Bursera delpechiana Poiss. and other bursera spp.)</t>
  </si>
  <si>
    <t>78-70-6</t>
  </si>
  <si>
    <t>Coriandrol</t>
  </si>
  <si>
    <t>Linalool</t>
  </si>
  <si>
    <t>2,6-Dimethyl-2,7-octadien-6-ol</t>
  </si>
  <si>
    <t>3,7-Dimethyl-1,6-octadien-3-ol</t>
  </si>
  <si>
    <t>Licareol</t>
  </si>
  <si>
    <t>Linalol</t>
  </si>
  <si>
    <t>1,6-Octadien-3-ol, 3,7-dimethyl-</t>
  </si>
  <si>
    <t>115-95-7</t>
  </si>
  <si>
    <t>Bergamol</t>
  </si>
  <si>
    <t>Linalyl acetate</t>
  </si>
  <si>
    <t>3,7-Dimethyl-1,6-octadien-3-yl acetate</t>
  </si>
  <si>
    <t>Linalool acetate</t>
  </si>
  <si>
    <t>Linalyl acetate synthetic</t>
  </si>
  <si>
    <t>1,6-Octadien-3-ol, 3,7-dimethyl-, acetate</t>
  </si>
  <si>
    <t>7149-26-0</t>
  </si>
  <si>
    <t>3,7-Dimethyl-1,6-octadien-3-yl 2-aminobenzoate</t>
  </si>
  <si>
    <t>Linalyl anthranilate</t>
  </si>
  <si>
    <t>3,7-Dimethyl-1,6-octadien-3-yl anthranilate</t>
  </si>
  <si>
    <t>Linalyl 2-aminobenzoate</t>
  </si>
  <si>
    <t>Linalyl o-aminobenzoate</t>
  </si>
  <si>
    <t>1,6-Octadien-3-ol, 3,7-dimethyl-, 2-aminobenzoate</t>
  </si>
  <si>
    <t>126-64-7</t>
  </si>
  <si>
    <t>3,7-Dimethyl-1,6-octadien-3-yl benzoate</t>
  </si>
  <si>
    <t>Linalyl benzoate</t>
  </si>
  <si>
    <t>Linalool benzoate</t>
  </si>
  <si>
    <t>1,6-Octadien-3-ol, 3,7-dimethyl-, benzoate</t>
  </si>
  <si>
    <t>78-36-4</t>
  </si>
  <si>
    <t>Butanoic acid, 1-ethenyl-1,5-dimethyl-4-hexenyl ester</t>
  </si>
  <si>
    <t>Linalyl butyrate</t>
  </si>
  <si>
    <t>3,7-Dimethyl-1,6-octadien-3-yl butanoate</t>
  </si>
  <si>
    <t>3,7-Dimethyl-1,6-octadien-3-yl butyrate</t>
  </si>
  <si>
    <t>Linalool butanoate</t>
  </si>
  <si>
    <t>78-35-3</t>
  </si>
  <si>
    <t>3,7-Dimethyl-1,6-octadien-3-yl isobutanoate</t>
  </si>
  <si>
    <t>Linalyl isobutyrate</t>
  </si>
  <si>
    <t>3,7-Dimethyl-1,6-octadien-3-yl 2-methylpropanoate</t>
  </si>
  <si>
    <t>1,5-Dimethyl-1-vinyl-4-hexenyl isobutyrate</t>
  </si>
  <si>
    <t>Isobutyric acid, 1,5-dimethyl-1-vinyl-4-hexenyl ester</t>
  </si>
  <si>
    <t>Linalool isobutyrate</t>
  </si>
  <si>
    <t>Linalool 2-methylpropanoate</t>
  </si>
  <si>
    <t>Propanoic acid, 2-methyl-, 1-ethenyl-1,5-dimethyl-4-hexenyl ester</t>
  </si>
  <si>
    <t>78-37-5</t>
  </si>
  <si>
    <t>Cinnamic acid, linalyl ester</t>
  </si>
  <si>
    <t>Linalyl cinnamate</t>
  </si>
  <si>
    <t>3,7-Dimethyl-1,6-octadien-3-yl cinnamate</t>
  </si>
  <si>
    <t>3,7-Dimethyl-1,6-octadien-3-yl beta-phenylacrylate</t>
  </si>
  <si>
    <t>3,7-Dimethyl-1,6-octadien-3-yl 3-phenylpropenoate</t>
  </si>
  <si>
    <t>Linalyl 3-phenylpropenoate</t>
  </si>
  <si>
    <t>2-Propenoic acid, 3-phenyl-, 1-ethenyl-1,5-dimethyl-4-hexenyl ester</t>
  </si>
  <si>
    <t>115-99-1</t>
  </si>
  <si>
    <t>3,7-Dimethyl-1,6-octadien-3-yl formate</t>
  </si>
  <si>
    <t>Linalyl formate</t>
  </si>
  <si>
    <t>Linalool formate</t>
  </si>
  <si>
    <t>1,6-Octadien-3-ol, 3,7-dimethyl-, formate</t>
  </si>
  <si>
    <t>7779-23-9</t>
  </si>
  <si>
    <t>3,7-Dimethyl-1,6-octadien-3-yl hexanoate</t>
  </si>
  <si>
    <t>Linalyl hexanoate</t>
  </si>
  <si>
    <t>1,5-Dimethyl-1-vinylhex-4-enyl hexanoate</t>
  </si>
  <si>
    <t>Hexanoic acid, 1-ethenyl-1,5-dimethyl-4-hexenyl ester</t>
  </si>
  <si>
    <t>Linalyl caproate</t>
  </si>
  <si>
    <t>Linalyl capronate</t>
  </si>
  <si>
    <t>10024-64-3</t>
  </si>
  <si>
    <t>3,7-Dimethyl-1,6-octadien-3-yl octanoate</t>
  </si>
  <si>
    <t>Linalyl octanoate</t>
  </si>
  <si>
    <t>Linalool octanoate</t>
  </si>
  <si>
    <t>Linalyl caprylate</t>
  </si>
  <si>
    <t>Octanoic acid, 1-ethyenyl-1,5-dimethyl-4-hexenyl ester</t>
  </si>
  <si>
    <t>144-39-8</t>
  </si>
  <si>
    <t>3,7-Dimethyl-1,6-octadien-3-yl propanoate</t>
  </si>
  <si>
    <t>Linalyl propionate</t>
  </si>
  <si>
    <t>3,7-Dimethyl-1,6-octadien-3-yl propionate</t>
  </si>
  <si>
    <t>Linalool propanoate</t>
  </si>
  <si>
    <t>1,6-Octadien-3-ol, 3,7-dimethyl-, propanoate</t>
  </si>
  <si>
    <t>1118-27-0</t>
  </si>
  <si>
    <t>3,7-Dimethyl-1,6-octadien-3-yl isovalerate</t>
  </si>
  <si>
    <t>Linalyl isovalerate</t>
  </si>
  <si>
    <t>3,7-Dimethyl-1,6-octadien-3-yl 3-methylbutanoate</t>
  </si>
  <si>
    <t>Isovaleric acid, 3,7-dimethyl-1,6-octadien-3-yl ester</t>
  </si>
  <si>
    <t>Linalyl isopentanoate</t>
  </si>
  <si>
    <t>Linalyl isovalerianate</t>
  </si>
  <si>
    <t>Linalyl 3-methylbutanoate</t>
  </si>
  <si>
    <t>90063-53-9</t>
  </si>
  <si>
    <t>Linden flowers (Tilia glabra Vent.)</t>
  </si>
  <si>
    <t>Tilia glabra flowers</t>
  </si>
  <si>
    <t>9000-40-2</t>
  </si>
  <si>
    <t>Ceratonia siliqua gum</t>
  </si>
  <si>
    <t>Locust gum (Ceratonia siliqua L.)</t>
  </si>
  <si>
    <t>8016-31-7</t>
  </si>
  <si>
    <t>Levisticum officinale</t>
  </si>
  <si>
    <t>Lovage (Levisticum officinale Koch)</t>
  </si>
  <si>
    <t>Smallage</t>
  </si>
  <si>
    <t>Smellage</t>
  </si>
  <si>
    <t>Levisticum officinale extract</t>
  </si>
  <si>
    <t>Lovage extract (Levisticum officinale Koch)</t>
  </si>
  <si>
    <t>Smallage extract</t>
  </si>
  <si>
    <t>Smellage extract</t>
  </si>
  <si>
    <t>Levisticum officinale, ext.</t>
  </si>
  <si>
    <t>Lovage oil (Levisticum officinale Koch)</t>
  </si>
  <si>
    <t>Levisticum officinale oil</t>
  </si>
  <si>
    <t>Smallage oil</t>
  </si>
  <si>
    <t>Smellage oil</t>
  </si>
  <si>
    <t>8007-12-3</t>
  </si>
  <si>
    <t>Mace (Myristica fragrans Houtt.)</t>
  </si>
  <si>
    <t>Myristica fragrans</t>
  </si>
  <si>
    <t>Mace oil (Myristica fragrans Houtt.)</t>
  </si>
  <si>
    <t>Myristica fragrans oil</t>
  </si>
  <si>
    <t>Mace oleoresin (Myristica fragrans Houtt.)</t>
  </si>
  <si>
    <t>Myristica fragrans oleoresin</t>
  </si>
  <si>
    <t>6915-15-7</t>
  </si>
  <si>
    <t>Apple acid</t>
  </si>
  <si>
    <t>l-Malic acid</t>
  </si>
  <si>
    <t>Butanedioic acid, hydroxy-</t>
  </si>
  <si>
    <t>2-Hydroxybutanedioic acid</t>
  </si>
  <si>
    <t>l-Hydroxysuccinic acid</t>
  </si>
  <si>
    <t>Malic acid</t>
  </si>
  <si>
    <t>118-71-8</t>
  </si>
  <si>
    <t>Corps praline</t>
  </si>
  <si>
    <t>Maltol</t>
  </si>
  <si>
    <t>3-Hydroxy-2-methyl-4h-pyran-4-one</t>
  </si>
  <si>
    <t>3-Hydroxy-2-methyl-gamma-pyrone</t>
  </si>
  <si>
    <t>3-Hydroxy-2-methyl-4-pyrone</t>
  </si>
  <si>
    <t>Larixinic acid</t>
  </si>
  <si>
    <t>2-Methylpyromeconic acid</t>
  </si>
  <si>
    <t>4H-Pyran-4-one, 3-hydroxy-2-methyl-</t>
  </si>
  <si>
    <t>8008-31-9</t>
  </si>
  <si>
    <t>Citrus reticulata oil</t>
  </si>
  <si>
    <t>Mandarin oil, expressed</t>
  </si>
  <si>
    <t>Mexerica oil</t>
  </si>
  <si>
    <t>70892-20-5</t>
  </si>
  <si>
    <t>Calendula officinalis</t>
  </si>
  <si>
    <t>Marigold, pot (Calendula officinalis L.)</t>
  </si>
  <si>
    <t>Pot marigold (Calendula officinalis L.)</t>
  </si>
  <si>
    <t>84082-58-6</t>
  </si>
  <si>
    <t>Marjoram oleoresin (Majorana hortensis Moench-Origanum majorana L.)</t>
  </si>
  <si>
    <t>Marjoram, sweet, ext.</t>
  </si>
  <si>
    <t>Marjorana hortensis oleoresin (Origanum majorana L.)</t>
  </si>
  <si>
    <t>Origanum majorana oleoresin</t>
  </si>
  <si>
    <t>84012-24-8</t>
  </si>
  <si>
    <t>Marjoram, pot (Origanum vulgare L.)</t>
  </si>
  <si>
    <t>Origanum vulgare</t>
  </si>
  <si>
    <t>8015-01-8</t>
  </si>
  <si>
    <t>Majorana hortensis seed (Origanum majorana L.)</t>
  </si>
  <si>
    <t>Marjoram seed (Majorana hortensis Moench-Origanum majorana L.)</t>
  </si>
  <si>
    <t>Origanum majorana seed (Majorana hortensis)</t>
  </si>
  <si>
    <t>Majorana hortensis-Origanum majorana</t>
  </si>
  <si>
    <t>Marjoram, sweet (Majorana hortensis Moench-Origanum majorana L.)</t>
  </si>
  <si>
    <t>Origanum majorana-Majorana hortensis</t>
  </si>
  <si>
    <t>Marjoram oil, sweet (Origanum majorana)</t>
  </si>
  <si>
    <t>Oils, marjorum, sweet</t>
  </si>
  <si>
    <t>Origanum majorana oil</t>
  </si>
  <si>
    <t>536-59-4</t>
  </si>
  <si>
    <t>iso-Carveol</t>
  </si>
  <si>
    <t>p-Mentha-1,8-dien-7-ol</t>
  </si>
  <si>
    <t>1-Cyclohexene-1-methanol, 4-(1-methylethenyl)-</t>
  </si>
  <si>
    <t>Dihydrocuminic alcohol</t>
  </si>
  <si>
    <t>Dihydrocuminyl alcohol</t>
  </si>
  <si>
    <t>Hydrocumin alcohol</t>
  </si>
  <si>
    <t>1-Hydroxymethyl-4-isopropenyl-1-cyclohexene</t>
  </si>
  <si>
    <t>4-Isopropenyl-1-cyclohexenecarbinol</t>
  </si>
  <si>
    <t>Perilla alcohol</t>
  </si>
  <si>
    <t>15356-70-4</t>
  </si>
  <si>
    <t>Cyclohexanol, 5-methyl-2-(1-methylethyl)-, (1alpha,2beta,5alpha)-(+/-)</t>
  </si>
  <si>
    <t>Menthol racemic</t>
  </si>
  <si>
    <t>3-p-Menthanol</t>
  </si>
  <si>
    <t>dl Menthol</t>
  </si>
  <si>
    <t>1-Methyl-4-isopropylcyclohexan-3-ol</t>
  </si>
  <si>
    <t>5-Methyl-2-isopropylcyclohexanol</t>
  </si>
  <si>
    <t>5-Methyl-2-isopropylhexahydrophenol</t>
  </si>
  <si>
    <t>20752-34-5</t>
  </si>
  <si>
    <t>Cyclohexanol, 5-methyl-2-(1-methylethyl)-, [1R-(1alpha,2alpha,5alpha)]-</t>
  </si>
  <si>
    <t>(+)-Neoisomenthol</t>
  </si>
  <si>
    <t>2-Isopropyl-5-methylcyclohexanol, [1R-(1alpha,2alpha,5alpha)]-</t>
  </si>
  <si>
    <t>Menthol, (1R,3R,4R)-(+)-</t>
  </si>
  <si>
    <t>10458-14-7</t>
  </si>
  <si>
    <t>2-Isopropyl-5-methylcyclohexanone (isomer unspecified)</t>
  </si>
  <si>
    <t>Menthone</t>
  </si>
  <si>
    <t>p-Menthan-3-one</t>
  </si>
  <si>
    <t>p-Menthan-3-one (isomer unspecified)</t>
  </si>
  <si>
    <t>Menthone racemic</t>
  </si>
  <si>
    <t>16409-45-3</t>
  </si>
  <si>
    <t>Cyclohexanol, 5-methyl-2-(1-methylethyl), acetate</t>
  </si>
  <si>
    <t>Menthyl acetate (isomer unspecified)</t>
  </si>
  <si>
    <t>1-Isopropyl-4-methylcyclohex-2-yl acetate</t>
  </si>
  <si>
    <t>Menthol acetate (isomer unspecified)</t>
  </si>
  <si>
    <t>p-Menth-3-yl acetate</t>
  </si>
  <si>
    <t>l-Menthyl acetate (isomer unspecified)</t>
  </si>
  <si>
    <t>16409-46-4</t>
  </si>
  <si>
    <t>Butanoic acid, 3-methyl-, 5-methyl-2-(1-methylethyl)-cyclohexyl ester</t>
  </si>
  <si>
    <t>Menthyl isovalerate</t>
  </si>
  <si>
    <t>1-Isopropyl-4-methylcyclohex-2-yl 3-methylbutanoate</t>
  </si>
  <si>
    <t>Menthyl isopentanoate</t>
  </si>
  <si>
    <t>p-Menth-3-yl isovalerate</t>
  </si>
  <si>
    <t>Menthyl isovalerianate</t>
  </si>
  <si>
    <t>Menthyl 3-methybutanoate</t>
  </si>
  <si>
    <t>Validol</t>
  </si>
  <si>
    <t>123-11-5</t>
  </si>
  <si>
    <t>p-Anisaldehyde</t>
  </si>
  <si>
    <t>p-Methoxybenzaldehyde</t>
  </si>
  <si>
    <t>Anisic aldehyde</t>
  </si>
  <si>
    <t>Aubepine liquid</t>
  </si>
  <si>
    <t>Benzaldehyde, 4-methoxy</t>
  </si>
  <si>
    <t>93-51-6</t>
  </si>
  <si>
    <t>Creosol</t>
  </si>
  <si>
    <t>2-Methoxy-4-methylphenol</t>
  </si>
  <si>
    <t>1-Hydroxy-2-methoxy-4-methylbenzene</t>
  </si>
  <si>
    <t>2-Methoxy-p-cresol</t>
  </si>
  <si>
    <t>3-Methoxy-4-hydroxytoluene</t>
  </si>
  <si>
    <t>4-Methylguaiacol</t>
  </si>
  <si>
    <t>Phenol, 2-methoxy-4-methyl-</t>
  </si>
  <si>
    <t>Valspice</t>
  </si>
  <si>
    <t>104-20-1</t>
  </si>
  <si>
    <t>4-(p-Methoxyphenyl)-2-butanone</t>
  </si>
  <si>
    <t>2-Butanone, 4-(4-methoxyphenyl)-</t>
  </si>
  <si>
    <t>p-Methoxybenzylacetone</t>
  </si>
  <si>
    <t>4-(p-Methoxyphenyl)butan-2-one</t>
  </si>
  <si>
    <t>Methyl oxanone</t>
  </si>
  <si>
    <t>Raspberry ketone methyl ether</t>
  </si>
  <si>
    <t>104-27-8</t>
  </si>
  <si>
    <t>Ethone</t>
  </si>
  <si>
    <t>1-(p-Methoxyphenyl)-1-penten-3-one</t>
  </si>
  <si>
    <t>p-Methoxystyryl ethyl ketone</t>
  </si>
  <si>
    <t>alpha-Methylanisalacetone</t>
  </si>
  <si>
    <t>alpha-Methyl anisylidene acetone</t>
  </si>
  <si>
    <t>1-Penten-3-one, 1-(4-(methoxyphenyl)-</t>
  </si>
  <si>
    <t>122-84-9</t>
  </si>
  <si>
    <t>Anisic ketone</t>
  </si>
  <si>
    <t>1-(p-Methoxyphenyl)-2-propanone</t>
  </si>
  <si>
    <t>p-Anisyl acetone</t>
  </si>
  <si>
    <t>Anisyl methyl ketone</t>
  </si>
  <si>
    <t>4-Methoxyphenylacetone</t>
  </si>
  <si>
    <t>p-Methoxyphenylacetone</t>
  </si>
  <si>
    <t>2-Propanone, 1-(4-methoxyphenyl)-</t>
  </si>
  <si>
    <t>7786-61-0</t>
  </si>
  <si>
    <t>4-Hydroxy-3-methoxystyrene</t>
  </si>
  <si>
    <t>2-Methoxy-4-vinylphenol</t>
  </si>
  <si>
    <t>Phenol, 4-ethenyl-2-methoxy-</t>
  </si>
  <si>
    <t>p-Vinylcatechol-0-methyl ether</t>
  </si>
  <si>
    <t>p-Vinylguaiacol</t>
  </si>
  <si>
    <t>79-20-9</t>
  </si>
  <si>
    <t>Acetic acid, methyl ester</t>
  </si>
  <si>
    <t>Methyl acetate</t>
  </si>
  <si>
    <t>122-00-9</t>
  </si>
  <si>
    <t>1-Acetyl-4-methylbenzene</t>
  </si>
  <si>
    <t>4'-Methylacetophenone</t>
  </si>
  <si>
    <t>p-Acetyltoluene</t>
  </si>
  <si>
    <t>Ethanone, 1-(4-methylphenyl)-</t>
  </si>
  <si>
    <t>p-Methylacetophenone</t>
  </si>
  <si>
    <t>1-Methyl-4-acetyl benzene</t>
  </si>
  <si>
    <t>Methyl p-tolyl ketone</t>
  </si>
  <si>
    <t>p-Tolyl methyl ketone</t>
  </si>
  <si>
    <t>7149-29-3</t>
  </si>
  <si>
    <t>Butanoic acid, 2-methyl-2-propenyl ester</t>
  </si>
  <si>
    <t>2-Methylallyl butyrate</t>
  </si>
  <si>
    <t>2-Methylallyl butanoate</t>
  </si>
  <si>
    <t>2-Methyl-2-propen-1-yl butyrate</t>
  </si>
  <si>
    <t>121-98-2</t>
  </si>
  <si>
    <t>Benzoic acid, 4-methoxy-, methyl ester</t>
  </si>
  <si>
    <t>Methyl anisate</t>
  </si>
  <si>
    <t>Methyl p-methoxybenzoate</t>
  </si>
  <si>
    <t>578-58-5</t>
  </si>
  <si>
    <t>Benzene, 1-methoxy-2-methyl-</t>
  </si>
  <si>
    <t>o-Methylanisole</t>
  </si>
  <si>
    <t>o-Cresyl methyl ether</t>
  </si>
  <si>
    <t>o-Methoxytoluene</t>
  </si>
  <si>
    <t>2-Methoxytoluene</t>
  </si>
  <si>
    <t>Methyl o-tolyl ether</t>
  </si>
  <si>
    <t>104-93-8</t>
  </si>
  <si>
    <t>Benzene, 1-methoxy-4-methyl-</t>
  </si>
  <si>
    <t>p-Methylanisole</t>
  </si>
  <si>
    <t>p-Cresyl methyl ether</t>
  </si>
  <si>
    <t>4-Methoxytoluene</t>
  </si>
  <si>
    <t>p-Methoxytoluene</t>
  </si>
  <si>
    <t>Methyl p-cresol</t>
  </si>
  <si>
    <t>Methyl p-cresyl ether</t>
  </si>
  <si>
    <t>4-Methyl-1-methoxybenzene</t>
  </si>
  <si>
    <t>4-Methylphenol methyl ether</t>
  </si>
  <si>
    <t>134-20-3</t>
  </si>
  <si>
    <t>o-Amino methyl benzoate</t>
  </si>
  <si>
    <t>Methyl anthranilate</t>
  </si>
  <si>
    <t>Benzoic acid, 2-amino-, methyl ester</t>
  </si>
  <si>
    <t>Methyl 2-aminobenzoate</t>
  </si>
  <si>
    <t>Methyl o-aminobenzoate</t>
  </si>
  <si>
    <t>93-58-3</t>
  </si>
  <si>
    <t>Benzoic acid, methyl ester</t>
  </si>
  <si>
    <t>Methyl benzoate</t>
  </si>
  <si>
    <t>Methyl benzenecarboxylate</t>
  </si>
  <si>
    <t>Oil of niobe</t>
  </si>
  <si>
    <t>93-92-5</t>
  </si>
  <si>
    <t>Benzenemethanol, .alpha.-methyl-, acetate</t>
  </si>
  <si>
    <t>alpha-Methylbenzyl acetate</t>
  </si>
  <si>
    <t>Gardenol</t>
  </si>
  <si>
    <t>Methylphenylcarbinyl acetate</t>
  </si>
  <si>
    <t>alpha-Phenylethyl acetate</t>
  </si>
  <si>
    <t>sec-Phenylethyl acetate</t>
  </si>
  <si>
    <t>Phenyl methyl carbinyl acetate</t>
  </si>
  <si>
    <t>Styralyl acetate</t>
  </si>
  <si>
    <t>98-85-1</t>
  </si>
  <si>
    <t>Benzenemethanol, .alpha.-methyl-</t>
  </si>
  <si>
    <t>alpha-Methylbenzyl alcohol</t>
  </si>
  <si>
    <t>Methyl phenyl carbinol</t>
  </si>
  <si>
    <t>1-Phenylethanol</t>
  </si>
  <si>
    <t>1-Phenylethan-1-ol</t>
  </si>
  <si>
    <t>alpha-Phenylethyl alcohol</t>
  </si>
  <si>
    <t>secondary-Phenylethyl alcohol</t>
  </si>
  <si>
    <t>1-Phenyl-1-hydroxyethane</t>
  </si>
  <si>
    <t>Phenyl methyl carbinol</t>
  </si>
  <si>
    <t>Styralyl alcohol</t>
  </si>
  <si>
    <t>3460-44-4</t>
  </si>
  <si>
    <t>Butanoic acid, 1-phenylethyl ester</t>
  </si>
  <si>
    <t>alpha-Methylbenzyl butyrate</t>
  </si>
  <si>
    <t>Methyl phenylcarbinyl butyrate</t>
  </si>
  <si>
    <t>1-Phenyl-1-ethyl butanoate</t>
  </si>
  <si>
    <t>Styralyl butyrate</t>
  </si>
  <si>
    <t>7775-39-5</t>
  </si>
  <si>
    <t>alpha-Methylbenzyl isobutyrate</t>
  </si>
  <si>
    <t>alpha-Methylbenzyl 2-methylpropanoate</t>
  </si>
  <si>
    <t>Methyl phenylcarbinyl isobutyrate</t>
  </si>
  <si>
    <t>1-Phenyl-1-ethyl isobutyrate</t>
  </si>
  <si>
    <t>1-Phenyl-1-ethyl 2-methylpropanoate</t>
  </si>
  <si>
    <t>Propanoic acid, 2-methyl-, 1-phenylethyl ester</t>
  </si>
  <si>
    <t>Styralyl isobutyrate</t>
  </si>
  <si>
    <t>7775-38-4</t>
  </si>
  <si>
    <t>Benzenemethanol, .alpha.-methyl-, formate</t>
  </si>
  <si>
    <t>alpha-Methylbenzyl formate</t>
  </si>
  <si>
    <t>Methyl phenylcarbinyl formate</t>
  </si>
  <si>
    <t>1-Phenyl-1-ethyl formate</t>
  </si>
  <si>
    <t>1-Phenyl-1-ethyl methanoate</t>
  </si>
  <si>
    <t>Styralyl formate</t>
  </si>
  <si>
    <t>120-45-6</t>
  </si>
  <si>
    <t>Benzenemethanol, .alpha.-methyl-, propanoate</t>
  </si>
  <si>
    <t>alpha-Methylbenzyl propionate</t>
  </si>
  <si>
    <t>Methylphenylcarbinyl propionate</t>
  </si>
  <si>
    <t>1-Phenylethyl propionate</t>
  </si>
  <si>
    <t>Styralyl propionate</t>
  </si>
  <si>
    <t>3549-23-3</t>
  </si>
  <si>
    <t>Benzeneacetic acid, 4-(1,1-dimethylethyl)-, methyl ester</t>
  </si>
  <si>
    <t>Methyl p-tert-butylphenylacetate</t>
  </si>
  <si>
    <t>96-17-3</t>
  </si>
  <si>
    <t>Butanal, 2-methyl-</t>
  </si>
  <si>
    <t>2-Methylbutyraldehyde</t>
  </si>
  <si>
    <t>2-Methylbutanal</t>
  </si>
  <si>
    <t>alpha-Methyl butyraldehyde</t>
  </si>
  <si>
    <t>Methyl ethyl acetaldehyde</t>
  </si>
  <si>
    <t>590-86-3</t>
  </si>
  <si>
    <t>Butanal, 3-methyl-</t>
  </si>
  <si>
    <t>3-Methylbutyraldehyde</t>
  </si>
  <si>
    <t>Isoamyl aldehyde</t>
  </si>
  <si>
    <t>Isopentaldehyde</t>
  </si>
  <si>
    <t>Isovaleral</t>
  </si>
  <si>
    <t>Isovaleraldehyde</t>
  </si>
  <si>
    <t>Isovaleric aldehyde</t>
  </si>
  <si>
    <t>3-Methylbutanal</t>
  </si>
  <si>
    <t>623-42-7</t>
  </si>
  <si>
    <t>Butanoic acid, methyl ester</t>
  </si>
  <si>
    <t>Methyl butyrate</t>
  </si>
  <si>
    <t>Methyl butanoate</t>
  </si>
  <si>
    <t>547-63-7</t>
  </si>
  <si>
    <t>Methyl isobutyrate</t>
  </si>
  <si>
    <t>Methyl 2-methylpropanoate</t>
  </si>
  <si>
    <t>Propanoic acid, 2-methyl-, methyl ester</t>
  </si>
  <si>
    <t>116-53-0</t>
  </si>
  <si>
    <t>Butanoic acid, 2-methyl-</t>
  </si>
  <si>
    <t>2-Methylbutyric acid</t>
  </si>
  <si>
    <t>2-Methylbutanoic acid</t>
  </si>
  <si>
    <t>9004-67-5</t>
  </si>
  <si>
    <t>Cellulose, methyl ether</t>
  </si>
  <si>
    <t>Methyl cellulose</t>
  </si>
  <si>
    <t>101-39-3</t>
  </si>
  <si>
    <t>alpha-Methylcinnamaldehyde</t>
  </si>
  <si>
    <t>alpha-Methylcinnamic aldehyde</t>
  </si>
  <si>
    <t>alpha-Methylcinnamyl aldehyde</t>
  </si>
  <si>
    <t>2-Methyl-3-phenyl-2-propenal</t>
  </si>
  <si>
    <t>3-Phenyl-2-methylacrolein</t>
  </si>
  <si>
    <t>2-Propenyl, 2-methyl-3-phenyl-</t>
  </si>
  <si>
    <t>103-26-4</t>
  </si>
  <si>
    <t>Methyl cinnamate</t>
  </si>
  <si>
    <t>Methyl 3-phenylpropenoate</t>
  </si>
  <si>
    <t>2-Propenoic acid, 3-phenyl-, methyl ester</t>
  </si>
  <si>
    <t>92-48-8</t>
  </si>
  <si>
    <t>2H-1-Benzopyran-2-one, 6-methyl</t>
  </si>
  <si>
    <t>6-Methylcoumarin</t>
  </si>
  <si>
    <t>6-Methyl-2h-1-benzopyran-2-one</t>
  </si>
  <si>
    <t>6-Methylbenzopyrone</t>
  </si>
  <si>
    <t>6-Methyl-cis-o-coumarinic lactone</t>
  </si>
  <si>
    <t>5-Methyl-2-hydroxyphenylpropenoic acid lactone</t>
  </si>
  <si>
    <t>80-71-7</t>
  </si>
  <si>
    <t>2-Cyclopenten-1-one, 2-hydroxy-3-methyl-</t>
  </si>
  <si>
    <t>Methylcyclopentenolone</t>
  </si>
  <si>
    <t>Cyclotene</t>
  </si>
  <si>
    <t>2-Hydroxy-1-methylcyclopenten-3-one</t>
  </si>
  <si>
    <t>Kentonarome</t>
  </si>
  <si>
    <t>3-Methylcyclopentane-1,2-dione</t>
  </si>
  <si>
    <t>55418-52-5</t>
  </si>
  <si>
    <t>4-(1,3-Benzodioxol-5-yl)butan-2-one</t>
  </si>
  <si>
    <t>4-(3,4-Methylenedioxyphenyl)-2-butanone</t>
  </si>
  <si>
    <t>2-Butanone, 4-(1,3-benzodioxol-5-yl)-</t>
  </si>
  <si>
    <t>Dulcinyl</t>
  </si>
  <si>
    <t>Piperonyl acetone</t>
  </si>
  <si>
    <t>620-02-0</t>
  </si>
  <si>
    <t>2-Furancarboxaldehyde, 5-methyl-</t>
  </si>
  <si>
    <t>5-Methylfurfural</t>
  </si>
  <si>
    <t>5-Methyl-2-furaldehyde</t>
  </si>
  <si>
    <t>611-13-2</t>
  </si>
  <si>
    <t>2-Furancarboxylic acid, methyl ester</t>
  </si>
  <si>
    <t>Methyl 2-furoate</t>
  </si>
  <si>
    <t>Methyl furoate</t>
  </si>
  <si>
    <t>Methyl pyromucate</t>
  </si>
  <si>
    <t>874-66-8</t>
  </si>
  <si>
    <t>Furfurylidene-2-propanal</t>
  </si>
  <si>
    <t>2-Methyl-3(2-furyl)acrolein</t>
  </si>
  <si>
    <t>alpha-Methylfurylacrolein</t>
  </si>
  <si>
    <t>alpha-Methyl-beta-furylacrolein</t>
  </si>
  <si>
    <t>2-Methyl-3-furylacrolein 'so called'</t>
  </si>
  <si>
    <t>2-Methyl-3-(2-furyl)propenal</t>
  </si>
  <si>
    <t>2-Propenal, 3-(2-furanyl)-2-methyl-</t>
  </si>
  <si>
    <t>106-73-0</t>
  </si>
  <si>
    <t>Heptanoic acid, methyl ester</t>
  </si>
  <si>
    <t>Methyl heptanoate</t>
  </si>
  <si>
    <t>Methyl heptoate</t>
  </si>
  <si>
    <t>Methyl heptylate</t>
  </si>
  <si>
    <t>Methyl oenanthate</t>
  </si>
  <si>
    <t>1188-02-9</t>
  </si>
  <si>
    <t>Heptanoic acid, 2-methyl-</t>
  </si>
  <si>
    <t>2-Methylheptanoic acid</t>
  </si>
  <si>
    <t>Methylamylacetic acid</t>
  </si>
  <si>
    <t>2-Methyloenanthic acid</t>
  </si>
  <si>
    <t>110-93-0</t>
  </si>
  <si>
    <t>5-Hepten-2-one, 6-methyl</t>
  </si>
  <si>
    <t>6-Methyl-5-hepten-2-one</t>
  </si>
  <si>
    <t>Methyl heptenone</t>
  </si>
  <si>
    <t>2-Methyl-2-hepten-6-one</t>
  </si>
  <si>
    <t>106-70-7</t>
  </si>
  <si>
    <t>Hexanoic acid, methyl ester</t>
  </si>
  <si>
    <t>Methyl hexanoate</t>
  </si>
  <si>
    <t>Methyl caproate</t>
  </si>
  <si>
    <t>2396-77-2</t>
  </si>
  <si>
    <t>2-Hexenoic acid, methyl ester</t>
  </si>
  <si>
    <t>Methyl 2-hexenoate</t>
  </si>
  <si>
    <t>Methyl beta-propylacrylate</t>
  </si>
  <si>
    <t>99-76-3</t>
  </si>
  <si>
    <t>Benzoic acid, 4-hydroxy-, methyl ester</t>
  </si>
  <si>
    <t>Methyl p-hydroxybenzoate</t>
  </si>
  <si>
    <t>Methylparaben</t>
  </si>
  <si>
    <t>Methyl parasept</t>
  </si>
  <si>
    <t>Nipagin</t>
  </si>
  <si>
    <t>Tegosept M</t>
  </si>
  <si>
    <t>127-42-4</t>
  </si>
  <si>
    <t>alpha-Cetone</t>
  </si>
  <si>
    <t>Methyl-alpha-ionone</t>
  </si>
  <si>
    <t>alpha-Cyclocitrylidenebutanone</t>
  </si>
  <si>
    <t>alpha-Cyclocitrylidenemethyl ethyl ketone</t>
  </si>
  <si>
    <t>alpha-Methylionone</t>
  </si>
  <si>
    <t>1-Penten-3-one, 1-(2,6,6-trimethyl-2-cyclohexen-1-yl)-, [R-(E)]-</t>
  </si>
  <si>
    <t>(R-(E))-1-(2,6,6-Trimethyl-2-cyclohexen-1-yl)pent-1-en-3-one</t>
  </si>
  <si>
    <t>127-43-5</t>
  </si>
  <si>
    <t>beta-Cetone</t>
  </si>
  <si>
    <t>Methyl-beta-ionone</t>
  </si>
  <si>
    <t>beta-Cyclocitrylidenebutanone</t>
  </si>
  <si>
    <t>beta-Iraldeine</t>
  </si>
  <si>
    <t>beta-Methylionone</t>
  </si>
  <si>
    <t>1-Penten-3-one, 1-(2,6,6-trimethyl-1-cyclohexen-1-yl)-</t>
  </si>
  <si>
    <t>5-(2,6,6-Trimethyl-1-cyclohexen-1-yl)-4-penten-3-one</t>
  </si>
  <si>
    <t>1-(2,6,6-Trimethyl-1-cyclohexen-1-yl)pent -1-en-3-one</t>
  </si>
  <si>
    <t>7784-98-7</t>
  </si>
  <si>
    <t>Methyl-delta-ionone</t>
  </si>
  <si>
    <t>1-Penten-3-one, 1-(2,6,6-trimethyl-3-cyclohexen-1-yl)-</t>
  </si>
  <si>
    <t>5-(2,6,6-Trimethyl-3-cyclohexen-1-yl)-4-penten-3-one</t>
  </si>
  <si>
    <t>127-51-5</t>
  </si>
  <si>
    <t>3-Buten-2-one, 3-methyl-4-(2,6,6-trimethyl-2-cyclohexen-1-yl)-</t>
  </si>
  <si>
    <t>alpha-iso-Methylionone</t>
  </si>
  <si>
    <t>Iraldeine gamma</t>
  </si>
  <si>
    <t>alpha-Isomethylionone</t>
  </si>
  <si>
    <t>Isoraldeine 95</t>
  </si>
  <si>
    <t>gamma-Methylionone</t>
  </si>
  <si>
    <t>Methyl-gamma-ionone (so called)</t>
  </si>
  <si>
    <t>3-Methyl-4-(2,6,6-trimethyl-2-cyclohexen-1-yl)-3-buten-2-one</t>
  </si>
  <si>
    <t>Raldeine gamma</t>
  </si>
  <si>
    <t>111-82-0</t>
  </si>
  <si>
    <t>Dodecanoic acid, methyl ester</t>
  </si>
  <si>
    <t>Methyl laurate</t>
  </si>
  <si>
    <t>Methyl dodecanoate</t>
  </si>
  <si>
    <t>Methyl dodecylate</t>
  </si>
  <si>
    <t>74-93-1</t>
  </si>
  <si>
    <t>Mercaptomethane</t>
  </si>
  <si>
    <t>Methyl mercaptan</t>
  </si>
  <si>
    <t>Methanethiol</t>
  </si>
  <si>
    <t>Methyl sulfhydrate</t>
  </si>
  <si>
    <t>Thiomethyl alcohol</t>
  </si>
  <si>
    <t>606-45-1</t>
  </si>
  <si>
    <t>Benzoic acid, 2-methoxy-, methyl ester</t>
  </si>
  <si>
    <t>Methyl o-methoxybenzoate</t>
  </si>
  <si>
    <t>Dimethyl salicylate</t>
  </si>
  <si>
    <t>o-Methoxybenzoic acid methyl ester</t>
  </si>
  <si>
    <t>o-Methoxy methyl benzoate</t>
  </si>
  <si>
    <t>Methyl o-anisate</t>
  </si>
  <si>
    <t>Methyl salicylate methyl ether</t>
  </si>
  <si>
    <t>85-91-6</t>
  </si>
  <si>
    <t>Benzoic acid, 2-(methylamino)-, methyl ester</t>
  </si>
  <si>
    <t>Methyl N-methylanthranilate</t>
  </si>
  <si>
    <t>Dimethyl anthranilate</t>
  </si>
  <si>
    <t>2-Methylamino methyl benzoate</t>
  </si>
  <si>
    <t>N-Methylanthranilic acid, methyl ester</t>
  </si>
  <si>
    <t>Methyl 2-methylaminobenzoate</t>
  </si>
  <si>
    <t>Methyl o-methylaminobenzoate</t>
  </si>
  <si>
    <t>868-57-5</t>
  </si>
  <si>
    <t>Butanoic acid, 2-methyl-, methyl ester</t>
  </si>
  <si>
    <t>Methyl 2-methylbutyrate</t>
  </si>
  <si>
    <t>Methyl 2-methylbutanoate</t>
  </si>
  <si>
    <t>13532-18-8</t>
  </si>
  <si>
    <t>Methyl beta-methiopropionate</t>
  </si>
  <si>
    <t>Methyl 3-methylthiopropionate</t>
  </si>
  <si>
    <t>Methyl beta-(methylmercapto)propionate</t>
  </si>
  <si>
    <t>Propanoic acid, 3-(methylthio)-, methyl ester</t>
  </si>
  <si>
    <t>2412-80-8</t>
  </si>
  <si>
    <t>Methyl isobutylacetate</t>
  </si>
  <si>
    <t>Methyl 4-methylvalerate</t>
  </si>
  <si>
    <t>Methyl isocaproate</t>
  </si>
  <si>
    <t>Methyl 4-methylpentanoate</t>
  </si>
  <si>
    <t>Pentanoic acid, 4-methyl-, methyl ester</t>
  </si>
  <si>
    <t>124-10-7</t>
  </si>
  <si>
    <t>Methyl myristate</t>
  </si>
  <si>
    <t>Methyl tetradecanoate</t>
  </si>
  <si>
    <t>Tetradecanoic acid, methyl ester</t>
  </si>
  <si>
    <t>93-08-3</t>
  </si>
  <si>
    <t>beta-Acetylnaphthalene</t>
  </si>
  <si>
    <t>Methyl beta-naphthyl ketone</t>
  </si>
  <si>
    <t>Cetone d</t>
  </si>
  <si>
    <t>Ethanone, 1-(2-naphthalenyl)-</t>
  </si>
  <si>
    <t>beta-Methyl naphthyl ketone</t>
  </si>
  <si>
    <t>beta-Naphthyl methyl ketone</t>
  </si>
  <si>
    <t>Oranger crystals</t>
  </si>
  <si>
    <t>1731-84-6</t>
  </si>
  <si>
    <t>Methyl nonanoate</t>
  </si>
  <si>
    <t>Methyl nonylate</t>
  </si>
  <si>
    <t>Methyl pelargonate</t>
  </si>
  <si>
    <t>Nonanoic acid, methyl ester</t>
  </si>
  <si>
    <t>111-79-5</t>
  </si>
  <si>
    <t>Methyl 2-nonenoate</t>
  </si>
  <si>
    <t>Methyl nonylenate</t>
  </si>
  <si>
    <t>Neofolione</t>
  </si>
  <si>
    <t>2-Nonenoic acid, methyl ester</t>
  </si>
  <si>
    <t>111-80-8</t>
  </si>
  <si>
    <t>Methyl 2-nonynoate</t>
  </si>
  <si>
    <t>Methyl octine carbonate</t>
  </si>
  <si>
    <t>Methyl octyne carbonate</t>
  </si>
  <si>
    <t>MOC</t>
  </si>
  <si>
    <t>2-Nonynoic acid, methyl ester</t>
  </si>
  <si>
    <t>7786-29-0</t>
  </si>
  <si>
    <t>Methylhexylacetaldehyde</t>
  </si>
  <si>
    <t>2-Methyloctanal</t>
  </si>
  <si>
    <t>Octanal, 2-methyl-</t>
  </si>
  <si>
    <t>111-11-5</t>
  </si>
  <si>
    <t>Methyl caprylate</t>
  </si>
  <si>
    <t>Methyl octanoate</t>
  </si>
  <si>
    <t>Methyl octylate</t>
  </si>
  <si>
    <t>Octanoic acid, methyl ester</t>
  </si>
  <si>
    <t>111-12-6</t>
  </si>
  <si>
    <t>Folione</t>
  </si>
  <si>
    <t>Methyl 2-octynoate</t>
  </si>
  <si>
    <t>Methyl heptine carbonate</t>
  </si>
  <si>
    <t>Methyl heptyne carbonate</t>
  </si>
  <si>
    <t>MHC</t>
  </si>
  <si>
    <t>2-Octynoic acid, methyl ester</t>
  </si>
  <si>
    <t>7493-58-5</t>
  </si>
  <si>
    <t>Acetyl isobutyryl</t>
  </si>
  <si>
    <t>4-Methyl-2,3-pentanedione</t>
  </si>
  <si>
    <t>Isopropyl methyl ketone</t>
  </si>
  <si>
    <t>Methyl isopropyl diketone</t>
  </si>
  <si>
    <t>2,3-Pentanedione, 4-methyl-</t>
  </si>
  <si>
    <t>108-10-1</t>
  </si>
  <si>
    <t>Hexone</t>
  </si>
  <si>
    <t>4-Methyl-2-pentanone</t>
  </si>
  <si>
    <t>Isobutyl methyl ketone</t>
  </si>
  <si>
    <t>Isohexanone</t>
  </si>
  <si>
    <t>Isopropylacetone</t>
  </si>
  <si>
    <t>Methyl isobutyl ketone</t>
  </si>
  <si>
    <t>MIBK</t>
  </si>
  <si>
    <t>2-Pentanone, 4-methyl-</t>
  </si>
  <si>
    <t>1123-85-9</t>
  </si>
  <si>
    <t>Benzeneethanol, .alpha.-methyl-</t>
  </si>
  <si>
    <t>beta-Methylphenethyl alcohol</t>
  </si>
  <si>
    <t>Hydratropic alcohol</t>
  </si>
  <si>
    <t>Hydratropyl alcohol</t>
  </si>
  <si>
    <t>2-Phenyl-1-propanol</t>
  </si>
  <si>
    <t>2-Phenylpropyl alcohol</t>
  </si>
  <si>
    <t>101-41-7</t>
  </si>
  <si>
    <t>Benzeneacetic acid, methyl ester</t>
  </si>
  <si>
    <t>Methyl phenylacetate</t>
  </si>
  <si>
    <t>Methyl alpha-toluate</t>
  </si>
  <si>
    <t>1901-26-4</t>
  </si>
  <si>
    <t>3-Benzylidene-2-butanone</t>
  </si>
  <si>
    <t>3-Methyl-4-phenyl-3-butene-2-one</t>
  </si>
  <si>
    <t>Benzylidene methyl acetone</t>
  </si>
  <si>
    <t>3-Butene-2-one, 3-methyl-4-phenyl-</t>
  </si>
  <si>
    <t>alpha-Methyl-alpha-benzalacetone</t>
  </si>
  <si>
    <t>1-Methyl-1-benzylideneacetone</t>
  </si>
  <si>
    <t>103-07-1</t>
  </si>
  <si>
    <t>Benzenepropanol, .alpha.,.alpha.-dimethyl-, acetate</t>
  </si>
  <si>
    <t>2-Methyl-4-phenyl-2-butyl acetate</t>
  </si>
  <si>
    <t>Dimethylphenylethylcarbinyl acetate</t>
  </si>
  <si>
    <t>1,1-Dimethyl-3-phenylpropan-1-yl acetate</t>
  </si>
  <si>
    <t>D.M.P.E.C. acetate</t>
  </si>
  <si>
    <t>10031-71-7</t>
  </si>
  <si>
    <t>Dimethyl phenethyl carbinyl isobutyrate</t>
  </si>
  <si>
    <t>2-Methyl-4-phenyl-2-butyl isobutyrate</t>
  </si>
  <si>
    <t>1,1-Dimethyl-3-phenylpropyl isobutyrate</t>
  </si>
  <si>
    <t>D.M.P.E.C. isobutyrate</t>
  </si>
  <si>
    <t>D.M.P.E.C. 2-methylpropanoate</t>
  </si>
  <si>
    <t>2-Methyl-4-phenyl-2-butyl 2-methylpropanoate</t>
  </si>
  <si>
    <t>Phenylethyl dimethyl carbinyl isobutyrate</t>
  </si>
  <si>
    <t>Propanoic acid, 2-methyl-, 1,1-dimethyl-3-phenylpropyl ester</t>
  </si>
  <si>
    <t>40654-82-8</t>
  </si>
  <si>
    <t>Benzenebutanal, .alpha.-methyl-</t>
  </si>
  <si>
    <t>2-Methyl-4-phenylbutyraldehyde</t>
  </si>
  <si>
    <t>2-Methyl-4-phenylbutanal</t>
  </si>
  <si>
    <t>2439-44-3</t>
  </si>
  <si>
    <t>Benzeneacetaldehyde, .alpha.-(1-methylethyl)-</t>
  </si>
  <si>
    <t>3-Methyl-2-phenylbutyraldehyde</t>
  </si>
  <si>
    <t>alpha-Isopropyl phenylacetaldehyde</t>
  </si>
  <si>
    <t>alpha-Phenylisopentanal</t>
  </si>
  <si>
    <t>alpha-Phenylisovaleraldehyde</t>
  </si>
  <si>
    <t>alpha-iso-Propyl phenylacetaldehyde</t>
  </si>
  <si>
    <t>2046-17-5</t>
  </si>
  <si>
    <t>Benzenebutanoic acid, methyl ester</t>
  </si>
  <si>
    <t>Methyl 4-phenylbutyrate</t>
  </si>
  <si>
    <t>Methyl gamma-phenylbutyrate</t>
  </si>
  <si>
    <t>5349-62-2</t>
  </si>
  <si>
    <t>Benzyl isobutyl ketone</t>
  </si>
  <si>
    <t>4-Methyl-1-phenyl-2-pentanone</t>
  </si>
  <si>
    <t>Isobutyl benzyl ketone</t>
  </si>
  <si>
    <t>2-Pentanone, 4-methyl-1-phenyl-</t>
  </si>
  <si>
    <t>103-25-3</t>
  </si>
  <si>
    <t>Benzenepropanoic acid, methyl ester</t>
  </si>
  <si>
    <t>Methyl 3-phenylpropionate</t>
  </si>
  <si>
    <t>Methyl dihydrocinnamate</t>
  </si>
  <si>
    <t>Methyl hydrocinnamate</t>
  </si>
  <si>
    <t>554-12-1</t>
  </si>
  <si>
    <t>Methyl propanoate</t>
  </si>
  <si>
    <t>Methyl propionate</t>
  </si>
  <si>
    <t>Propanoic acid, methyl ester</t>
  </si>
  <si>
    <t>103-95-7</t>
  </si>
  <si>
    <t>Benzenepropanol, .alpha.-methyl-4-(1-methylethyl)-</t>
  </si>
  <si>
    <t>2-Methyl-3-(p-isopropylphenyl)propionaldehyde</t>
  </si>
  <si>
    <t>3-p-Cumenyl-2-methylpropionaldehyde</t>
  </si>
  <si>
    <t>Cyclamal</t>
  </si>
  <si>
    <t>Cyclamen aldehyde</t>
  </si>
  <si>
    <t>Cyclaviol</t>
  </si>
  <si>
    <t>Cyclosal</t>
  </si>
  <si>
    <t>p-Isopropyl-alpha-methylhydrocinnamaldehyde</t>
  </si>
  <si>
    <t>alpha-Methyl-p-isopropylphenylpropylaldehyde</t>
  </si>
  <si>
    <t>91-62-3</t>
  </si>
  <si>
    <t>6-Methylquinoline</t>
  </si>
  <si>
    <t>p-Methylquinoline</t>
  </si>
  <si>
    <t>Quinoline, 6-methyl-</t>
  </si>
  <si>
    <t>p-Toluquinoline</t>
  </si>
  <si>
    <t>119-36-8</t>
  </si>
  <si>
    <t>Benzoic acid, 2-hydroxy-, methyl ester</t>
  </si>
  <si>
    <t>Methyl salicylate</t>
  </si>
  <si>
    <t>Methyl 2-hydroxybenzoate</t>
  </si>
  <si>
    <t>Synthetic sweet birch oil</t>
  </si>
  <si>
    <t>Synthetic teaberry oil</t>
  </si>
  <si>
    <t>Synthetic wintergreen oil</t>
  </si>
  <si>
    <t>75-18-3</t>
  </si>
  <si>
    <t>Dimethyl sulfide</t>
  </si>
  <si>
    <t>Methyl sulfide</t>
  </si>
  <si>
    <t>DMS</t>
  </si>
  <si>
    <t>Methane, thiobis-</t>
  </si>
  <si>
    <t>2-Thiapropane</t>
  </si>
  <si>
    <t>3268-49-3</t>
  </si>
  <si>
    <t>Methional</t>
  </si>
  <si>
    <t>3-(Methylthio)propionaldehyde</t>
  </si>
  <si>
    <t>beta-Methiopropionaldehyde</t>
  </si>
  <si>
    <t>Methylmercaptopropionaldehyde</t>
  </si>
  <si>
    <t>beta-(Methylmercapto)propionaldehyde</t>
  </si>
  <si>
    <t>3-(Methylmercapto)propionaldehyde</t>
  </si>
  <si>
    <t>beta-(Methylthio)propionaldehyde</t>
  </si>
  <si>
    <t>Propanal, 3-(methylthio)-</t>
  </si>
  <si>
    <t>41496-43-9</t>
  </si>
  <si>
    <t>Benzenepropanal, .alpha.,4-dimethyl</t>
  </si>
  <si>
    <t>2-Methyl-3-tolylpropionaldehyde</t>
  </si>
  <si>
    <t>p,alpha-Dimethyldihydrocinnamaldehyde</t>
  </si>
  <si>
    <t>2-Methyl-3-(p-methylphenyl)propanal</t>
  </si>
  <si>
    <t>2-Methyl-3-(p-tolyl)propionaldehyde</t>
  </si>
  <si>
    <t>Satinaldehyde</t>
  </si>
  <si>
    <t>110-41-8</t>
  </si>
  <si>
    <t>Aldehyde C-12 MNA</t>
  </si>
  <si>
    <t>2-Methylundecanal</t>
  </si>
  <si>
    <t>2-Methylhendecanal</t>
  </si>
  <si>
    <t>Methyl nonyl acetaldehyde</t>
  </si>
  <si>
    <t>Undecanal, 2-methyl-</t>
  </si>
  <si>
    <t>5760-50-9</t>
  </si>
  <si>
    <t>Methyl 9-undecenoate</t>
  </si>
  <si>
    <t>Methyl undecylenate</t>
  </si>
  <si>
    <t>9-Undecenoic acid, methyl ester</t>
  </si>
  <si>
    <t>10522-18-6</t>
  </si>
  <si>
    <t>Methyl decine carbonate</t>
  </si>
  <si>
    <t>Methyl 2-undecynoate</t>
  </si>
  <si>
    <t>Methyl decyne carbonate</t>
  </si>
  <si>
    <t>2-Undecynoic acid, methyl ester</t>
  </si>
  <si>
    <t>624-24-8</t>
  </si>
  <si>
    <t>Methyl pentanoate</t>
  </si>
  <si>
    <t>Methyl valerate</t>
  </si>
  <si>
    <t>Methyl valerianate</t>
  </si>
  <si>
    <t>Pentanoic acid, methyl ester</t>
  </si>
  <si>
    <t>556-24-1</t>
  </si>
  <si>
    <t>Butanoic acid, 3-methyl-, methyl ester</t>
  </si>
  <si>
    <t>Methyl isovalerate</t>
  </si>
  <si>
    <t>Methyl isopentanoate</t>
  </si>
  <si>
    <t>Methyl isovalerianate</t>
  </si>
  <si>
    <t>Methyl 3-methylbutanoate</t>
  </si>
  <si>
    <t>Methyl 3-methylbutyrate</t>
  </si>
  <si>
    <t>97-61-0</t>
  </si>
  <si>
    <t>2-Methylpentanoic acid</t>
  </si>
  <si>
    <t>2-Methylvaleric acid</t>
  </si>
  <si>
    <t>Methylpropylacetic acid</t>
  </si>
  <si>
    <t>Pentanoic acid, 2-methyl-</t>
  </si>
  <si>
    <t>93685-96-2</t>
  </si>
  <si>
    <t>Acacia decurrens absolute</t>
  </si>
  <si>
    <t>Mimosa absolute (Acacia decurrens Willd. var. dealbata)</t>
  </si>
  <si>
    <t>Mimosa, ext.</t>
  </si>
  <si>
    <t>142-47-2</t>
  </si>
  <si>
    <t>L-Glutamic acid, monosodium salt</t>
  </si>
  <si>
    <t>Monosodium glutamate</t>
  </si>
  <si>
    <t>MSG</t>
  </si>
  <si>
    <t>Sodium glutamate</t>
  </si>
  <si>
    <t>91770-23-9</t>
  </si>
  <si>
    <t>Acer spicatum extract solid</t>
  </si>
  <si>
    <t>Mountain maple extract solid (Acer spicatum Lam.)</t>
  </si>
  <si>
    <t>8001-04-5</t>
  </si>
  <si>
    <t>Moschus moschiferus</t>
  </si>
  <si>
    <t>Musk tonquin (Moschus moschiferus L.)</t>
  </si>
  <si>
    <t>8007-40-7</t>
  </si>
  <si>
    <t>Brassica, brown</t>
  </si>
  <si>
    <t>Mustard, brown (Brassica spp.)</t>
  </si>
  <si>
    <t>Brassica, yellow</t>
  </si>
  <si>
    <t>Mustard, black</t>
  </si>
  <si>
    <t>Mustard, white</t>
  </si>
  <si>
    <t>Mustard, yellow (Brassica spp.)</t>
  </si>
  <si>
    <t>123-35-3</t>
  </si>
  <si>
    <t>7-Methyl-3-methylene-1,6-octadiene</t>
  </si>
  <si>
    <t>Myrcene</t>
  </si>
  <si>
    <t>.beta.-Myrcene</t>
  </si>
  <si>
    <t>1,6-Octadiene, 7-methyl-3-methylene-</t>
  </si>
  <si>
    <t>124-25-4</t>
  </si>
  <si>
    <t>Aldehyde C-14, myristic</t>
  </si>
  <si>
    <t>Myristaldehyde</t>
  </si>
  <si>
    <t>Tetradecanal</t>
  </si>
  <si>
    <t>Tetradecyl aldehyde</t>
  </si>
  <si>
    <t>544-63-8</t>
  </si>
  <si>
    <t>Myristic acid</t>
  </si>
  <si>
    <t>Tetradecanoic acid</t>
  </si>
  <si>
    <t>n-Tetradecoic acid</t>
  </si>
  <si>
    <t>1-Tridecanecarboxylic acid</t>
  </si>
  <si>
    <t>9000-45-7</t>
  </si>
  <si>
    <t>Commiphora gum</t>
  </si>
  <si>
    <t>Myrrh gum (Commiphora spp.)</t>
  </si>
  <si>
    <t>Myrrh</t>
  </si>
  <si>
    <t>Myrrh resinoid</t>
  </si>
  <si>
    <t>8016-37-3</t>
  </si>
  <si>
    <t>Commiphora oil</t>
  </si>
  <si>
    <t>Myrrh oil (Commiphora spp.)</t>
  </si>
  <si>
    <t>Heerabol</t>
  </si>
  <si>
    <t>63449-68-3</t>
  </si>
  <si>
    <t>2-Naphthalenol, 2-aminobenzoyl ester</t>
  </si>
  <si>
    <t>beta-Naphthyl anthranilate</t>
  </si>
  <si>
    <t>2-Naphthyl o-aminobenzoate</t>
  </si>
  <si>
    <t>2-Naphthyl anthranilate</t>
  </si>
  <si>
    <t>93-18-5</t>
  </si>
  <si>
    <t>2-Ethoxynaphthalene</t>
  </si>
  <si>
    <t>beta-Naphthyl ethyl ether</t>
  </si>
  <si>
    <t>Ethyl beta-naphthyl ether</t>
  </si>
  <si>
    <t>Ethyl 2-naphthyl ether</t>
  </si>
  <si>
    <t>Naphthalene, 2-ethoxy-</t>
  </si>
  <si>
    <t>Nerolin</t>
  </si>
  <si>
    <t>14259-46-2</t>
  </si>
  <si>
    <t>Citrus paradisi extract</t>
  </si>
  <si>
    <t>Naringen extract (Citrus paradisi Macf.)</t>
  </si>
  <si>
    <t>Naringin extract (Citrus paradisi Macf.)</t>
  </si>
  <si>
    <t>106-25-2</t>
  </si>
  <si>
    <t>Allerol</t>
  </si>
  <si>
    <t>Nerol</t>
  </si>
  <si>
    <t>cis-2,6-Dimethyl-2,6-octadien-8-ol</t>
  </si>
  <si>
    <t>cis-3,7-Dimethyl-2,6-octadien-1-ol</t>
  </si>
  <si>
    <t>Neraniol</t>
  </si>
  <si>
    <t>Nergenol</t>
  </si>
  <si>
    <t>2,6-Octadien-8-ol, 2,6-dimethyl-, (z)</t>
  </si>
  <si>
    <t>8016-38-4</t>
  </si>
  <si>
    <t>Citrus aurantium oil (blossoms)</t>
  </si>
  <si>
    <t>Neroli bigarde oil (Citrus aurantium L.)</t>
  </si>
  <si>
    <t>Neroli oil, Tunisian</t>
  </si>
  <si>
    <t>Oils, neroli</t>
  </si>
  <si>
    <t>Orange flowers, bitter, oil</t>
  </si>
  <si>
    <t>7212-44-4</t>
  </si>
  <si>
    <t>1,6,10-Dodecatrien-3-ol, 3,7,11-trimethyl-</t>
  </si>
  <si>
    <t>Nerolidol (isomer unspecified)</t>
  </si>
  <si>
    <t>Melaleucol</t>
  </si>
  <si>
    <t>Methylvinyl homogeranyl carbinol</t>
  </si>
  <si>
    <t>Peruviol</t>
  </si>
  <si>
    <t>3,7,11-Trimethyl-1,6,10-dodecatrien-3-ol</t>
  </si>
  <si>
    <t>3,7,11-Trimethyldodeca-1,6,10-trien-3-ol,mixed isomers</t>
  </si>
  <si>
    <t>141-12-8</t>
  </si>
  <si>
    <t>cis-3,7-Dimethyl-2,6-octadien-1-yl acetate</t>
  </si>
  <si>
    <t>Neryl acetate</t>
  </si>
  <si>
    <t>cis-3,7-Dimethyl-2,6-octadien-1-yl ethanoate</t>
  </si>
  <si>
    <t>2,6-Octadien-1-ol, 3,7-dimethyl-, acetate, (Z)-</t>
  </si>
  <si>
    <t>999-40-6</t>
  </si>
  <si>
    <t>Butanoic acid, 3,7-dimethyl-2,6-octadienyl ester</t>
  </si>
  <si>
    <t>Neryl butyrate</t>
  </si>
  <si>
    <t>cis-3,7-Dimethyl-2,6-octadien-1-yl butanoate</t>
  </si>
  <si>
    <t>2345-24-6</t>
  </si>
  <si>
    <t>cis-3,7-Dimethyl-2,6-octadien-1-yl isobutyrate</t>
  </si>
  <si>
    <t>Neryl isobutyrate</t>
  </si>
  <si>
    <t>Propanoic acid, 2-methyl-, 3,7-dimethyl-2,6-octadienyl ester, (Z)-</t>
  </si>
  <si>
    <t>2142-94-1</t>
  </si>
  <si>
    <t>cis-3,7-Dimethyl-2,6-octadien-1-yl formate</t>
  </si>
  <si>
    <t>Neryl formate</t>
  </si>
  <si>
    <t>2,6-Octadien-1-ol, 3,7-dimethyl-, formate, (z)-</t>
  </si>
  <si>
    <t>105-91-9</t>
  </si>
  <si>
    <t>cis-3,7-Dimethyl-2,6-octadien-1-yl propanoate</t>
  </si>
  <si>
    <t>Neryl propionate</t>
  </si>
  <si>
    <t>cis-3,7-Dimethyl-2,6-octadien-1-yl propionate</t>
  </si>
  <si>
    <t>Neryl propanoate</t>
  </si>
  <si>
    <t>2,6-Octadien-1-ol, 3,7-dimethyl-, propanoate, (Z)-</t>
  </si>
  <si>
    <t>3915-83-1</t>
  </si>
  <si>
    <t>Butanoic acid, 3-methyl-, 3,7-dimethyl-2,6-octadienyl ester</t>
  </si>
  <si>
    <t>Neryl isovalerate</t>
  </si>
  <si>
    <t>cis-3,7-Dimethyl-2,6-octadien-1-yl isopentanoate</t>
  </si>
  <si>
    <t>cis-3,7-Dimethyl-2,6-octadien-1-yl isovalerate</t>
  </si>
  <si>
    <t>cis-3,7-Dimethyl-2,6-octadien-1-yl 3-methylbutanoate</t>
  </si>
  <si>
    <t>Neryl isovalerianate</t>
  </si>
  <si>
    <t>Neryl 3-methylbutanoate</t>
  </si>
  <si>
    <t>10024-97-2</t>
  </si>
  <si>
    <t>Dinitrogen monoxide</t>
  </si>
  <si>
    <t>Nitrous oxide</t>
  </si>
  <si>
    <t>Factitious air</t>
  </si>
  <si>
    <t>Hyponitrous acid anhydride</t>
  </si>
  <si>
    <t>Laughing gas</t>
  </si>
  <si>
    <t>Nitrogen oxide (N2O)</t>
  </si>
  <si>
    <t>7786-44-9</t>
  </si>
  <si>
    <t>Cucumber alcohol</t>
  </si>
  <si>
    <t>2,6-Nonadien-1-ol</t>
  </si>
  <si>
    <t>2,6-Nonadienol</t>
  </si>
  <si>
    <t>Violet leaf alcohol</t>
  </si>
  <si>
    <t>104-61-0</t>
  </si>
  <si>
    <t>Abricolin</t>
  </si>
  <si>
    <t>gamma-Nonalactone</t>
  </si>
  <si>
    <t>Aldehyde C-18 (so called)</t>
  </si>
  <si>
    <t>gamma-Amyl butyrolactone</t>
  </si>
  <si>
    <t>4-n-Amyl-4-hydroxybutyric acid lactone</t>
  </si>
  <si>
    <t>Coconut aldehyde</t>
  </si>
  <si>
    <t>2(3H)-Furanone, dihydro-5-pentyl-</t>
  </si>
  <si>
    <t>4-Hydroxynonanoic acid, gamma-lactone</t>
  </si>
  <si>
    <t>gamma-Pelargolactone</t>
  </si>
  <si>
    <t>Prunolide</t>
  </si>
  <si>
    <t>124-19-6</t>
  </si>
  <si>
    <t>Aldehyde C-9</t>
  </si>
  <si>
    <t>Nonanal</t>
  </si>
  <si>
    <t>Nonanoic aldehyde</t>
  </si>
  <si>
    <t>Nonoic aldehyde</t>
  </si>
  <si>
    <t>Nonyl aldehyde</t>
  </si>
  <si>
    <t>Pelargonaldehyde</t>
  </si>
  <si>
    <t>Pelargonic aldehyde</t>
  </si>
  <si>
    <t>1322-17-4</t>
  </si>
  <si>
    <t>Diasmol</t>
  </si>
  <si>
    <t>1,3-Nonanediol acetate (mixed esters)</t>
  </si>
  <si>
    <t>Hexylene glycol acetate</t>
  </si>
  <si>
    <t>3-Hexyl-1,3-propanediol acetate, mixed esters</t>
  </si>
  <si>
    <t>Jasmonyl</t>
  </si>
  <si>
    <t>1,3-Nonanediol, monoacetate</t>
  </si>
  <si>
    <t>Octyl crotonyl acetate</t>
  </si>
  <si>
    <t>112-05-0</t>
  </si>
  <si>
    <t>Nonanoic acid</t>
  </si>
  <si>
    <t>Nonylic acid</t>
  </si>
  <si>
    <t>Pelargonic acid</t>
  </si>
  <si>
    <t>821-55-6</t>
  </si>
  <si>
    <t>Methyl heptyl ketone</t>
  </si>
  <si>
    <t>2-Nonanone</t>
  </si>
  <si>
    <t>Nonan-2-one</t>
  </si>
  <si>
    <t>2444-46-4</t>
  </si>
  <si>
    <t>N-(4-Hydroxy-3-methoxybenzyl) nonanamide</t>
  </si>
  <si>
    <t>Nonanoyl 4-hydroxy-3-methoxybenzylamide</t>
  </si>
  <si>
    <t>Nonanamide, N-[(4-hydroxy-3-methoxyphenyl)methyl]-</t>
  </si>
  <si>
    <t>N-Nonanoyl vanillylamide</t>
  </si>
  <si>
    <t>Pelargonyl vanillylamide</t>
  </si>
  <si>
    <t>143-13-5</t>
  </si>
  <si>
    <t>Acetate C-9</t>
  </si>
  <si>
    <t>Nonyl acetate</t>
  </si>
  <si>
    <t>Acetic acid, nonyl ester</t>
  </si>
  <si>
    <t>Pelargonyl acetate</t>
  </si>
  <si>
    <t>143-08-8</t>
  </si>
  <si>
    <t>Alcohol C-9</t>
  </si>
  <si>
    <t>Nonyl alcohol</t>
  </si>
  <si>
    <t>Nonalol</t>
  </si>
  <si>
    <t>1-Nonanol</t>
  </si>
  <si>
    <t>Octyl carbinol</t>
  </si>
  <si>
    <t>Pelargonic alcohol</t>
  </si>
  <si>
    <t>7786-48-3</t>
  </si>
  <si>
    <t>Nonyl caprylate</t>
  </si>
  <si>
    <t>Nonyl octanoate</t>
  </si>
  <si>
    <t>Nonyl octylate</t>
  </si>
  <si>
    <t>Octanoic acid, nonyl ester</t>
  </si>
  <si>
    <t>7786-47-2</t>
  </si>
  <si>
    <t>Butanoic acid, 3-methyl-, nonyl ester</t>
  </si>
  <si>
    <t>Nonyl isovalerate</t>
  </si>
  <si>
    <t>Nonyl isopentanoate</t>
  </si>
  <si>
    <t>Nonyl isovalerianate</t>
  </si>
  <si>
    <t>Nonyl 3-methylbutanoate</t>
  </si>
  <si>
    <t>84082-68-8</t>
  </si>
  <si>
    <t>Myristica fragran</t>
  </si>
  <si>
    <t>Nutmeg (Myristica fragrans Houtt.)</t>
  </si>
  <si>
    <t>Myristica fragrans, ext.</t>
  </si>
  <si>
    <t>8008-45-5</t>
  </si>
  <si>
    <t>Myristica fragran oil</t>
  </si>
  <si>
    <t>Nutmeg oil</t>
  </si>
  <si>
    <t>Myristica fragrans (Houtt.)</t>
  </si>
  <si>
    <t>Myristica oil</t>
  </si>
  <si>
    <t>Nutmeg oil, East Indian</t>
  </si>
  <si>
    <t>Nutmeg oil, East Indian type</t>
  </si>
  <si>
    <t>Oils, nutmeg</t>
  </si>
  <si>
    <t>68917-11-3</t>
  </si>
  <si>
    <t>Oak chips extract (Quercus alba L.)</t>
  </si>
  <si>
    <t>Quercus alba extract</t>
  </si>
  <si>
    <t>9000-50-4</t>
  </si>
  <si>
    <t>Evernia absolute</t>
  </si>
  <si>
    <t>Oakmoss absolute (Evernia spp.)</t>
  </si>
  <si>
    <t>Evernia prunastri, ext.</t>
  </si>
  <si>
    <t>104-50-7</t>
  </si>
  <si>
    <t>gamma-n-Butyl-gamma-butyrolactone</t>
  </si>
  <si>
    <t>gamma-Octalactone</t>
  </si>
  <si>
    <t>4-n-Butyl-4-hydroxybutyric acid lactone</t>
  </si>
  <si>
    <t>2(3H)-Furanone, 5-butyldihydro-</t>
  </si>
  <si>
    <t>4-Hydroxyoctanoic acid, gamma-lactone</t>
  </si>
  <si>
    <t>Octa-1,4-lactone</t>
  </si>
  <si>
    <t>Octanolide-1,4</t>
  </si>
  <si>
    <t>124-13-0</t>
  </si>
  <si>
    <t>Aldehyde C-8</t>
  </si>
  <si>
    <t>Octanal</t>
  </si>
  <si>
    <t>Caprylaldehyde</t>
  </si>
  <si>
    <t>Caprylic aldehyde</t>
  </si>
  <si>
    <t>Octylaldehyde</t>
  </si>
  <si>
    <t>10022-28-3</t>
  </si>
  <si>
    <t>Aldehyde C-8 dimethyl acetal</t>
  </si>
  <si>
    <t>Octanal dimethyl acetal</t>
  </si>
  <si>
    <t>Caprylaldehyde dimethyl acetal</t>
  </si>
  <si>
    <t>1,1-Dimethoxyoctane</t>
  </si>
  <si>
    <t>Octaldehyde dimethyl acetal</t>
  </si>
  <si>
    <t>Octane, 1,1-dimethoxy-</t>
  </si>
  <si>
    <t>Resedyl acetal</t>
  </si>
  <si>
    <t>124-07-2</t>
  </si>
  <si>
    <t>C-8 acid</t>
  </si>
  <si>
    <t>Octanoic acid</t>
  </si>
  <si>
    <t>Caprylic acid</t>
  </si>
  <si>
    <t>Octylic acid</t>
  </si>
  <si>
    <t>111-87-5</t>
  </si>
  <si>
    <t>Alcohol C-8</t>
  </si>
  <si>
    <t>1-Octanol</t>
  </si>
  <si>
    <t>Capryl alcohol</t>
  </si>
  <si>
    <t>Caprylic alcohol</t>
  </si>
  <si>
    <t>Heptyl carbinol</t>
  </si>
  <si>
    <t>n-Octanol</t>
  </si>
  <si>
    <t>Octyl alcohol</t>
  </si>
  <si>
    <t>n-Octyl alcohol</t>
  </si>
  <si>
    <t>123-96-6</t>
  </si>
  <si>
    <t>sec-Capryl alcohol</t>
  </si>
  <si>
    <t>2-Octanol</t>
  </si>
  <si>
    <t>sec-Caprylic alcohol</t>
  </si>
  <si>
    <t>Hexyl methyl carbinol</t>
  </si>
  <si>
    <t>Methyl hexyl carbinol</t>
  </si>
  <si>
    <t>sec-Octyl alcohol</t>
  </si>
  <si>
    <t>111-13-7</t>
  </si>
  <si>
    <t>Hexyl methyl ketone</t>
  </si>
  <si>
    <t>2-Octanone</t>
  </si>
  <si>
    <t>Methyl hexyl ketone</t>
  </si>
  <si>
    <t>106-68-3</t>
  </si>
  <si>
    <t>Amyl ethyl ketone</t>
  </si>
  <si>
    <t>3-Octanone</t>
  </si>
  <si>
    <t>EAK</t>
  </si>
  <si>
    <t>Ethyl amyl ketone</t>
  </si>
  <si>
    <t>Ethyl pentyl ketone</t>
  </si>
  <si>
    <t>65405-68-7</t>
  </si>
  <si>
    <t>Compound 1010</t>
  </si>
  <si>
    <t>3-(Hydroxymethyl)-2-heptanone</t>
  </si>
  <si>
    <t>2-Heptanone, 3-(hydroxymethyl)-</t>
  </si>
  <si>
    <t>Ketone alcohol</t>
  </si>
  <si>
    <t>Methylol methyl amyl ketone</t>
  </si>
  <si>
    <t>3391-86-4</t>
  </si>
  <si>
    <t>Amylvinylcarbinol</t>
  </si>
  <si>
    <t>1-Octen-3-ol</t>
  </si>
  <si>
    <t>Matsutake alcohol</t>
  </si>
  <si>
    <t>3-Octenol</t>
  </si>
  <si>
    <t>Pentyl vinyl carbinol</t>
  </si>
  <si>
    <t>112-14-1</t>
  </si>
  <si>
    <t>Acetate C-8</t>
  </si>
  <si>
    <t>Octyl acetate</t>
  </si>
  <si>
    <t>Acetic acid, octyl ester</t>
  </si>
  <si>
    <t>Octyl ethanoate</t>
  </si>
  <si>
    <t>110-39-4</t>
  </si>
  <si>
    <t>Butanoic acid, octyl ester</t>
  </si>
  <si>
    <t>Octyl butyrate</t>
  </si>
  <si>
    <t>Octyl butanoate</t>
  </si>
  <si>
    <t>109-15-9</t>
  </si>
  <si>
    <t>Octyl isobutyrate</t>
  </si>
  <si>
    <t>Octyl 2-methylpropanoate</t>
  </si>
  <si>
    <t>Propanoic acid, 2-methyl-, octyl ester</t>
  </si>
  <si>
    <t>112-32-3</t>
  </si>
  <si>
    <t>Formic acid, octyl ester</t>
  </si>
  <si>
    <t>Octyl formate</t>
  </si>
  <si>
    <t>Octyl methanoate</t>
  </si>
  <si>
    <t>5132-75-2</t>
  </si>
  <si>
    <t>Heptanoic acid, octyl ester</t>
  </si>
  <si>
    <t>Octyl heptanoate</t>
  </si>
  <si>
    <t>Octyl heptylate</t>
  </si>
  <si>
    <t>2306-88-9</t>
  </si>
  <si>
    <t>Octanoic acid, octyl ester</t>
  </si>
  <si>
    <t>Octyl octanoate</t>
  </si>
  <si>
    <t>Octyl caprylate</t>
  </si>
  <si>
    <t>122-45-2</t>
  </si>
  <si>
    <t>Benzeneacetic acid, octyl ester</t>
  </si>
  <si>
    <t>Octyl phenylacetate</t>
  </si>
  <si>
    <t>Octyl alpha-toluate</t>
  </si>
  <si>
    <t>142-60-9</t>
  </si>
  <si>
    <t>Octyl propanoate</t>
  </si>
  <si>
    <t>Octyl propionate</t>
  </si>
  <si>
    <t>Propanoic acid, octyl ester</t>
  </si>
  <si>
    <t>7786-58-5</t>
  </si>
  <si>
    <t>Butanoic acid, 3-methyl-, octyl ester</t>
  </si>
  <si>
    <t>Octyl isovalerate</t>
  </si>
  <si>
    <t>Octyl isopentanoate</t>
  </si>
  <si>
    <t>Octyl isovalerianate</t>
  </si>
  <si>
    <t>Octyl 3-methylbutanoate</t>
  </si>
  <si>
    <t>Octyl 3-methylbutyrate</t>
  </si>
  <si>
    <t>112-80-1</t>
  </si>
  <si>
    <t>trans-Elaidic acid</t>
  </si>
  <si>
    <t>Oleic acid</t>
  </si>
  <si>
    <t>9-Octadecenoic acid</t>
  </si>
  <si>
    <t>9-Octadecenoic acid, (z)-</t>
  </si>
  <si>
    <t>Oleinic acid</t>
  </si>
  <si>
    <t>8016-36-2</t>
  </si>
  <si>
    <t>Boswellia oil</t>
  </si>
  <si>
    <t>Olibanum oil (Boswellia spp.)</t>
  </si>
  <si>
    <t>Frankincense</t>
  </si>
  <si>
    <t>8002-72-0</t>
  </si>
  <si>
    <t>Allium cepa oil</t>
  </si>
  <si>
    <t>Onion oil (Allium cepa L.)</t>
  </si>
  <si>
    <t>8030-28-2</t>
  </si>
  <si>
    <t>Citrus aurantium amara absolute</t>
  </si>
  <si>
    <t>Orange blossoms absolute</t>
  </si>
  <si>
    <t>Orange flower absolute (Citrus aurantium L. subsp. amara)</t>
  </si>
  <si>
    <t>Citrus aurantium flowers</t>
  </si>
  <si>
    <t>Orange flowers (Citrus aurantium L.)</t>
  </si>
  <si>
    <t>Orange leaf absolute (Citrus aurantium L.)</t>
  </si>
  <si>
    <t>68606-94-0</t>
  </si>
  <si>
    <t>Citrus sinensis oil distilled</t>
  </si>
  <si>
    <t>Orange oil distilled (Citrus sinensis (L.) Osbeck)</t>
  </si>
  <si>
    <t>8008-57-9</t>
  </si>
  <si>
    <t>Citrus sinensis oil terpeneless</t>
  </si>
  <si>
    <t>Orange oil terpeneless (Citrus sinensis (L.) Osbeck)</t>
  </si>
  <si>
    <t>68916-04-1</t>
  </si>
  <si>
    <t>Bitter orange oil (Citrus aurantium L.)</t>
  </si>
  <si>
    <t>Orange peel oil, bitter (Citrus aurantium L.)</t>
  </si>
  <si>
    <t>Citrus aurantium peel oil, bitter</t>
  </si>
  <si>
    <t>Orange oil, bitter</t>
  </si>
  <si>
    <t>8028-48-6</t>
  </si>
  <si>
    <t>Citrus sinensis extract</t>
  </si>
  <si>
    <t>Orange peel, sweet, extract (Citrus sinensis L. Osbeck)</t>
  </si>
  <si>
    <t>Orange, sweet, ext.</t>
  </si>
  <si>
    <t>Oil of orange</t>
  </si>
  <si>
    <t>Orange peel oil, sweet (Citrus sinensis (L.) Osbeck)</t>
  </si>
  <si>
    <t>Orange oil expressed (Citrus sinensis (L.) Osbeck)</t>
  </si>
  <si>
    <t>Orange oil, sweet</t>
  </si>
  <si>
    <t>Citrus sinensis oil, terpeneless</t>
  </si>
  <si>
    <t>Orange peel, sweet, oil, terpeneless (Citrus sinensis L. Osbeck)</t>
  </si>
  <si>
    <t>8007-11-2</t>
  </si>
  <si>
    <t>Lippia spp.</t>
  </si>
  <si>
    <t>Oregano (Lippia spp.)</t>
  </si>
  <si>
    <t>Oregano Mexican</t>
  </si>
  <si>
    <t>Oreganum</t>
  </si>
  <si>
    <t>Origan</t>
  </si>
  <si>
    <t>Sage Mexican</t>
  </si>
  <si>
    <t>Origanum oil (extractive) (Thymus capitatus L. Hoffmanns &amp; Link)</t>
  </si>
  <si>
    <t>Origanum, Spanish</t>
  </si>
  <si>
    <t>Thymus capitus oil</t>
  </si>
  <si>
    <t>8002-73-1</t>
  </si>
  <si>
    <t>Orris concrete liquid oil (Iris florentina L.)</t>
  </si>
  <si>
    <t>Iris florentina L.</t>
  </si>
  <si>
    <t>Orris root extract (Iris florentina L.)</t>
  </si>
  <si>
    <t>White flag extract</t>
  </si>
  <si>
    <t>8014-19-5</t>
  </si>
  <si>
    <t>Cymbopogon martini, ext.</t>
  </si>
  <si>
    <t>Palmarosa oil (Cymbopogon martini (Roxb.) Stapf)</t>
  </si>
  <si>
    <t>Cymbopogon martini oil</t>
  </si>
  <si>
    <t>57-10-3</t>
  </si>
  <si>
    <t>Cetylic acid</t>
  </si>
  <si>
    <t>Palmitic acid</t>
  </si>
  <si>
    <t>Hexadecanoic acid</t>
  </si>
  <si>
    <t>Hexadecylic acid</t>
  </si>
  <si>
    <t>Palmitic acid, pure</t>
  </si>
  <si>
    <t>84625-29-6</t>
  </si>
  <si>
    <t>Capsicum annum</t>
  </si>
  <si>
    <t>Paprika (Capsicum annuum L.)</t>
  </si>
  <si>
    <t>Paprika oleoresin (Capsicum annuum L.)</t>
  </si>
  <si>
    <t>84012-33-9</t>
  </si>
  <si>
    <t>Parsley (Petroselinum crispum (Miller) Nyman-P. sativum Hoffm.)</t>
  </si>
  <si>
    <t>Petroselinum crispum</t>
  </si>
  <si>
    <t>Petroselinum sativum</t>
  </si>
  <si>
    <t>8000-68-8</t>
  </si>
  <si>
    <t>Parsley, ext.</t>
  </si>
  <si>
    <t>Parsley oil</t>
  </si>
  <si>
    <t>Parsley seed oil</t>
  </si>
  <si>
    <t>Petroselinum sativum (Hoff)</t>
  </si>
  <si>
    <t>Petroselinum seed oil</t>
  </si>
  <si>
    <t>Petroselinum spp.</t>
  </si>
  <si>
    <t>Parsley oleoresin (Petroselinum spp.)</t>
  </si>
  <si>
    <t>Petroselinum oleoresin</t>
  </si>
  <si>
    <t>8014-09-3</t>
  </si>
  <si>
    <t>Patchouli, ext.</t>
  </si>
  <si>
    <t>Patchouly oil</t>
  </si>
  <si>
    <t>Patchouli oil</t>
  </si>
  <si>
    <t>Patchouli oil, Indonesian type</t>
  </si>
  <si>
    <t>Pogostemon cablin (Blanco) (Benth.)</t>
  </si>
  <si>
    <t>Pogostemon oil</t>
  </si>
  <si>
    <t>Pogostemon spp.</t>
  </si>
  <si>
    <t>8013-99-8</t>
  </si>
  <si>
    <t>Hedeona oil</t>
  </si>
  <si>
    <t>Pennyroyal oil (Mentha pulegium L.)</t>
  </si>
  <si>
    <t>Mentha pulegium, ext.</t>
  </si>
  <si>
    <t>Mentha pulegium oil</t>
  </si>
  <si>
    <t>Pennyroyal oil, Eurafrican</t>
  </si>
  <si>
    <t>106-02-5</t>
  </si>
  <si>
    <t>Angelica lactone</t>
  </si>
  <si>
    <t>omega-Pentadecalactone</t>
  </si>
  <si>
    <t>Cyclopentadecanolid</t>
  </si>
  <si>
    <t>Cyclopentadecanolide</t>
  </si>
  <si>
    <t>Exaltolide</t>
  </si>
  <si>
    <t>15-Hydroxypentadecanoic acid, omega-lactone</t>
  </si>
  <si>
    <t>Oxacyclohexadecan-2-one</t>
  </si>
  <si>
    <t>Pentadecanolide</t>
  </si>
  <si>
    <t>Pentalide</t>
  </si>
  <si>
    <t>Thibetolide</t>
  </si>
  <si>
    <t>600-14-6</t>
  </si>
  <si>
    <t>Acetylpropionyl</t>
  </si>
  <si>
    <t>beta,gamma-Dioxopentane</t>
  </si>
  <si>
    <t>107-87-9</t>
  </si>
  <si>
    <t>Ethyl acetone</t>
  </si>
  <si>
    <t>2-Pentanone</t>
  </si>
  <si>
    <t>Methyl propyl ketone</t>
  </si>
  <si>
    <t>Propyl methyl ketone</t>
  </si>
  <si>
    <t>591-80-0</t>
  </si>
  <si>
    <t>Allyl acetic acid</t>
  </si>
  <si>
    <t>4-Pentenoic acid</t>
  </si>
  <si>
    <t>84929-41-9</t>
  </si>
  <si>
    <t>Pepper, black (Piper nigrum L.)</t>
  </si>
  <si>
    <t>Pepper (Piper), P. nigrum, ext.</t>
  </si>
  <si>
    <t>Piper nigrum</t>
  </si>
  <si>
    <t>8006-82-4</t>
  </si>
  <si>
    <t>Black pepper oil</t>
  </si>
  <si>
    <t>Pepper, black, oil (Piper nigrum L.)</t>
  </si>
  <si>
    <t>Piper nigrum oil</t>
  </si>
  <si>
    <t>Pepper, black, oleoresin (Piper nigrum L.)</t>
  </si>
  <si>
    <t>Piper nigrum oleoresin</t>
  </si>
  <si>
    <t>84082-70-2</t>
  </si>
  <si>
    <t>Mentha piperita extract</t>
  </si>
  <si>
    <t>Mentha piperita leaves</t>
  </si>
  <si>
    <t>Peppermint, ext.</t>
  </si>
  <si>
    <t>8006-90-4</t>
  </si>
  <si>
    <t>Mentha piperita L.</t>
  </si>
  <si>
    <t>Peppermint oil</t>
  </si>
  <si>
    <t>Mentha piperita oil</t>
  </si>
  <si>
    <t>Peppermint oil, Madras</t>
  </si>
  <si>
    <t>Peppermint oil, Willamette</t>
  </si>
  <si>
    <t>Peppermint oil, Yakima</t>
  </si>
  <si>
    <t>85940-30-3</t>
  </si>
  <si>
    <t>Capsicum annum-Capsicum frutescens</t>
  </si>
  <si>
    <t>Pepper, red (Capsicum frutescens L. (Capsicum annuum L.))</t>
  </si>
  <si>
    <t>Capsicum frutescens-Capsicum annum</t>
  </si>
  <si>
    <t>Pepper, white (Piper nigrum L.)</t>
  </si>
  <si>
    <t>Pepper, white, oil (Piper nigrum L.)</t>
  </si>
  <si>
    <t>Pepper, white, oleoresin (Piper nigrum L.)</t>
  </si>
  <si>
    <t>Citrus limonum oil</t>
  </si>
  <si>
    <t>Petitgrain, lemon, oil (Citrus limon L. Burm. f)</t>
  </si>
  <si>
    <t>Lemon petitgrain oil (Citrus limonum)</t>
  </si>
  <si>
    <t>8014-17-3</t>
  </si>
  <si>
    <t>Citrus reticulata blanco mandarin oil</t>
  </si>
  <si>
    <t>Petitgrain mandarin oil (Citrus reticulata blanco var. mandarin)</t>
  </si>
  <si>
    <t>Citrus aurantium oil (leaves, twiglets)</t>
  </si>
  <si>
    <t>Petitgrain Paraguay oil</t>
  </si>
  <si>
    <t>Citrus aurantium (L.) subsp. amara</t>
  </si>
  <si>
    <t>Petitgrain oil</t>
  </si>
  <si>
    <t>Petitgrain oil, Paraguay</t>
  </si>
  <si>
    <t>99-83-2</t>
  </si>
  <si>
    <t>1,5-Cyclohexadiene, 1-isopropyl-4-methyl-</t>
  </si>
  <si>
    <t>alpha-Phellandrene</t>
  </si>
  <si>
    <t>Dihydro-p-cymene</t>
  </si>
  <si>
    <t>1-Isopropyl-4-methyl-2,4-cyclohexadiene</t>
  </si>
  <si>
    <t>4-Isopropyl-1-methyl-1,5-cyclohexadiene</t>
  </si>
  <si>
    <t>p-Mentha-1,5-diene</t>
  </si>
  <si>
    <t>1-Methyl-4-isopropyl-1,5-cyclohexadiene</t>
  </si>
  <si>
    <t>103-45-7</t>
  </si>
  <si>
    <t>Acetic acid, 2-phenylethyl ester</t>
  </si>
  <si>
    <t>Phenethyl acetate</t>
  </si>
  <si>
    <t>Benzylcarbinyl acetate</t>
  </si>
  <si>
    <t>Phenylethyl acetate</t>
  </si>
  <si>
    <t>2-Phenylethyl acetate</t>
  </si>
  <si>
    <t>60-12-8</t>
  </si>
  <si>
    <t>Benzeneethanol</t>
  </si>
  <si>
    <t>Phenethyl alcohol</t>
  </si>
  <si>
    <t>Benzyl carbinol</t>
  </si>
  <si>
    <t>beta-P.E.A.</t>
  </si>
  <si>
    <t>1-Phenyl-2-ethanol</t>
  </si>
  <si>
    <t>2-Phenylethanol</t>
  </si>
  <si>
    <t>Phenylethyl alcohol</t>
  </si>
  <si>
    <t>beta-Phenylethyl alcohol</t>
  </si>
  <si>
    <t>2-Phenylethyl alcohol</t>
  </si>
  <si>
    <t>133-18-6</t>
  </si>
  <si>
    <t>Benzoic acid, 2-amino-, 2-phenylethyl ester</t>
  </si>
  <si>
    <t>Phenylethyl anthranilate</t>
  </si>
  <si>
    <t>beta-Phenethyl o-aminobenzoate</t>
  </si>
  <si>
    <t>Phenethyl anthranilate</t>
  </si>
  <si>
    <t>2-Phenylethyl anthranilate</t>
  </si>
  <si>
    <t>94-47-3</t>
  </si>
  <si>
    <t>Benzoic acid, 2-phenylethyl ester</t>
  </si>
  <si>
    <t>Phenethyl benzoate</t>
  </si>
  <si>
    <t>Benzylcarbinyl benzoate</t>
  </si>
  <si>
    <t>Phenylethyl benzoate</t>
  </si>
  <si>
    <t>2-Phenylethyl benzoate</t>
  </si>
  <si>
    <t>103-52-6</t>
  </si>
  <si>
    <t>Benzylcarbinyl butyrate</t>
  </si>
  <si>
    <t>Phenethyl butyrate</t>
  </si>
  <si>
    <t>Butanoic acid, 2-phenylethyl ester</t>
  </si>
  <si>
    <t>2-Phenylethyl butanoate</t>
  </si>
  <si>
    <t>Phenylethyl butyrate</t>
  </si>
  <si>
    <t>2-Phenylethyl butyrate</t>
  </si>
  <si>
    <t>103-48-0</t>
  </si>
  <si>
    <t>Benzylcarbinyl isobutyrate</t>
  </si>
  <si>
    <t>Phenethyl isobutyrate</t>
  </si>
  <si>
    <t>Benzylcarbinyl 2-methylpropanoate</t>
  </si>
  <si>
    <t>Phenethyl 2-methylpropanoate</t>
  </si>
  <si>
    <t>Phenylethyl isobutyrate</t>
  </si>
  <si>
    <t>2-Phenylethyl isobutyrate</t>
  </si>
  <si>
    <t>Propanoic acid, 2-methyl-, 2-phenylethyl ester</t>
  </si>
  <si>
    <t>103-53-7</t>
  </si>
  <si>
    <t>Benzylcarbinyl cinnamate</t>
  </si>
  <si>
    <t>Phenethyl cinnamate</t>
  </si>
  <si>
    <t>beta-Phenethyl beta-phenylacrylate</t>
  </si>
  <si>
    <t>Phenylethyl cinnamate</t>
  </si>
  <si>
    <t>2-Phenylethyl cinnamate</t>
  </si>
  <si>
    <t>2-Phenylethyl 3-phenylpropenoate</t>
  </si>
  <si>
    <t>2-Propenoic acid, 3-phenyl-, 2-phenylethyl ester</t>
  </si>
  <si>
    <t>104-62-1</t>
  </si>
  <si>
    <t>Benzylcarbinyl formate</t>
  </si>
  <si>
    <t>Phenethyl formate</t>
  </si>
  <si>
    <t>Formic acid, phenylethyl ester</t>
  </si>
  <si>
    <t>Phenylethyl formate</t>
  </si>
  <si>
    <t>2-Phenylethyl formate</t>
  </si>
  <si>
    <t>2-Phenylethyl methanoate</t>
  </si>
  <si>
    <t>7149-32-8</t>
  </si>
  <si>
    <t>2-Furancarboxylic acid, 2-phenylethyl ester</t>
  </si>
  <si>
    <t>Phenethyl 2-furoate</t>
  </si>
  <si>
    <t>Phenylethyl 2-furoate</t>
  </si>
  <si>
    <t>2-Phenylethyl 2-furoate</t>
  </si>
  <si>
    <t>102-20-5</t>
  </si>
  <si>
    <t>Benzeneacetic acid, 2-phenylethyl ester</t>
  </si>
  <si>
    <t>Phenethyl phenylacetate</t>
  </si>
  <si>
    <t>Benzylcarbinyl phenylacetate</t>
  </si>
  <si>
    <t>Phenethyl-alpha-toluate</t>
  </si>
  <si>
    <t>Phenylethyl phenylacetate</t>
  </si>
  <si>
    <t>2-Phenylethyl phenylacetate</t>
  </si>
  <si>
    <t>2-Phenylethyl alpha-toluate</t>
  </si>
  <si>
    <t>122-70-3</t>
  </si>
  <si>
    <t>Benzylcarbinyl propionate</t>
  </si>
  <si>
    <t>Phenethyl propionate</t>
  </si>
  <si>
    <t>2-Phenylethyl propanoate</t>
  </si>
  <si>
    <t>Phenylethyl propionate</t>
  </si>
  <si>
    <t>2-Phenylethyl propionate</t>
  </si>
  <si>
    <t>Propanoic acid, 2-phenylethyl ester</t>
  </si>
  <si>
    <t>87-22-9</t>
  </si>
  <si>
    <t>Benzoic acid, 2-hydroxy-, 2-phenylethyl ester</t>
  </si>
  <si>
    <t>Phenethyl salicylate</t>
  </si>
  <si>
    <t>Benzylcarbinyl 2-hydroxybenzoate</t>
  </si>
  <si>
    <t>Benzylcarbinyl salicylate</t>
  </si>
  <si>
    <t>2-Phenylethyl 2-hydroxybenzoate</t>
  </si>
  <si>
    <t>Phenylethyl salicylate</t>
  </si>
  <si>
    <t>2-Phenylethyl salicylate</t>
  </si>
  <si>
    <t>42078-65-9</t>
  </si>
  <si>
    <t>2-Butenoic acid, 3-methyl-, 2-phenylethyl ester</t>
  </si>
  <si>
    <t>Phenethyl senecioate</t>
  </si>
  <si>
    <t>Phenethyl 3,3-dimethylacrylate</t>
  </si>
  <si>
    <t>Phenethyl 3-methylcrotonate</t>
  </si>
  <si>
    <t>2-Phenylethyl 3-methyl-2-butenoate</t>
  </si>
  <si>
    <t>Phenylethyl senecioate</t>
  </si>
  <si>
    <t>2-Phenylethyl senecioate</t>
  </si>
  <si>
    <t>55719-85-2</t>
  </si>
  <si>
    <t>Benzylcarbinyl tiglate</t>
  </si>
  <si>
    <t>Phenethyl tiglate</t>
  </si>
  <si>
    <t>2-Butenoic acid, 2-methyl-, 2-phenylethyl ester, (E)-</t>
  </si>
  <si>
    <t>Phenethyl 2-methylcrotonate</t>
  </si>
  <si>
    <t>2-Phenylethyl trans-2,3-dimethylacrylate</t>
  </si>
  <si>
    <t>2-Phenylethyl trans-2-methylbutenoate</t>
  </si>
  <si>
    <t>Phenylethyl alpha-methylcrotonate</t>
  </si>
  <si>
    <t>Phenylethyl tiglate</t>
  </si>
  <si>
    <t>2-Phenylethyl tiglate</t>
  </si>
  <si>
    <t>140-26-1</t>
  </si>
  <si>
    <t>Benzylcarbinyl isovalerate</t>
  </si>
  <si>
    <t>Phenethyl isovalerate</t>
  </si>
  <si>
    <t>Benzylcarbinyl 3-methylbutanoate</t>
  </si>
  <si>
    <t>Butanoic acid, 3-methyl-, 2-phenylethyl ester</t>
  </si>
  <si>
    <t>Phenethyl 3-methylbutyrate</t>
  </si>
  <si>
    <t>Phenylethyl isovalerate</t>
  </si>
  <si>
    <t>2-Phenylethyl isovalerate</t>
  </si>
  <si>
    <t>2-Phenylethyl 3-methylbutanoate</t>
  </si>
  <si>
    <t>122-59-8</t>
  </si>
  <si>
    <t>Acetic acid, phenoxy-</t>
  </si>
  <si>
    <t>Phenoxyacetic acid</t>
  </si>
  <si>
    <t>Glycolic acid phenyl ether</t>
  </si>
  <si>
    <t>Phenoxyethanoic acid</t>
  </si>
  <si>
    <t>o-Phenylglycolic acid</t>
  </si>
  <si>
    <t>P.O.A.</t>
  </si>
  <si>
    <t>103-60-6</t>
  </si>
  <si>
    <t>Ethylene glycol monophenyl ether isobutyrate</t>
  </si>
  <si>
    <t>2-Phenoxyethyl isobutyrate</t>
  </si>
  <si>
    <t>Phenirat</t>
  </si>
  <si>
    <t>Phenoxyethyl isobutyrate</t>
  </si>
  <si>
    <t>2-Phenoxyethyl 2-methylpropanoate</t>
  </si>
  <si>
    <t>Phenylcellosolve isobutyrate</t>
  </si>
  <si>
    <t>Propanoic acid, 2-methyl-, 2-phenoxyethyl ester</t>
  </si>
  <si>
    <t>122-78-1</t>
  </si>
  <si>
    <t>Benzeneacetaldehyde</t>
  </si>
  <si>
    <t>Phenylacetaldehyde</t>
  </si>
  <si>
    <t>Benzylcarboxaldehyde</t>
  </si>
  <si>
    <t>Hyacinthin</t>
  </si>
  <si>
    <t>1-Oxo-2-phenylethane</t>
  </si>
  <si>
    <t>Phenylacetic aldehyde</t>
  </si>
  <si>
    <t>alpha-Tolualdehyde</t>
  </si>
  <si>
    <t>alpha-Toluic aldehyde</t>
  </si>
  <si>
    <t>5468-06-4</t>
  </si>
  <si>
    <t>2-Benzyl-4,5-dimethyl-1,3-dioxolane</t>
  </si>
  <si>
    <t>Phenylacetaldehyde 2,3-butylene glycol acetal</t>
  </si>
  <si>
    <t>4,5-Dimethyl-2-benzyl-1,3-dioxolane</t>
  </si>
  <si>
    <t>1,3-Dioxolane, 4,5-dimethyl-2-(phenylmethyl)-</t>
  </si>
  <si>
    <t>101-48-4</t>
  </si>
  <si>
    <t>Benzene, (2,2-dimethoxyethyl)-</t>
  </si>
  <si>
    <t>Phenylacetaldehyde dimethyl acetal</t>
  </si>
  <si>
    <t>1,1-Dimethoxy-2-phenylethane</t>
  </si>
  <si>
    <t>Lilas Vert</t>
  </si>
  <si>
    <t>PADIMA</t>
  </si>
  <si>
    <t>P.A.D.M.A.</t>
  </si>
  <si>
    <t>Rosal</t>
  </si>
  <si>
    <t>alpha-Tolyl aldehyde dimethyl acetal</t>
  </si>
  <si>
    <t>Vertodor</t>
  </si>
  <si>
    <t>Viridine</t>
  </si>
  <si>
    <t>29895-73-6</t>
  </si>
  <si>
    <t>Benzeneacetaldehyde, cyclic acetal with 1,2,3-propanetriol</t>
  </si>
  <si>
    <t>Phenylacetaldehyde glyceryl acetal</t>
  </si>
  <si>
    <t>Benzeneacetaldehyde, cyclic acetal with glycerol</t>
  </si>
  <si>
    <t>5-Hydroxy-2-benzyl-1,3-dioxan</t>
  </si>
  <si>
    <t>5-Hydroxymethyl-2-benzyl-1,3-dioxolane</t>
  </si>
  <si>
    <t>103-82-2</t>
  </si>
  <si>
    <t>Benzeneacetic acid</t>
  </si>
  <si>
    <t>Phenylacetic acid</t>
  </si>
  <si>
    <t>Benzylcarboxylic acid</t>
  </si>
  <si>
    <t>alpha-Toluic acid</t>
  </si>
  <si>
    <t>2344-70-9</t>
  </si>
  <si>
    <t>Benzenepropanol, .alpha.-methyl-</t>
  </si>
  <si>
    <t>4-Phenyl-2-butanol</t>
  </si>
  <si>
    <t>Methyl 2-phenylethyl carbinol</t>
  </si>
  <si>
    <t>Phenylethyl methyl carbinol</t>
  </si>
  <si>
    <t>17488-65-2</t>
  </si>
  <si>
    <t>3-Buten-2-ol, 4-phenyl-</t>
  </si>
  <si>
    <t>4-Phenyl-3-buten-2-ol</t>
  </si>
  <si>
    <t>Methyl styryl carbinol</t>
  </si>
  <si>
    <t>122-57-6</t>
  </si>
  <si>
    <t>Benzilideneacetone</t>
  </si>
  <si>
    <t>4-Phenyl-3-buten-2-one</t>
  </si>
  <si>
    <t>Benzylidene acetone</t>
  </si>
  <si>
    <t>3-Buten-2-one, 4-phenyl-</t>
  </si>
  <si>
    <t>Methyl styryl ketone</t>
  </si>
  <si>
    <t>10415-88-0</t>
  </si>
  <si>
    <t>Benzenepropanal, .alpha.-methyl-, acetate</t>
  </si>
  <si>
    <t>4-Phenyl-2-butyl acetate</t>
  </si>
  <si>
    <t>Phenylethyl methyl carbinyl acetate</t>
  </si>
  <si>
    <t>10415-87-9</t>
  </si>
  <si>
    <t>3-Methyl-1-phenyl-3-pentanol</t>
  </si>
  <si>
    <t>1-Phenyl-3-methyl-3-pentanol</t>
  </si>
  <si>
    <t>P.E.M.E.C.</t>
  </si>
  <si>
    <t>3-Pentanol, 3-methyl-1-phenyl-</t>
  </si>
  <si>
    <t>Phenylethyl methyl ethyl carbinol</t>
  </si>
  <si>
    <t>93-54-9</t>
  </si>
  <si>
    <t>Benzenemethanol, .alpha.-ethyl-</t>
  </si>
  <si>
    <t>1-Phenyl-1-propanol</t>
  </si>
  <si>
    <t>alpha-Ethylbenzyl alcohol</t>
  </si>
  <si>
    <t>Ethyl phenyl carbinol</t>
  </si>
  <si>
    <t>alpha-Hydroxypropylbenzene</t>
  </si>
  <si>
    <t>Phenyl ethyl carbinol</t>
  </si>
  <si>
    <t>1-Phenylpropyl alcohol</t>
  </si>
  <si>
    <t>122-97-4</t>
  </si>
  <si>
    <t>Benzenepropanol</t>
  </si>
  <si>
    <t>3-Phenyl-1-propanol</t>
  </si>
  <si>
    <t>Benzylethyl alcohol</t>
  </si>
  <si>
    <t>Dihydrocinnamyl alcohol</t>
  </si>
  <si>
    <t>Hydrocinnamyl alcohol</t>
  </si>
  <si>
    <t>Phenethyl carbinol</t>
  </si>
  <si>
    <t>Phenylpropyl alcohol</t>
  </si>
  <si>
    <t>3-Phenylpropyl alcohol</t>
  </si>
  <si>
    <t>93-53-8</t>
  </si>
  <si>
    <t>Benzeneacetaldehyde, alpha-methyl-</t>
  </si>
  <si>
    <t>2-Phenylpropionaldehyde</t>
  </si>
  <si>
    <t>Hydratropaldehyde</t>
  </si>
  <si>
    <t>Hydratropic aldehyde</t>
  </si>
  <si>
    <t>alpha-Methylphenylacetaldehyde</t>
  </si>
  <si>
    <t>alpha-Methyltolualdehyde</t>
  </si>
  <si>
    <t>2-Phenylpropanal</t>
  </si>
  <si>
    <t>alpha-Phenylpropionaldehyde</t>
  </si>
  <si>
    <t>104-53-0</t>
  </si>
  <si>
    <t>Benzenepropanal</t>
  </si>
  <si>
    <t>3-Phenylpropionaldehyde</t>
  </si>
  <si>
    <t>Benzylacetaldehyde</t>
  </si>
  <si>
    <t>Hydrocinnamaldehyde</t>
  </si>
  <si>
    <t>3-Phenylpropanal</t>
  </si>
  <si>
    <t>Phenylpropyl aldehyde</t>
  </si>
  <si>
    <t>90-87-9</t>
  </si>
  <si>
    <t>Benzene, (2,2-dimethoxy-1-methylethyl)-</t>
  </si>
  <si>
    <t>2-Phenylpropionaldehyde dimethyl acetal</t>
  </si>
  <si>
    <t>1,1-Dimethoxy-2-phenylpropane</t>
  </si>
  <si>
    <t>Hydratropaldehyde dimethyl acetal</t>
  </si>
  <si>
    <t>Hydratropic aldehyde dimethyl acetal</t>
  </si>
  <si>
    <t>501-52-0</t>
  </si>
  <si>
    <t>Benzenepropanoic acid</t>
  </si>
  <si>
    <t>3-Phenylpropionic acid</t>
  </si>
  <si>
    <t>Benzylacetic acid</t>
  </si>
  <si>
    <t>Dihydrocinnamic acid</t>
  </si>
  <si>
    <t>Hydrocinnamic acid</t>
  </si>
  <si>
    <t>beta-Phenylpropionic acid</t>
  </si>
  <si>
    <t>122-72-5</t>
  </si>
  <si>
    <t>Benzenepropanol, acetate</t>
  </si>
  <si>
    <t>3-Phenylpropyl acetate</t>
  </si>
  <si>
    <t>Hydrocinnamyl acetate</t>
  </si>
  <si>
    <t>Phenylpropyl acetate</t>
  </si>
  <si>
    <t>beta-Phenylpropyl acetate</t>
  </si>
  <si>
    <t>80866-83-7</t>
  </si>
  <si>
    <t>Butanoic acid, 2-phenylpropyl ester</t>
  </si>
  <si>
    <t>2-Phenylpropyl butyrate</t>
  </si>
  <si>
    <t>Hydrotropyl butyrate</t>
  </si>
  <si>
    <t>beta-Methylphenethyl butyrate</t>
  </si>
  <si>
    <t>65813-53-8</t>
  </si>
  <si>
    <t>Hydrotropyl isobutyrate</t>
  </si>
  <si>
    <t>2-Phenylpropyl isobutyrate</t>
  </si>
  <si>
    <t>2-Phenylpropyl iso-butyrate</t>
  </si>
  <si>
    <t>alpha-Phenylpropyl isobutyrate</t>
  </si>
  <si>
    <t>Propanoic acid, 2-methyl-, 2-phenylpropyl ester</t>
  </si>
  <si>
    <t>103-58-2</t>
  </si>
  <si>
    <t>Hydrocinnamyl isobutyrate</t>
  </si>
  <si>
    <t>3-Phenylpropyl isobutyrate</t>
  </si>
  <si>
    <t>Hydrocinnamyl 2-methylpropanoate</t>
  </si>
  <si>
    <t>beta-Phenylpropyl 2-methylpropanoate</t>
  </si>
  <si>
    <t>3-Phenylpropyl 2-methylpropanoate</t>
  </si>
  <si>
    <t>Propanoic acid, 2-methyl-, 3-phenylpropyl ester</t>
  </si>
  <si>
    <t>122-68-9</t>
  </si>
  <si>
    <t>Cinnamic acid, 3-phenylpropyl ester</t>
  </si>
  <si>
    <t>3-Phenylpropyl cinnamate</t>
  </si>
  <si>
    <t>Hydrocinnamyl cinnamate</t>
  </si>
  <si>
    <t>beta-Phenylpropyl cinnamate</t>
  </si>
  <si>
    <t>3-Phenylpropyl beta-phenylacrylate</t>
  </si>
  <si>
    <t>3-Phenylpropyl 3-phenylpropenoate</t>
  </si>
  <si>
    <t>2-Propenoic acid, 3-phenyl-, 3-phenylpropyl ester</t>
  </si>
  <si>
    <t>104-64-3</t>
  </si>
  <si>
    <t>Benzenepropanol, formate</t>
  </si>
  <si>
    <t>3-Phenylpropyl formate</t>
  </si>
  <si>
    <t>Hydrocinnamyl formate</t>
  </si>
  <si>
    <t>Phenylpropyl formate</t>
  </si>
  <si>
    <t>beta-Phenylpropyl formate</t>
  </si>
  <si>
    <t>6281-40-9</t>
  </si>
  <si>
    <t>Hexanoic acid, 3-phenylpropyl ester</t>
  </si>
  <si>
    <t>3-Phenylpropyl hexanoate</t>
  </si>
  <si>
    <t>Hydrocinnamyl caproate</t>
  </si>
  <si>
    <t>Hydrocinnamyl hexanoate</t>
  </si>
  <si>
    <t>3-Phenylpropyl caproate</t>
  </si>
  <si>
    <t>122-74-7</t>
  </si>
  <si>
    <t>Benzenepropanol, propanoate</t>
  </si>
  <si>
    <t>3-Phenylpropyl propionate</t>
  </si>
  <si>
    <t>Hydrocinnamyl propionate</t>
  </si>
  <si>
    <t>3-Phenylpropyl propanoate</t>
  </si>
  <si>
    <t>Phenylpropyl propionate</t>
  </si>
  <si>
    <t>beta-Phenylpropyl propionate</t>
  </si>
  <si>
    <t>3208-40-0</t>
  </si>
  <si>
    <t>Furan, tetrahydro-2-(3-phenylpropyl)-</t>
  </si>
  <si>
    <t>2-(3-Phenylpropyl)tetrahydrofuran</t>
  </si>
  <si>
    <t>alpha-(3-Phenlypropyl)tetrahydrofuran</t>
  </si>
  <si>
    <t>5452-07-3</t>
  </si>
  <si>
    <t>Butanoic acid, 3-methyl-, 3-phenylpropyl ester</t>
  </si>
  <si>
    <t>3-Phenylpropyl isovalerate</t>
  </si>
  <si>
    <t>Hydrocinnamyl isovalerate</t>
  </si>
  <si>
    <t>Hydrocinnamyl 3-methylbutanoate</t>
  </si>
  <si>
    <t>3-Phenylpropyl isopentanoate</t>
  </si>
  <si>
    <t>beta-Phenylpropyl 3-methylbutanoate</t>
  </si>
  <si>
    <t>3-Phenylpropyl 3-methylbutanoate</t>
  </si>
  <si>
    <t>7664-38-2</t>
  </si>
  <si>
    <t>Phosphoric acid</t>
  </si>
  <si>
    <t>Pimenta leaf oil</t>
  </si>
  <si>
    <t>Pimenta officinalis leaf oil</t>
  </si>
  <si>
    <t>Pimenta officinalis Lindl.</t>
  </si>
  <si>
    <t>80-56-8</t>
  </si>
  <si>
    <t>Bicyclo(3.1.1)hept-2-ene, 2,6,6-trimethyl-</t>
  </si>
  <si>
    <t>alpha-Pinene</t>
  </si>
  <si>
    <t>Pinene</t>
  </si>
  <si>
    <t>Pin-2(3)-ene</t>
  </si>
  <si>
    <t>2-Pinene</t>
  </si>
  <si>
    <t>2,6,6-Trimethylbicyclo-(3,1,1)-2-heptene</t>
  </si>
  <si>
    <t>127-91-3</t>
  </si>
  <si>
    <t>Bicyclo[3.1.1]heptane, 6,6-dimethyl-2-methylene-</t>
  </si>
  <si>
    <t>beta-Pinene</t>
  </si>
  <si>
    <t>6,6-Dimethyl-2-methylenebicyclo(3.1.1)heptane</t>
  </si>
  <si>
    <t>6,6-Dimethyl-2-methylenenorpinane</t>
  </si>
  <si>
    <t>Nopinene</t>
  </si>
  <si>
    <t>2(10)-Pinene</t>
  </si>
  <si>
    <t>Pseudopinene</t>
  </si>
  <si>
    <t>8000-26-8</t>
  </si>
  <si>
    <t>Pine, mountain, oil</t>
  </si>
  <si>
    <t>Pine needle, dwarf, oil (Pinus mugo turra var. pumilio (Haenke) Zenari)</t>
  </si>
  <si>
    <t>Pinus mugo turra oil</t>
  </si>
  <si>
    <t>Pinus pumilio oil</t>
  </si>
  <si>
    <t>8021-29-2</t>
  </si>
  <si>
    <t>Abies needle oil</t>
  </si>
  <si>
    <t>Pine needle oil (Abies spp.)</t>
  </si>
  <si>
    <t>Fir, Abies sibirica, ext.</t>
  </si>
  <si>
    <t>Fir, Siberian, oil</t>
  </si>
  <si>
    <t>8023-99-2</t>
  </si>
  <si>
    <t>Pine, Pinus sylvestris, ext.</t>
  </si>
  <si>
    <t>Pine scotch oil (Pinus sylvestris L.)</t>
  </si>
  <si>
    <t>Pinus sylvestris oil</t>
  </si>
  <si>
    <t>97435-14-8</t>
  </si>
  <si>
    <t>Pine, Pinus palustris, ext</t>
  </si>
  <si>
    <t>Pine tar oil (Pinus palustris Mill. and other Pinus spp.)</t>
  </si>
  <si>
    <t>Tar oil</t>
  </si>
  <si>
    <t>110-89-4</t>
  </si>
  <si>
    <t>Hexahydropyridine</t>
  </si>
  <si>
    <t>Piperidine</t>
  </si>
  <si>
    <t>Hexazane</t>
  </si>
  <si>
    <t>Pentamethylenimine</t>
  </si>
  <si>
    <t>94-62-2</t>
  </si>
  <si>
    <t>Piperidine, 1-[5-(benzodioxol-5-yl)-1-oxo-2,4-pentadienyl]-, (E,E)-</t>
  </si>
  <si>
    <t>Piperine</t>
  </si>
  <si>
    <t>Piperoylpiperidine</t>
  </si>
  <si>
    <t>6091-50-5</t>
  </si>
  <si>
    <t>2-Cyclohexen-1-one, 3-methyl-6-(1-methylethyl)-, (S)-</t>
  </si>
  <si>
    <t>d-Piperitone</t>
  </si>
  <si>
    <t>d-4-Isopropyl-1-methyl-1-cyclohexen-3-one</t>
  </si>
  <si>
    <t>d-p-Menth-1-en-3-one</t>
  </si>
  <si>
    <t>d-1-Methyl-4-isopropyl-1-cyclohexen-3-one</t>
  </si>
  <si>
    <t>alpha-Piperitone</t>
  </si>
  <si>
    <t>120-57-0</t>
  </si>
  <si>
    <t>1,3-Benzodioxole-5-carboxaldehyde</t>
  </si>
  <si>
    <t>Piperonal</t>
  </si>
  <si>
    <t>Dioxymethylene protocatechuic aldehyde</t>
  </si>
  <si>
    <t>Heliotropin</t>
  </si>
  <si>
    <t>Heliotropine</t>
  </si>
  <si>
    <t>3,4-Methylenedioxybenzaldehyde</t>
  </si>
  <si>
    <t>Piperonyl aldehyde</t>
  </si>
  <si>
    <t>Protocatechuic aldehyde methylene ether</t>
  </si>
  <si>
    <t>326-61-4</t>
  </si>
  <si>
    <t>1,3-Benzodioxole-5-methanol, acetate</t>
  </si>
  <si>
    <t>Piperonyl acetate</t>
  </si>
  <si>
    <t>Heliotropyl acetate</t>
  </si>
  <si>
    <t>3,4-Methylenedioxybenzyl acetate</t>
  </si>
  <si>
    <t>5461-08-5</t>
  </si>
  <si>
    <t>Heliotropyl 2-methylpropanoate</t>
  </si>
  <si>
    <t>Piperonyl isobutyrate</t>
  </si>
  <si>
    <t>3,4-Methylenedioxybenzyl 2-methylpropanoate</t>
  </si>
  <si>
    <t>Piperonyl 2-methylpropanoate</t>
  </si>
  <si>
    <t>Propanoic acid, 2-methyl-, 1,3-benzodioxol-5-ylmethyl ester</t>
  </si>
  <si>
    <t>89997-56-8</t>
  </si>
  <si>
    <t>Pipsissewa leaves extract (Chimaphila umbellata Nutt.)</t>
  </si>
  <si>
    <t>9005-64-5</t>
  </si>
  <si>
    <t>Polyoxyethylene (20) sorbitan monolaurate</t>
  </si>
  <si>
    <t>Polysorbate 20</t>
  </si>
  <si>
    <t>Sorbitan monododecanoate, po0ly(oxy-1,2-ethanediyl) derivs.</t>
  </si>
  <si>
    <t>Tween 20</t>
  </si>
  <si>
    <t>9005-67-8</t>
  </si>
  <si>
    <t>Polyoxyethylene (20) sorbitan monostearate</t>
  </si>
  <si>
    <t>Polysorbate 60</t>
  </si>
  <si>
    <t>Sorbitan, monooctadecanoate poly(oxy-1,2-ethanediyl) derivs.</t>
  </si>
  <si>
    <t>Tween 60</t>
  </si>
  <si>
    <t>9005-65-6</t>
  </si>
  <si>
    <t>Polyoxyethylene (20) sorbitan monooleate</t>
  </si>
  <si>
    <t>Polysorbate 80</t>
  </si>
  <si>
    <t>Sorbitan, mono-9-octdecenoate poly(oxy-1,2-ethanediyl derivs.</t>
  </si>
  <si>
    <t>Tween 80</t>
  </si>
  <si>
    <t>84961-57-9</t>
  </si>
  <si>
    <t>Pomegranate bark extract (Punica granatum L.)</t>
  </si>
  <si>
    <t>Punica granatum L.</t>
  </si>
  <si>
    <t>84650-40-8</t>
  </si>
  <si>
    <t>Papaver somniferum L.</t>
  </si>
  <si>
    <t>Poppy seed (Papaver somniferum L.)</t>
  </si>
  <si>
    <t>127-08-2</t>
  </si>
  <si>
    <t>Acetic acid, potassium salt</t>
  </si>
  <si>
    <t>Potassium acetate</t>
  </si>
  <si>
    <t>590-00-1</t>
  </si>
  <si>
    <t>2,4-Hexadienoic acid, potassium salt</t>
  </si>
  <si>
    <t>Potassium sorbate</t>
  </si>
  <si>
    <t>94-86-0</t>
  </si>
  <si>
    <t>6-Ethoxy-m-anol</t>
  </si>
  <si>
    <t>Propenylguaethol</t>
  </si>
  <si>
    <t>1-Ethoxy-2-hydroxy-4-propenylbenzene</t>
  </si>
  <si>
    <t>2-Ethoxy-5-propenylphenol</t>
  </si>
  <si>
    <t>Phenol, 2-ethoxy-5-(1-propenyl)-</t>
  </si>
  <si>
    <t>3-Propenyl-6-ethoxyphenol</t>
  </si>
  <si>
    <t>Vanitrope</t>
  </si>
  <si>
    <t>123-38-6</t>
  </si>
  <si>
    <t>Methylacetaldehyde</t>
  </si>
  <si>
    <t>Propionaldehyde</t>
  </si>
  <si>
    <t>Propanal</t>
  </si>
  <si>
    <t>Propyl aldehyde</t>
  </si>
  <si>
    <t>79-09-4</t>
  </si>
  <si>
    <t>Propanoic acid</t>
  </si>
  <si>
    <t>Propionic acid</t>
  </si>
  <si>
    <t>109-60-4</t>
  </si>
  <si>
    <t>Acetic acid, propyl ester</t>
  </si>
  <si>
    <t>Propyl acetate</t>
  </si>
  <si>
    <t>Propyl ethanoate</t>
  </si>
  <si>
    <t>108-21-4</t>
  </si>
  <si>
    <t>Acetic acid, 1-methylethyl ester</t>
  </si>
  <si>
    <t>Isopropyl acetate</t>
  </si>
  <si>
    <t>645-13-6</t>
  </si>
  <si>
    <t>p-Acetylcumene</t>
  </si>
  <si>
    <t>p-Isopropylacetophenone</t>
  </si>
  <si>
    <t>Ethanone, 1-[4-(1-methylethyl)phenyl]-</t>
  </si>
  <si>
    <t>p-Isopropylacetylbenzene</t>
  </si>
  <si>
    <t>1-(4-(1-Methylethyl)phenyl)ethan-1-one</t>
  </si>
  <si>
    <t>Methyl p-isopropylphenyl ketone</t>
  </si>
  <si>
    <t>71-23-8</t>
  </si>
  <si>
    <t>Albacol</t>
  </si>
  <si>
    <t>Propyl alcohol</t>
  </si>
  <si>
    <t>Optal</t>
  </si>
  <si>
    <t>1-Propanol</t>
  </si>
  <si>
    <t>67-63-0</t>
  </si>
  <si>
    <t>Dimethylcarbinol</t>
  </si>
  <si>
    <t>Isopropyl alcohol</t>
  </si>
  <si>
    <t>I.P.A.</t>
  </si>
  <si>
    <t>Isopropanol</t>
  </si>
  <si>
    <t>Petrohol</t>
  </si>
  <si>
    <t>2-Propanol</t>
  </si>
  <si>
    <t>sec-Propyl alcohol</t>
  </si>
  <si>
    <t>104-45-0</t>
  </si>
  <si>
    <t>Benzene, 1-methoxy-4-propyl-</t>
  </si>
  <si>
    <t>p-Propylanisole</t>
  </si>
  <si>
    <t>Dihydroanethole</t>
  </si>
  <si>
    <t>1-Methoxy-4-propylbenzene</t>
  </si>
  <si>
    <t>Methyl p-propylphenyl ether</t>
  </si>
  <si>
    <t>4-Propylmethoxybenzene</t>
  </si>
  <si>
    <t>2315-68-6</t>
  </si>
  <si>
    <t>Benzoic acid, propyl ester</t>
  </si>
  <si>
    <t>Propyl benzoate</t>
  </si>
  <si>
    <t>n-Propyl benzenecarboxylate</t>
  </si>
  <si>
    <t>939-48-0</t>
  </si>
  <si>
    <t>Benzoic acid, 1-methylethyl ester</t>
  </si>
  <si>
    <t>Isopropyl benzoate</t>
  </si>
  <si>
    <t>1-Methylethyl benzoate</t>
  </si>
  <si>
    <t>536-60-7</t>
  </si>
  <si>
    <t>Benzenemethanol, 4-(1-methylethyl)-</t>
  </si>
  <si>
    <t>p-Isopropylbenzyl alcohol</t>
  </si>
  <si>
    <t>Cumin alcohol</t>
  </si>
  <si>
    <t>Cuminic alcohol</t>
  </si>
  <si>
    <t>Cuminol</t>
  </si>
  <si>
    <t>Cuminyl alcohol</t>
  </si>
  <si>
    <t>p-Cymen-7-ol</t>
  </si>
  <si>
    <t>p-iso-Propylbenzyl alcohol</t>
  </si>
  <si>
    <t>105-66-8</t>
  </si>
  <si>
    <t>Butanoic acid, propyl ester</t>
  </si>
  <si>
    <t>Propyl butyrate</t>
  </si>
  <si>
    <t>Propyl butanoate</t>
  </si>
  <si>
    <t>638-11-9</t>
  </si>
  <si>
    <t>Butanoic acid, 1-methylethyl ester</t>
  </si>
  <si>
    <t>Isopropyl butyrate</t>
  </si>
  <si>
    <t>Isopropyl butanoate</t>
  </si>
  <si>
    <t>644-49-5</t>
  </si>
  <si>
    <t>Propanoic acid, 2-methyl-, propyl ester</t>
  </si>
  <si>
    <t>Propyl isobutyrate</t>
  </si>
  <si>
    <t>Propyl 2-methylpropanoate</t>
  </si>
  <si>
    <t>617-50-5</t>
  </si>
  <si>
    <t>Isopropyl isobutyrate</t>
  </si>
  <si>
    <t>Isopropyl 2-methylpropanoate</t>
  </si>
  <si>
    <t>Propanoic acid, 2-methyl-, 1-methylethyl ester</t>
  </si>
  <si>
    <t>7778-83-8</t>
  </si>
  <si>
    <t>2-Propenoic acid, 3-phenyl-, propyl ester</t>
  </si>
  <si>
    <t>Propyl cinnamate</t>
  </si>
  <si>
    <t>Propyl beta-phenylacrylate</t>
  </si>
  <si>
    <t>Propyl 3-phenylpropenoate</t>
  </si>
  <si>
    <t>7780-06-5</t>
  </si>
  <si>
    <t>Isopropyl cinnamate</t>
  </si>
  <si>
    <t>Isopropyl 3-phenylpropenoate</t>
  </si>
  <si>
    <t>1-Methylethyl 3-phenylpropenoate</t>
  </si>
  <si>
    <t>2-Propenoic acid, 3-phenyl-, 1-methylethyl ester</t>
  </si>
  <si>
    <t>57-55-6</t>
  </si>
  <si>
    <t>1,2-Dihydroxypropane</t>
  </si>
  <si>
    <t>Propylene glycol</t>
  </si>
  <si>
    <t>Methyl glycol</t>
  </si>
  <si>
    <t>Propane-1,2-diol</t>
  </si>
  <si>
    <t>1,2-Propanediol</t>
  </si>
  <si>
    <t>9005-37-2</t>
  </si>
  <si>
    <t>Alginic acid, ester with 1,2-propanediol</t>
  </si>
  <si>
    <t>Propylene glycol alginate</t>
  </si>
  <si>
    <t>142-75-6</t>
  </si>
  <si>
    <t>Octadecanoic acid, 2-hydroxypropyl ester</t>
  </si>
  <si>
    <t>Propylene glycol stearate</t>
  </si>
  <si>
    <t>Propylene glycol monooctadecanoate</t>
  </si>
  <si>
    <t>Propylene glycol monostearate</t>
  </si>
  <si>
    <t>Propylene glycol octadecanoate</t>
  </si>
  <si>
    <t>110-74-7</t>
  </si>
  <si>
    <t>Formic acid, propyl ester</t>
  </si>
  <si>
    <t>Propyl formate</t>
  </si>
  <si>
    <t>625-55-8</t>
  </si>
  <si>
    <t>Formic acid, 1-methylethyl ester</t>
  </si>
  <si>
    <t>Isopropyl formate</t>
  </si>
  <si>
    <t>Isopropyl methanoate</t>
  </si>
  <si>
    <t>623-22-3</t>
  </si>
  <si>
    <t>2-Propenoic acid, 3-(2-furanyl)-, propyl ester</t>
  </si>
  <si>
    <t>Propyl 2-furanacrylate</t>
  </si>
  <si>
    <t>Propyl 3(2-furyl)acrylate</t>
  </si>
  <si>
    <t>Propyl 3(2-furyl)-2-propenoate</t>
  </si>
  <si>
    <t>615-10-1</t>
  </si>
  <si>
    <t>Furancarboxylic acid, propyl ester</t>
  </si>
  <si>
    <t>Propyl 2-furoate</t>
  </si>
  <si>
    <t>Propyl furan-2-carboxylate</t>
  </si>
  <si>
    <t>n-Propyl pyromucate</t>
  </si>
  <si>
    <t>121-79-9</t>
  </si>
  <si>
    <t>Benzoic acid, 3,4,5-trihydroxy-, propyl ester</t>
  </si>
  <si>
    <t>Propyl gallate</t>
  </si>
  <si>
    <t>Progallin P</t>
  </si>
  <si>
    <t>Propyl 3,4,5-trihydroxybenzoate</t>
  </si>
  <si>
    <t>Tenox PG</t>
  </si>
  <si>
    <t>3,4,5,-Trihydroxybenzoic acid propyl ester</t>
  </si>
  <si>
    <t>7778-87-2</t>
  </si>
  <si>
    <t>Heptanoic acid, propyl ester</t>
  </si>
  <si>
    <t>Propyl heptanoate</t>
  </si>
  <si>
    <t>Propyl heptoate</t>
  </si>
  <si>
    <t>Propyl heptylate</t>
  </si>
  <si>
    <t>626-77-7</t>
  </si>
  <si>
    <t>Hexanoic acid, propyl ester</t>
  </si>
  <si>
    <t>Propyl hexanoate</t>
  </si>
  <si>
    <t>Propyl caproate</t>
  </si>
  <si>
    <t>2311-46-8</t>
  </si>
  <si>
    <t>Hexanoic acid, 1-methylethyl ester</t>
  </si>
  <si>
    <t>Isopropyl hexanoate</t>
  </si>
  <si>
    <t>Isopropyl caproate</t>
  </si>
  <si>
    <t>Isopropyl capronate</t>
  </si>
  <si>
    <t>Isopropyl hexylate</t>
  </si>
  <si>
    <t>94-13-3</t>
  </si>
  <si>
    <t>Benzoic acid, p-hydroxy-, propyl ester</t>
  </si>
  <si>
    <t>Propyl p-hydroxybenzoate</t>
  </si>
  <si>
    <t>Preserval p</t>
  </si>
  <si>
    <t>Propyl chemosept</t>
  </si>
  <si>
    <t>Propylparaben</t>
  </si>
  <si>
    <t>Propylparasept</t>
  </si>
  <si>
    <t>17369-59-4</t>
  </si>
  <si>
    <t>1(3H)-Isobenzofuranone, 3-propylidene-</t>
  </si>
  <si>
    <t>3-Propylidenephthalide</t>
  </si>
  <si>
    <t>Propylidene phthalide</t>
  </si>
  <si>
    <t>705-73-7</t>
  </si>
  <si>
    <t>Benzeneethanol, .alpha.-propyl-</t>
  </si>
  <si>
    <t>alpha-Propylphenethyl alcohol</t>
  </si>
  <si>
    <t>Benzylbutyl alcohol</t>
  </si>
  <si>
    <t>Benzylpropyl carbinol</t>
  </si>
  <si>
    <t>1-Phenyl-2-pentanol</t>
  </si>
  <si>
    <t>n-Propyl benzyl carbinol</t>
  </si>
  <si>
    <t>4395-92-0</t>
  </si>
  <si>
    <t>Benzeneacetaldehyde, 4-(1-methylethyl)-</t>
  </si>
  <si>
    <t>p-Isopropyl phenylacetaldehyde</t>
  </si>
  <si>
    <t>Cortexal</t>
  </si>
  <si>
    <t>Cumylacetaldehyde</t>
  </si>
  <si>
    <t>p-Cymen-7-carboxaldehyde</t>
  </si>
  <si>
    <t>4-Isopropylphenylacetaldehyde</t>
  </si>
  <si>
    <t>4606-15-9</t>
  </si>
  <si>
    <t>Benzeneacetic acid, propyl ester</t>
  </si>
  <si>
    <t>Propyl phenylacetate</t>
  </si>
  <si>
    <t>Propyl alpha-toluate</t>
  </si>
  <si>
    <t>4861-85-2</t>
  </si>
  <si>
    <t>Benzeneacetic acid, 1-methylethyl ester</t>
  </si>
  <si>
    <t>Isopropyl phenylacetate</t>
  </si>
  <si>
    <t>Isopropyl alpha-toluate</t>
  </si>
  <si>
    <t>7775-00-0</t>
  </si>
  <si>
    <t>Benzenepropanal, 4-(1-methylethyl)-</t>
  </si>
  <si>
    <t>3-(p-Isopropylphenyl)propionaldehyde</t>
  </si>
  <si>
    <t>p-Cumenylpropanal</t>
  </si>
  <si>
    <t>3-(p-Cumenyl)propionaldehyde</t>
  </si>
  <si>
    <t>Cuminylacetaldehyde</t>
  </si>
  <si>
    <t>p-Isopropylhydrocinnamaldehyde</t>
  </si>
  <si>
    <t>106-36-5</t>
  </si>
  <si>
    <t>Propanoic acid, propyl ester</t>
  </si>
  <si>
    <t>Propyl propionate</t>
  </si>
  <si>
    <t>Propyl propanoate</t>
  </si>
  <si>
    <t>637-78-5</t>
  </si>
  <si>
    <t>Isopropyl propionate</t>
  </si>
  <si>
    <t>Propanoic acid, 1-methylethyl ester</t>
  </si>
  <si>
    <t>557-00-6</t>
  </si>
  <si>
    <t>Butanoic acid, 3-methyl-, propyl ester</t>
  </si>
  <si>
    <t>Propyl isovalerate</t>
  </si>
  <si>
    <t>Propyl isopentanoate</t>
  </si>
  <si>
    <t>Propyl isovalerianate</t>
  </si>
  <si>
    <t>Propyl 3-methylbutanoate</t>
  </si>
  <si>
    <t>Propyl 3-methylbutyrate</t>
  </si>
  <si>
    <t>32665-23-9</t>
  </si>
  <si>
    <t>Butanoic acid, 3-methyl-, 1-methylethyl ester</t>
  </si>
  <si>
    <t>Isopropyl isovalerate</t>
  </si>
  <si>
    <t>Isopropyl isopentanoate</t>
  </si>
  <si>
    <t>Isopropyl isovalerianate</t>
  </si>
  <si>
    <t>Isopropyl 3-methylbutanoate</t>
  </si>
  <si>
    <t>89-79-2</t>
  </si>
  <si>
    <t>Cyclohexanol, 5-methyl-2-(1-methylethenyl)-, [1R-(1.alpha.,2.beta.,5.alpha.)]-</t>
  </si>
  <si>
    <t>Isopulegol</t>
  </si>
  <si>
    <t>p-8(9)-Menthen-3-ol</t>
  </si>
  <si>
    <t>1-Methyl-4-isopropenylcyclohexan-3-ol</t>
  </si>
  <si>
    <t>89-82-7</t>
  </si>
  <si>
    <t>Cyclohexanone, 5-methyl-2-(1-methylethylidene)-, (R)-</t>
  </si>
  <si>
    <t>Pulegone</t>
  </si>
  <si>
    <t>1-Isopropylidene-4-methyl-2-cyclohexanone</t>
  </si>
  <si>
    <t>delta-4(8)-p-Menthen-3-one</t>
  </si>
  <si>
    <t>p-Menth-4(8)-en-3-one</t>
  </si>
  <si>
    <t>1-Methyl-4-isopropylidene-3-cyclohexanone</t>
  </si>
  <si>
    <t>5-Methyl-2-(1-methylethylidine)cyclohexanone</t>
  </si>
  <si>
    <t>29606-79-9</t>
  </si>
  <si>
    <t>Cyclohexanone, 5-methyl-2-(1-methylethenyl)-, trans-</t>
  </si>
  <si>
    <t>Isopulegone</t>
  </si>
  <si>
    <t>1-Isopropyl-4-methyl-2-cyclohexanone</t>
  </si>
  <si>
    <t>delta-8(9)-p-Menthen-3-one</t>
  </si>
  <si>
    <t>p-Menth-8-en-3-one</t>
  </si>
  <si>
    <t>1-Methyl-4-isopropenyl-3-cyclohexanone</t>
  </si>
  <si>
    <t>57576-09-7</t>
  </si>
  <si>
    <t>Cyclohexanol, 5-methyl-2-(1-methylethenyl)-, acetate</t>
  </si>
  <si>
    <t>Isopulegyl acetate</t>
  </si>
  <si>
    <t>Isopulegol acetate</t>
  </si>
  <si>
    <t>p-Menth-8-en-3-yl acetate</t>
  </si>
  <si>
    <t>1-Methyl-4-isopropenylcyclohexan-3-yl acetate</t>
  </si>
  <si>
    <t>110-86-1</t>
  </si>
  <si>
    <t>Azine</t>
  </si>
  <si>
    <t>Pyridine</t>
  </si>
  <si>
    <t>8030-97-5</t>
  </si>
  <si>
    <t>Pyroligneous acid</t>
  </si>
  <si>
    <t>Pyroligneous acid, extract</t>
  </si>
  <si>
    <t>Pyroligneous vinegar</t>
  </si>
  <si>
    <t>Wood vinegar</t>
  </si>
  <si>
    <t>78-98-8</t>
  </si>
  <si>
    <t>Acetylformaldehyde</t>
  </si>
  <si>
    <t>Pyruvaldehyde</t>
  </si>
  <si>
    <t>2-Ketopropionaldehyde</t>
  </si>
  <si>
    <t>alpha-Ketopropionic aldehyde</t>
  </si>
  <si>
    <t>Methyl glyoxal</t>
  </si>
  <si>
    <t>2-Oxopropanal</t>
  </si>
  <si>
    <t>Propanal, 2-oxo-</t>
  </si>
  <si>
    <t>Pyruvic aldehyde</t>
  </si>
  <si>
    <t>127-17-3</t>
  </si>
  <si>
    <t>Acetylformic acid</t>
  </si>
  <si>
    <t>Pyruvic acid</t>
  </si>
  <si>
    <t>alpha-Ketopropionic acid</t>
  </si>
  <si>
    <t>2-Ketopropionic acid</t>
  </si>
  <si>
    <t>2-Oxopropanoic acid</t>
  </si>
  <si>
    <t>Propanoic acid, 2-oxo-</t>
  </si>
  <si>
    <t>Pyroracemic acid</t>
  </si>
  <si>
    <t>68915-32-2</t>
  </si>
  <si>
    <t>Bitter ash extract</t>
  </si>
  <si>
    <t>Quassia extract (Picrasma excelsa (Sw.) Planch.-Quassia amara L.)</t>
  </si>
  <si>
    <t>Bitter wood extract</t>
  </si>
  <si>
    <t>Picrasma excelsa extract-Quassia amara</t>
  </si>
  <si>
    <t>999999-24-5</t>
  </si>
  <si>
    <t>Quebracho bark extract</t>
  </si>
  <si>
    <t>68990-67-0</t>
  </si>
  <si>
    <t>China bark extract</t>
  </si>
  <si>
    <t>Quillaia (Quillaja saponaria Molina)</t>
  </si>
  <si>
    <t>Saponin</t>
  </si>
  <si>
    <t>Soap bark</t>
  </si>
  <si>
    <t>85117-13-1</t>
  </si>
  <si>
    <t>Cydonia seed extract</t>
  </si>
  <si>
    <t>Quince seed extract (Cydonia spp.)</t>
  </si>
  <si>
    <t>549-56-4</t>
  </si>
  <si>
    <t>Cinchonan-9-ol, 6'-methoxy-, (8.alpha.,9R)-, sulfate (1:1) (salt)</t>
  </si>
  <si>
    <t>Quinine bisulfate</t>
  </si>
  <si>
    <t>130-89-2</t>
  </si>
  <si>
    <t>Cinchonan-9-ol, 6'-methoxy-, monohydrochloride, (8.alpha.,9R)-</t>
  </si>
  <si>
    <t>Quinine hydrochloride</t>
  </si>
  <si>
    <t>Quinine chloride</t>
  </si>
  <si>
    <t>6119-70-6</t>
  </si>
  <si>
    <t>Cinchonan-9-ol, 6'-methoxy-, (8.alpha.,9R)-, sulfate (2:1) (salt)</t>
  </si>
  <si>
    <t>Quinine sulfate</t>
  </si>
  <si>
    <t>119-65-3</t>
  </si>
  <si>
    <t>2-Azanaphthalene</t>
  </si>
  <si>
    <t>Isoquinoline</t>
  </si>
  <si>
    <t>2-Benzazine</t>
  </si>
  <si>
    <t>Benzo(c)pyridine</t>
  </si>
  <si>
    <t>3,4-Benzopyridine</t>
  </si>
  <si>
    <t>84775-95-1</t>
  </si>
  <si>
    <t>Krameria extract</t>
  </si>
  <si>
    <t>Rhatany extract (Krameria spp.)</t>
  </si>
  <si>
    <t>6812-78-8</t>
  </si>
  <si>
    <t>3,7-Dimethyl-(6-or 7-)octen-1-ol</t>
  </si>
  <si>
    <t>Rhodinol</t>
  </si>
  <si>
    <t>3,7-Dimethyl-7-octen-1-ol</t>
  </si>
  <si>
    <t>7-Octen-1-ol, 3,7-dimethyl-,(S)-</t>
  </si>
  <si>
    <t>141-11-7</t>
  </si>
  <si>
    <t>3,7-Dimethyl-(6-or 7-)octen-1-yl acetate</t>
  </si>
  <si>
    <t>Rhodinyl acetate</t>
  </si>
  <si>
    <t>3,7-Dimethyl-(6-or 7-)octen-1-yl ethanoate</t>
  </si>
  <si>
    <t>7-Octen-1-ol, 3,7-dimethyl-, acetate</t>
  </si>
  <si>
    <t>Rhodinyl ethanoate</t>
  </si>
  <si>
    <t>141-15-1</t>
  </si>
  <si>
    <t>Butanoic acid, 3,7-dimethyl-7-octenyl ester</t>
  </si>
  <si>
    <t>Rhodinyl butyrate</t>
  </si>
  <si>
    <t>3,7-Dimethyl-(6-or 7-)octen-1-yl butanoate</t>
  </si>
  <si>
    <t>138-23-8</t>
  </si>
  <si>
    <t>3,7-Dimethyl-(6-or 7-)octen-1-yl isobutyrate</t>
  </si>
  <si>
    <t>Rhodinyl isobutyrate</t>
  </si>
  <si>
    <t>3,7-Dimethyl-(6-or 7-)octen-1-yl 2-methylpropanoate</t>
  </si>
  <si>
    <t>Propanoic acid, 2-methyl-, 3,7-dimethyl-7-octenyl ester</t>
  </si>
  <si>
    <t>Rhodinyl 2-methylpropanoate</t>
  </si>
  <si>
    <t>141-09-3</t>
  </si>
  <si>
    <t>3,7-Dimethyl-(6-or 7-)octen-1-yl formate</t>
  </si>
  <si>
    <t>Rhodinyl formate</t>
  </si>
  <si>
    <t>7-Octen-1-ol, 3,7-dimethyl-, formate</t>
  </si>
  <si>
    <t>10486-14-3</t>
  </si>
  <si>
    <t>Benzeneacetic acid, 3,7-dimethyl-7-octenyl ester, (S)-</t>
  </si>
  <si>
    <t>Rhodinyl phenylacetate</t>
  </si>
  <si>
    <t>(S)-3,7-Dimethyloct-7-enyl phenylacetate</t>
  </si>
  <si>
    <t>Rhodinyl alpha-toluate</t>
  </si>
  <si>
    <t>105-89-5</t>
  </si>
  <si>
    <t>3,7-Dimethyl-(6-or 7-)octen-1-yl propanoate</t>
  </si>
  <si>
    <t>Rhodinyl propionate</t>
  </si>
  <si>
    <t>3,7-Dimethyl-(6-or 7-)octen-1-yl propionate</t>
  </si>
  <si>
    <t>7-Octen-1-ol, 3,7-dimethyl-, propanoate</t>
  </si>
  <si>
    <t>Rhodinyl propanoate</t>
  </si>
  <si>
    <t>7778-96-3</t>
  </si>
  <si>
    <t>Butanoic acid, 3-methyl-, 3,7-dimethyl-7-octenyl ester, (S)-</t>
  </si>
  <si>
    <t>Rhodinyl isovalerate</t>
  </si>
  <si>
    <t>3,7-Dimethyl-(6-or7-)octen-1-yl isopentanoate</t>
  </si>
  <si>
    <t>(S)-3,7-Dimethyloct-7-enyl isovalerate</t>
  </si>
  <si>
    <t>3,7-Dimethyl-(6-or7-)octen-1-yl 3-methylbutanoate</t>
  </si>
  <si>
    <t>Rhodinyl isopentanoate</t>
  </si>
  <si>
    <t>Rhodinyl isovalerianate</t>
  </si>
  <si>
    <t>Rhodinyl 3-methylbutanoate</t>
  </si>
  <si>
    <t>8007-01-0</t>
  </si>
  <si>
    <t>Rosa absolute</t>
  </si>
  <si>
    <t>Rose absolute (Rosa spp.)</t>
  </si>
  <si>
    <t>Rose absolute, French</t>
  </si>
  <si>
    <t>Rose, Rosa centifolia, ext. (absolute)</t>
  </si>
  <si>
    <t>Attar of roses</t>
  </si>
  <si>
    <t>Rose oil (Rosa damascena Mill.)</t>
  </si>
  <si>
    <t>Oil rose Turkish</t>
  </si>
  <si>
    <t>Rosa damascena, true otto, oil</t>
  </si>
  <si>
    <t>Rose oil, true otto, Bulgarian, (Rosa damascena Mill.)</t>
  </si>
  <si>
    <t>Rose oil Bulgarian</t>
  </si>
  <si>
    <t>Rose oil Moroccan</t>
  </si>
  <si>
    <t>Rose, Rosa damascena, ext.</t>
  </si>
  <si>
    <t>Hipberries extract</t>
  </si>
  <si>
    <t>Rose hips extract (Rosa spp.)</t>
  </si>
  <si>
    <t>8000-25-7</t>
  </si>
  <si>
    <t>Rosemarinus officinalis</t>
  </si>
  <si>
    <t>Rosemary (Rosemarinus officinalis L.)</t>
  </si>
  <si>
    <t>Garden rosemary oil</t>
  </si>
  <si>
    <t>Rosemary oil (Rosemarinus officinalis L.)</t>
  </si>
  <si>
    <t>Oils, rosemary</t>
  </si>
  <si>
    <t>Rosemarinus officinalis oil</t>
  </si>
  <si>
    <t>84604-12-6</t>
  </si>
  <si>
    <t>Rosa centifolia extract</t>
  </si>
  <si>
    <t>Rose water, stronger (Rosa centifolia L.)</t>
  </si>
  <si>
    <t>Rose, Rosa centifolia, ext.</t>
  </si>
  <si>
    <t>8014-29-7</t>
  </si>
  <si>
    <t>Rue (Ruta graveolens L.)</t>
  </si>
  <si>
    <t>Ruta graveolens</t>
  </si>
  <si>
    <t>Rue, ext.</t>
  </si>
  <si>
    <t>Rue oil (Ruta graveolens L.)</t>
  </si>
  <si>
    <t>Ruta graveolens oil</t>
  </si>
  <si>
    <t>8030-89-5</t>
  </si>
  <si>
    <t>Ethyl oxyhydrate</t>
  </si>
  <si>
    <t>Rum ether</t>
  </si>
  <si>
    <t>Pyroligneous acids, reaction products with Et alc.,distillatesThe distillate from the reaction products of the</t>
  </si>
  <si>
    <t>128-44-9</t>
  </si>
  <si>
    <t>1,2-Benzisothiazolin-3-one, 1,1-dioxide, sodium salt</t>
  </si>
  <si>
    <t>Saccharine, sodium salt</t>
  </si>
  <si>
    <t>1,2-Benzisothiazol-3(2H)-one, 1,1-dioxide, sodium salt</t>
  </si>
  <si>
    <t>Crystallose</t>
  </si>
  <si>
    <t>Kristallose</t>
  </si>
  <si>
    <t>Saccharin soluble</t>
  </si>
  <si>
    <t>84604-17-1</t>
  </si>
  <si>
    <t>Crocus sativus</t>
  </si>
  <si>
    <t>Saffron (Crocus sativus L.)</t>
  </si>
  <si>
    <t>Crocus extract</t>
  </si>
  <si>
    <t>Saffron extract (Crocus sativus L.)</t>
  </si>
  <si>
    <t>8022-56-8</t>
  </si>
  <si>
    <t>Sage (Salvia officinalis L.)</t>
  </si>
  <si>
    <t>Sage oil (Salvia officinalis L.)</t>
  </si>
  <si>
    <t>Salvia officinalis oil</t>
  </si>
  <si>
    <t>Sage oleoresin (Salvia officinalis L.)</t>
  </si>
  <si>
    <t>Sage oil, Spanish (Salvia lavandulaefolia Vahl.)</t>
  </si>
  <si>
    <t>Sage, Salvia lavandulifolia, ext.</t>
  </si>
  <si>
    <t>Salvia lavandulaefolia oil</t>
  </si>
  <si>
    <t>90-02-8</t>
  </si>
  <si>
    <t>Benzaldehyde, 2-hydroxy-</t>
  </si>
  <si>
    <t>Salicylaldehyde</t>
  </si>
  <si>
    <t>2-Hydroxybenzaldehyde</t>
  </si>
  <si>
    <t>o-Hydroxybenzaldehyde</t>
  </si>
  <si>
    <t>Salicylal</t>
  </si>
  <si>
    <t>8006-87-9</t>
  </si>
  <si>
    <t>Sandalwood, ext.</t>
  </si>
  <si>
    <t>Sandalwood yellow oil (Santalum album L.)</t>
  </si>
  <si>
    <t>Sandalwood oil, East Indian</t>
  </si>
  <si>
    <t>Santalum album oil</t>
  </si>
  <si>
    <t>Saunders white oil</t>
  </si>
  <si>
    <t>77-42-9</t>
  </si>
  <si>
    <t>Argeol</t>
  </si>
  <si>
    <t>Santalol (alpha and beta )</t>
  </si>
  <si>
    <t>(1S-(1a,2a(Z),4a))-2-Methyl-5-(2-methyl-3-methylenebicyclo(2.2.1)hept-2-yl) -2-penten-1-ol</t>
  </si>
  <si>
    <t>2-Penten-1-ol, 2-methyl-5-(2-methyl-3-methylenebicyclo[2.2.1]hept-2-yl-,[1S-[1a,2a.(Z),4a]]-</t>
  </si>
  <si>
    <t>1323-00-8</t>
  </si>
  <si>
    <t>Santalol, acetate</t>
  </si>
  <si>
    <t>Santalyl acetate</t>
  </si>
  <si>
    <t>1323-75-7</t>
  </si>
  <si>
    <t>Santalol, phenylacetate</t>
  </si>
  <si>
    <t>Santalyl phenylacetate</t>
  </si>
  <si>
    <t>alpha-Santalyl phenylacetate</t>
  </si>
  <si>
    <t>beta-Santalyl phenylacetate</t>
  </si>
  <si>
    <t>Santalyl alpha-toluate</t>
  </si>
  <si>
    <t>91770-66-0</t>
  </si>
  <si>
    <t>Sarsaparilla extract (Smilax spp.)</t>
  </si>
  <si>
    <t>84787-72-4</t>
  </si>
  <si>
    <t>Sassafras bark extract (Safrol-free) (Sassafras albidum (Nutt.) Nees)</t>
  </si>
  <si>
    <t>Sassafras leaves (Safrol-free) (Sassafras albidum (Nutt.) Nees)</t>
  </si>
  <si>
    <t>8016-68-0</t>
  </si>
  <si>
    <t>Satureja hortensis</t>
  </si>
  <si>
    <t>Savory, summer (Satureja hortensis L.)</t>
  </si>
  <si>
    <t>Summer Savory (Satureja hortensis L.)</t>
  </si>
  <si>
    <t>Satureja hortensis oil</t>
  </si>
  <si>
    <t>Savory summer oil (Satureja hortensis L.)</t>
  </si>
  <si>
    <t>Savory oil (summer variety)</t>
  </si>
  <si>
    <t>84775-98-4</t>
  </si>
  <si>
    <t>Satureja hortensis oleoresin</t>
  </si>
  <si>
    <t>Savory, summer, oleoresin (Satureja hortensis L.)</t>
  </si>
  <si>
    <t>Savory, Satureja hortensis, ext.</t>
  </si>
  <si>
    <t>Summer savory oleoresin (Satureja hortensis L.)</t>
  </si>
  <si>
    <t>90106-57-3</t>
  </si>
  <si>
    <t>Satureja montana</t>
  </si>
  <si>
    <t>Savory, winter (Satureja montana L.)</t>
  </si>
  <si>
    <t>Winter savory (Satureja montana L.)</t>
  </si>
  <si>
    <t>Satureja montana oil</t>
  </si>
  <si>
    <t>Savory winter oil (Satureja montana L.)</t>
  </si>
  <si>
    <t>Satureja montana oleoresin</t>
  </si>
  <si>
    <t>Savory, winter, oleoresin (Satureja montana L.)</t>
  </si>
  <si>
    <t>Winter savory oleoresin (Satureja montana L.)</t>
  </si>
  <si>
    <t>68917-52-2</t>
  </si>
  <si>
    <t>Pepper tree oil</t>
  </si>
  <si>
    <t>Schinus molle oil (Schinus molle L.)</t>
  </si>
  <si>
    <t>Schinus molle, ext.</t>
  </si>
  <si>
    <t>83-34-1</t>
  </si>
  <si>
    <t>1H-Indole, 3-methyl-</t>
  </si>
  <si>
    <t>Skatole</t>
  </si>
  <si>
    <t>3-Methyl-4,5-benzopyrrole</t>
  </si>
  <si>
    <t>beta-Methylindole</t>
  </si>
  <si>
    <t>3-Methylindole</t>
  </si>
  <si>
    <t>90105-94-5</t>
  </si>
  <si>
    <t>Blackthornberries</t>
  </si>
  <si>
    <t>Sloe berries (Prunus spinosa L.)</t>
  </si>
  <si>
    <t>Prunus spinosa</t>
  </si>
  <si>
    <t>Blackthornberries extract</t>
  </si>
  <si>
    <t>Sloe berries extract (Prunus spinosa L.)</t>
  </si>
  <si>
    <t>Prunus spinosa extract</t>
  </si>
  <si>
    <t>Blackthornberries extract solid</t>
  </si>
  <si>
    <t>Sloe berries extract solid (Prunus spinosa L.)</t>
  </si>
  <si>
    <t>8016-69-1</t>
  </si>
  <si>
    <t>Asarum canadense, ext.</t>
  </si>
  <si>
    <t>Snakeroot oil, Canadian (Asarum canadense L.)</t>
  </si>
  <si>
    <t>Asarum canadense oil, Canadian</t>
  </si>
  <si>
    <t>Snakeroot oil, Canadian</t>
  </si>
  <si>
    <t>Wild ginger oil, Canadian,</t>
  </si>
  <si>
    <t>127-09-3</t>
  </si>
  <si>
    <t>Acetic acid, sodium salt</t>
  </si>
  <si>
    <t>Sodium acetate</t>
  </si>
  <si>
    <t>532-32-1</t>
  </si>
  <si>
    <t>Benzoic acid, sodium salt</t>
  </si>
  <si>
    <t>Sodium benzoate</t>
  </si>
  <si>
    <t>68-04-2</t>
  </si>
  <si>
    <t>Citratin</t>
  </si>
  <si>
    <t>Sodium citrate</t>
  </si>
  <si>
    <t>Citrosodine</t>
  </si>
  <si>
    <t>1,2,3-Propanetricarboxylic acid, 2-hydroxy-, trisodium salt</t>
  </si>
  <si>
    <t>Trisodium citrate</t>
  </si>
  <si>
    <t>10124-56-8</t>
  </si>
  <si>
    <t>Calgon</t>
  </si>
  <si>
    <t>Sodium hexametaphosphate</t>
  </si>
  <si>
    <t>Giltex</t>
  </si>
  <si>
    <t>Hagan phosphate</t>
  </si>
  <si>
    <t>Micromet</t>
  </si>
  <si>
    <t>Quadrafos</t>
  </si>
  <si>
    <t>Sodium metaphosphates</t>
  </si>
  <si>
    <t>1338-41-6</t>
  </si>
  <si>
    <t>Sorbitan, monooctadecanoate</t>
  </si>
  <si>
    <t>Sorbitan monostearate</t>
  </si>
  <si>
    <t>Sorbitan stearate</t>
  </si>
  <si>
    <t>Span 60</t>
  </si>
  <si>
    <t>50-70-4</t>
  </si>
  <si>
    <t>Diakarmon</t>
  </si>
  <si>
    <t>d-Sorbitol</t>
  </si>
  <si>
    <t>D-Glucitol</t>
  </si>
  <si>
    <t>Karion</t>
  </si>
  <si>
    <t>Nevitin</t>
  </si>
  <si>
    <t>Sionon</t>
  </si>
  <si>
    <t>Sorbit</t>
  </si>
  <si>
    <t>Sorbo</t>
  </si>
  <si>
    <t>Sorbol</t>
  </si>
  <si>
    <t>84696-51-5</t>
  </si>
  <si>
    <t>Mentha spicata l.</t>
  </si>
  <si>
    <t>Spearmint (Mentha spicata L.)</t>
  </si>
  <si>
    <t>Mentha spicata extract</t>
  </si>
  <si>
    <t>Spearmint extract (Mentha spicata L.)</t>
  </si>
  <si>
    <t>Spearmint, ext.</t>
  </si>
  <si>
    <t>8008-79-5</t>
  </si>
  <si>
    <t>Mentha spicata L.</t>
  </si>
  <si>
    <t>Spearmint oil</t>
  </si>
  <si>
    <t>Mentha spicata oil</t>
  </si>
  <si>
    <t>Scotch spearmint oil</t>
  </si>
  <si>
    <t>Spearment oil, Native</t>
  </si>
  <si>
    <t>8016-78-2</t>
  </si>
  <si>
    <t>Lavender, spike, oil (Lavandula spp.)</t>
  </si>
  <si>
    <t>Spike lavender oil (Lavandula spp.)</t>
  </si>
  <si>
    <t>8008-80-8</t>
  </si>
  <si>
    <t>Hemlock oil</t>
  </si>
  <si>
    <t>Spruce oil (Tsuga and Picea spp.)</t>
  </si>
  <si>
    <t>Picea oil</t>
  </si>
  <si>
    <t>Tsuga oil</t>
  </si>
  <si>
    <t>57-11-4</t>
  </si>
  <si>
    <t>Octadecanoic acid</t>
  </si>
  <si>
    <t>Stearic acid</t>
  </si>
  <si>
    <t>Octadecylic acid</t>
  </si>
  <si>
    <t>8046-19-3</t>
  </si>
  <si>
    <t>Liquidambar spp.</t>
  </si>
  <si>
    <t>Storax (Liquidambar spp.)</t>
  </si>
  <si>
    <t>Storax (balsam)</t>
  </si>
  <si>
    <t>Styrax gum</t>
  </si>
  <si>
    <t>Liquidambar extract</t>
  </si>
  <si>
    <t>Styrax extract(Liquidambar spp.)</t>
  </si>
  <si>
    <t>Storax extract</t>
  </si>
  <si>
    <t>126-14-7</t>
  </si>
  <si>
    <t>.alpha.-D-Glucopyranoside, 1,3,4,6-tetra-O-.beta.-D-fructofuranosyl, tetraacetate</t>
  </si>
  <si>
    <t>Sucrose octaacetate</t>
  </si>
  <si>
    <t>Octaacetyl sucrose</t>
  </si>
  <si>
    <t>7446-09-5</t>
  </si>
  <si>
    <t>Sulfur dioxide</t>
  </si>
  <si>
    <t>Sulfurous anhydride</t>
  </si>
  <si>
    <t>Sulfurous oxide</t>
  </si>
  <si>
    <t>8016-84-0</t>
  </si>
  <si>
    <t>Marigold oil</t>
  </si>
  <si>
    <t>Tagetes oil (Tagetes erecta L.; T. patula L.; or T. glandulifera Schrank)</t>
  </si>
  <si>
    <t>Oils, Tagetes</t>
  </si>
  <si>
    <t>Citrus reticulata blanco oil</t>
  </si>
  <si>
    <t>Tangerine oil (Citrus reticulata blanco)</t>
  </si>
  <si>
    <t>1401-55-4</t>
  </si>
  <si>
    <t>Gallotannic acid</t>
  </si>
  <si>
    <t>Tannic acid (Quercus spp.)</t>
  </si>
  <si>
    <t>Quercus spp.</t>
  </si>
  <si>
    <t>Tannin</t>
  </si>
  <si>
    <t>Artemisia dracunculus</t>
  </si>
  <si>
    <t>Tarragon (Artemisia dracunculus L.)</t>
  </si>
  <si>
    <t>133-37-9</t>
  </si>
  <si>
    <t>Butanedioic acid, 2,3-dihydroxy-, R*,R*)-(.+-.)-</t>
  </si>
  <si>
    <t>Tartaric acid (d-, l-, dl-, meso-)</t>
  </si>
  <si>
    <t>2,3-Dihydrobutanedioic acid</t>
  </si>
  <si>
    <t>2,3-Dihydroxysuccinic acid</t>
  </si>
  <si>
    <t>Racemic acid</t>
  </si>
  <si>
    <t>98-55-5</t>
  </si>
  <si>
    <t>3-Cyclohexene-1-methanol, .alpha.,.alpha.,4-trimethyl-</t>
  </si>
  <si>
    <t>alpha-Terpineol</t>
  </si>
  <si>
    <t>1-p-Menthen-8-ol</t>
  </si>
  <si>
    <t>p-Menth-1-en-8-ol (isomer unspecified)</t>
  </si>
  <si>
    <t>1-Methyl-4-isopropyl-1-cyclohexen-8-ol</t>
  </si>
  <si>
    <t>alpha-Terpilenol</t>
  </si>
  <si>
    <t>Terpineol schlechthin</t>
  </si>
  <si>
    <t>586-62-9</t>
  </si>
  <si>
    <t>Cyclohexene, 1-methyl-4-(1-methylethylidene)-</t>
  </si>
  <si>
    <t>Terpinolene</t>
  </si>
  <si>
    <t>p-Mentha-1,4(8)-diene</t>
  </si>
  <si>
    <t>1-Methyl-4-isopropylidene-1-cyclohexene</t>
  </si>
  <si>
    <t>1,4(8)-Terpadiene</t>
  </si>
  <si>
    <t>Terpinene</t>
  </si>
  <si>
    <t>8007-35-0</t>
  </si>
  <si>
    <t>Terpineol, acetate (Isomer mixture)</t>
  </si>
  <si>
    <t>Terpinyl acetate (Isomer mixture)</t>
  </si>
  <si>
    <t>14481-52-8</t>
  </si>
  <si>
    <t>3-Cyclohexene-1-methanol, .alpha.,.alpha.,4-trimethyl-, 2-aminobenzoate</t>
  </si>
  <si>
    <t>beta-Terpinyl anthranilate</t>
  </si>
  <si>
    <t>p-Mentha-1-en-8-yl 2-aminobenzoate</t>
  </si>
  <si>
    <t>p-Menth-1-en-8-yl anthranilate</t>
  </si>
  <si>
    <t>Terpinyl 2-aminobenzoate</t>
  </si>
  <si>
    <t>Terpinyl o-aminobenzoate</t>
  </si>
  <si>
    <t>Terpinyl anthranilate 'so called'</t>
  </si>
  <si>
    <t>2153-28-8</t>
  </si>
  <si>
    <t>Butanoic acid, 1-methyl-1-(4-methyl-3-cyclohexen-1-yl)ethyl ester</t>
  </si>
  <si>
    <t>Terpinyl butyrate</t>
  </si>
  <si>
    <t>p-Menth-1-en-8-ol butyrate</t>
  </si>
  <si>
    <t>p-Menth-1-en-8-yl butyrate</t>
  </si>
  <si>
    <t>1-Methyl-1-(4-methyl-3-cyclohexen-1-yl)ethyl butyrate</t>
  </si>
  <si>
    <t>7774-65-4</t>
  </si>
  <si>
    <t>p-Menth-1-en-8-yl isobutyrate</t>
  </si>
  <si>
    <t>Terpinyl isobutyrate</t>
  </si>
  <si>
    <t>1-Methyl-1-(4-methylcyclohex-3-enyl)ethylisobutyrate</t>
  </si>
  <si>
    <t>Propanoic acid, 2-methyl-, 1-methyl-1-(4-methyl-3-cyclohexen-1-yl)ethyl ester</t>
  </si>
  <si>
    <t>10024-56-3</t>
  </si>
  <si>
    <t>p-Menth-1-en-8-yl cinnamate</t>
  </si>
  <si>
    <t>Terpinyl cinnamate</t>
  </si>
  <si>
    <t>p-Menth-1-en-8-yl 3-phenylpropenoate</t>
  </si>
  <si>
    <t>2-Propenoic acid, 3-phenyl-, 1-methyl-1-(4-methyl-3-cyclohexen-1-yl)ethyl ester, (S)-</t>
  </si>
  <si>
    <t>Terpinyl beta-phenylacrylate</t>
  </si>
  <si>
    <t>Terpinyl 3-phenylpropenoate</t>
  </si>
  <si>
    <t>2153-26-6</t>
  </si>
  <si>
    <t>3-Cyclohexene-1-methanol, .alpha.,.alpha.4-trimethyl-, formate</t>
  </si>
  <si>
    <t>Terpinyl formate</t>
  </si>
  <si>
    <t>p-Menth-1-en-8-yl formate</t>
  </si>
  <si>
    <t>80-27-3</t>
  </si>
  <si>
    <t>3-Cyclohexene-1-methanol, .alpha.,.alpha.,4-trimethyl-, propanoate</t>
  </si>
  <si>
    <t>Terpinyl propionate</t>
  </si>
  <si>
    <t>p-Menth-1-en-8-ol propionate</t>
  </si>
  <si>
    <t>p-Menth-1-en-8-yl propanoate</t>
  </si>
  <si>
    <t>p-Menth-1-en-8-yl propionate</t>
  </si>
  <si>
    <t>1142-85-4</t>
  </si>
  <si>
    <t>Butanoic acid, 3-methyl-, 1-methyl-1-(4-methyl-3-cyclohexen-1-yl)ethyl ester</t>
  </si>
  <si>
    <t>Terpinyl isovalerate</t>
  </si>
  <si>
    <t>p-Menth-1-en-8-yl isopentanoate</t>
  </si>
  <si>
    <t>p-Menth-1-en-8-yl isovalerate</t>
  </si>
  <si>
    <t>p-Menth-1-en-8-yl 3-methylbutanoate</t>
  </si>
  <si>
    <t>p-Menth-1-en-8-yl 3-methylbutyrate</t>
  </si>
  <si>
    <t>Terpinyl isopentanoate</t>
  </si>
  <si>
    <t>637-64-9</t>
  </si>
  <si>
    <t>2-Furanmethanol, tetrahydro-, acetate</t>
  </si>
  <si>
    <t>Tetrahydrofurfuryl acetate</t>
  </si>
  <si>
    <t>97-99-4</t>
  </si>
  <si>
    <t>2-Furanmethanol, tetrahydro-</t>
  </si>
  <si>
    <t>Tetrahydrofurfuryl alcohol</t>
  </si>
  <si>
    <t>Tetrahydro-2-furancarbinol</t>
  </si>
  <si>
    <t>Tetrahydro-2-furanmethanol</t>
  </si>
  <si>
    <t>Tetrahydro-2-furylmethanol</t>
  </si>
  <si>
    <t>THFA</t>
  </si>
  <si>
    <t>2217-33-6</t>
  </si>
  <si>
    <t>Butanoic acid, (tetrahydro-2-furanyl)methyl ester</t>
  </si>
  <si>
    <t>Tetrahydrofurfuryl butyrate</t>
  </si>
  <si>
    <t>Tetrahydrofurfuryl n-butyrate</t>
  </si>
  <si>
    <t>Tetrahydro-2-furylmethyl n-butanoate</t>
  </si>
  <si>
    <t>637-65-0</t>
  </si>
  <si>
    <t>2-Furanmethanol, tetrahydro-, propanoate</t>
  </si>
  <si>
    <t>Tetrahydrofurfuryl propionate</t>
  </si>
  <si>
    <t>Tetrahydrofurfuryl propanoate</t>
  </si>
  <si>
    <t>2-Tetrahydrofurylmethyl propionate</t>
  </si>
  <si>
    <t>4433-36-7</t>
  </si>
  <si>
    <t>Citronellylacetone</t>
  </si>
  <si>
    <t>Tetrahydro-pseudo-ionone</t>
  </si>
  <si>
    <t>Dihydrogeranylacetone</t>
  </si>
  <si>
    <t>6,10-Dimethyl-9-undecen-2-one</t>
  </si>
  <si>
    <t>3,4,5,6-Tetrahydropseudoionone</t>
  </si>
  <si>
    <t>9-Undecen-2-one, 6,10-dimethyl-</t>
  </si>
  <si>
    <t>78-69-3</t>
  </si>
  <si>
    <t>2,6-Dimethyl-6-octanol</t>
  </si>
  <si>
    <t>Tetrahydrolinalool</t>
  </si>
  <si>
    <t>3,7-Dimethyloctan-3-ol</t>
  </si>
  <si>
    <t>3-Octanol, 3,7-dimethyl-</t>
  </si>
  <si>
    <t>999999-25-9</t>
  </si>
  <si>
    <t>5-Ethyl-2,3,4,5-tetramethyl-2-cyclohexen-1-one</t>
  </si>
  <si>
    <t>Tetramethyl ethylcyclohexenone (mixture of isomers)</t>
  </si>
  <si>
    <t>5-Ethyl-3,4,5,6-tetramethyl-2-cyclohexen-1-one</t>
  </si>
  <si>
    <t>7774-74-5</t>
  </si>
  <si>
    <t>2-Mercaptothiophene</t>
  </si>
  <si>
    <t>2-Thienyl mercaptan</t>
  </si>
  <si>
    <t>2-Thienylthiol</t>
  </si>
  <si>
    <t>2-Thiophenethiol</t>
  </si>
  <si>
    <t>84929-51-1</t>
  </si>
  <si>
    <t>Thyme (Thymus vulgaris L.)</t>
  </si>
  <si>
    <t>Thymus vulgaris</t>
  </si>
  <si>
    <t>8007-46-3</t>
  </si>
  <si>
    <t>Thyme oil(Thymus vulgaris L.)</t>
  </si>
  <si>
    <t>Thyme oil, red</t>
  </si>
  <si>
    <t>Thymus vulgaris oil, red</t>
  </si>
  <si>
    <t>Thyme oil, redistilled (Thymus vulgaris L.)</t>
  </si>
  <si>
    <t>Thyme, white, oil (Thymus vulgaris L.)</t>
  </si>
  <si>
    <t>89-83-8</t>
  </si>
  <si>
    <t>3-p-Cymenol</t>
  </si>
  <si>
    <t>Thymol</t>
  </si>
  <si>
    <t>3-Hydroxy-p-cymene</t>
  </si>
  <si>
    <t>2-Isopropyl-5-methylphenol</t>
  </si>
  <si>
    <t>1-Methyl-3-hydroxy-4-isopropylbenzene</t>
  </si>
  <si>
    <t>5-Methyl-2-isopropylphenol</t>
  </si>
  <si>
    <t>Phenol, 5-methyl-2-(1-methylethyl)-</t>
  </si>
  <si>
    <t>Thyme camphor</t>
  </si>
  <si>
    <t>1333-09-1</t>
  </si>
  <si>
    <t>2-(o-,m-,p-Cresyl)-5-hydroxydioxane</t>
  </si>
  <si>
    <t>Tolualdehyde glyceryl acetal (mixed o-, m-, p-)</t>
  </si>
  <si>
    <t>2-(o-,m-,p-Cresyl)-5-hydroxymethyldioxolane</t>
  </si>
  <si>
    <t>2-(4-Methylphenyl)-1,3-dioxan-5-ol</t>
  </si>
  <si>
    <t>1,2,3-Propanetriol, cyclic ether with (2-methylphenyl)methanediol</t>
  </si>
  <si>
    <t>Tolualdehyde glyceryl acetal</t>
  </si>
  <si>
    <t>1334-78-7</t>
  </si>
  <si>
    <t>Benzaldehyde, methyl-</t>
  </si>
  <si>
    <t>Tolualdehydes (mixed o,m,p)</t>
  </si>
  <si>
    <t>Methylbenzaldehyde (mixed 2,3,4)</t>
  </si>
  <si>
    <t>Tolualdehyde</t>
  </si>
  <si>
    <t>Toluic aldehyde (mixed 2,3,4)</t>
  </si>
  <si>
    <t>9000-64-0</t>
  </si>
  <si>
    <t>Balsams, tolu (extract)</t>
  </si>
  <si>
    <t>Tolu, balsam, extract (Myroxylon spp.)</t>
  </si>
  <si>
    <t>Myroxylon extract</t>
  </si>
  <si>
    <t>Balsam tolu (gum)</t>
  </si>
  <si>
    <t>Tolu, balsam, gum (Myroxylon spp.)</t>
  </si>
  <si>
    <t>Myroxylon gum</t>
  </si>
  <si>
    <t>104-09-6</t>
  </si>
  <si>
    <t>Benzeneacetaldehyde, 4-methyl-</t>
  </si>
  <si>
    <t>p-Tolylacetaldehyde</t>
  </si>
  <si>
    <t>p-Methylphenylacetaldehyde</t>
  </si>
  <si>
    <t>Syringa aldehyde</t>
  </si>
  <si>
    <t>533-18-6</t>
  </si>
  <si>
    <t>Acetic acid, 2-methylphenyl ether</t>
  </si>
  <si>
    <t>o-Tolyl acetate</t>
  </si>
  <si>
    <t>Acetyl o-cresol</t>
  </si>
  <si>
    <t>o-Cresol acetate</t>
  </si>
  <si>
    <t>o-Cresyl acetate</t>
  </si>
  <si>
    <t>o-Cresylic acetate</t>
  </si>
  <si>
    <t>2-Methylphenyl acetate</t>
  </si>
  <si>
    <t>140-39-6</t>
  </si>
  <si>
    <t>Acetic acid, 4-methylphenyl ester</t>
  </si>
  <si>
    <t>p-Tolyl acetate</t>
  </si>
  <si>
    <t>Acetyl p-cresol</t>
  </si>
  <si>
    <t>p-Cresyl acetate</t>
  </si>
  <si>
    <t>p-Cresylic acetate</t>
  </si>
  <si>
    <t>p-Tolyl ethanoate</t>
  </si>
  <si>
    <t>7774-79-0</t>
  </si>
  <si>
    <t>2-Butanone, 4-(4-methylphenyl)-</t>
  </si>
  <si>
    <t>4-(p-Tolyl)-2-butanone</t>
  </si>
  <si>
    <t>p-Methylbenzyl acetone</t>
  </si>
  <si>
    <t>103-93-5</t>
  </si>
  <si>
    <t>p-Cresyl isobutyrate</t>
  </si>
  <si>
    <t>p-Tolyl isobutyrate</t>
  </si>
  <si>
    <t>p-Methylphenyl isobutyrate</t>
  </si>
  <si>
    <t>p-Methylphenyl 2-methylpropanoate</t>
  </si>
  <si>
    <t>Propanoic acid, 2-methyl-, 4-methylphenyl ester</t>
  </si>
  <si>
    <t>p-Tolyl 2-methylpropanoate</t>
  </si>
  <si>
    <t>10024-57-4</t>
  </si>
  <si>
    <t>p-Cresyl dodecanoate</t>
  </si>
  <si>
    <t>p-Tolyl laurate</t>
  </si>
  <si>
    <t>p-Cresyl laurate</t>
  </si>
  <si>
    <t>Dodecanoic acid, 4-methylphenyl ester</t>
  </si>
  <si>
    <t>p-Methylphenyl dodecanoate</t>
  </si>
  <si>
    <t>p-Tolyl dodecanoate</t>
  </si>
  <si>
    <t>101-94-0</t>
  </si>
  <si>
    <t>Benzeneacetic acid, 4-methylphenyl ester</t>
  </si>
  <si>
    <t>p-Tolyl phenylacetate</t>
  </si>
  <si>
    <t>p-Cresyl phenylacetate</t>
  </si>
  <si>
    <t>p-Methylphenyl phenylacetate</t>
  </si>
  <si>
    <t>p-Methylphenyl alpha-toluate</t>
  </si>
  <si>
    <t>Narcissin</t>
  </si>
  <si>
    <t>p-Tolyl alpha-toluate</t>
  </si>
  <si>
    <t>99-72-9</t>
  </si>
  <si>
    <t>Benzeneacetaldehyde, .alpha.,4-dimethyl-</t>
  </si>
  <si>
    <t>2-(p-Tolyl)propionaldehyde</t>
  </si>
  <si>
    <t>p-Methyl hydratropaldehyde</t>
  </si>
  <si>
    <t>p-Methyl-alpha-methylphenylacetaldehyde</t>
  </si>
  <si>
    <t>2-(4-Methylphenyl)propionaldehyde</t>
  </si>
  <si>
    <t>9000-65-1</t>
  </si>
  <si>
    <t>Astragalus gum</t>
  </si>
  <si>
    <t>Tragacanth gum (Astragalus spp.)</t>
  </si>
  <si>
    <t>77-90-7</t>
  </si>
  <si>
    <t>Acetyl tributyl citrate</t>
  </si>
  <si>
    <t>Tributyl acetylcitrate</t>
  </si>
  <si>
    <t>Citroflex a-4</t>
  </si>
  <si>
    <t>1,2,3-Propanetricarboxylic acid, 2-(acetyloxy)-, tributyl ester</t>
  </si>
  <si>
    <t>Tributyl O-acetylcitrate</t>
  </si>
  <si>
    <t>7758-87-4</t>
  </si>
  <si>
    <t>Phosphoric acid, calcium salt (2:3)</t>
  </si>
  <si>
    <t>Tricalcium phosphate</t>
  </si>
  <si>
    <t>7774-82-5</t>
  </si>
  <si>
    <t>2-Tridecenal</t>
  </si>
  <si>
    <t>77-93-0</t>
  </si>
  <si>
    <t>Citric acid, triethyl ester</t>
  </si>
  <si>
    <t>Triethyl citrate</t>
  </si>
  <si>
    <t>Ethyl citrate</t>
  </si>
  <si>
    <t>1,2,3-Propanetricarboxylic acid, 2-hydroxy-, triethyl ester</t>
  </si>
  <si>
    <t>Triethyl 2-hydroxy-1,2,3-propanetricarboxylate</t>
  </si>
  <si>
    <t>8024-05-3</t>
  </si>
  <si>
    <t>Polianthes tuberosa</t>
  </si>
  <si>
    <t>Tuberose oil (Polianthes tuberosa L.)</t>
  </si>
  <si>
    <t>8024-37-1</t>
  </si>
  <si>
    <t>Curcuma longa</t>
  </si>
  <si>
    <t>Turmeric (Curcuma longa L.)</t>
  </si>
  <si>
    <t>Turmeric extract (Curcuma longa L.)</t>
  </si>
  <si>
    <t>84775-52-0</t>
  </si>
  <si>
    <t>Curcuma longa, ext.</t>
  </si>
  <si>
    <t>Turmeric oleoresin (Curcuma longa L.)</t>
  </si>
  <si>
    <t>Curcuma longa oleoresin</t>
  </si>
  <si>
    <t>9005-90-7</t>
  </si>
  <si>
    <t>Pinus gum</t>
  </si>
  <si>
    <t>Turpentine gum (Pinus spp.)</t>
  </si>
  <si>
    <t>8006-64-2</t>
  </si>
  <si>
    <t>Turpentine</t>
  </si>
  <si>
    <t>Turpentine, steam distilled (Pinus spp.)</t>
  </si>
  <si>
    <t>7493-59-6</t>
  </si>
  <si>
    <t>Acetyl nonanoyl</t>
  </si>
  <si>
    <t>2,3-Undecadione</t>
  </si>
  <si>
    <t>Acetyl nonyryl</t>
  </si>
  <si>
    <t>Acetyl pelargonyl</t>
  </si>
  <si>
    <t>104-67-6</t>
  </si>
  <si>
    <t>Aldehyde C-14 pure (so called)</t>
  </si>
  <si>
    <t>gamma-Undecalactone</t>
  </si>
  <si>
    <t>2(3H)-Furanone, 5-heptyldihydro-</t>
  </si>
  <si>
    <t>gamma-n-Heptyl butyrolactone</t>
  </si>
  <si>
    <t>4-Hydroxyundecanoic acid, gamma-lactone</t>
  </si>
  <si>
    <t>Peach aldehyde (so called)</t>
  </si>
  <si>
    <t>Peche pure</t>
  </si>
  <si>
    <t>Undecanolide-1,4</t>
  </si>
  <si>
    <t>Undecylene methyl lactone</t>
  </si>
  <si>
    <t>gamma-Undecyl lactone</t>
  </si>
  <si>
    <t>112-44-7</t>
  </si>
  <si>
    <t>Aldehyde C-11, undecylic</t>
  </si>
  <si>
    <t>Undecanal</t>
  </si>
  <si>
    <t>Hendecanal</t>
  </si>
  <si>
    <t>n-Undecanal</t>
  </si>
  <si>
    <t>n-Undecylaldehyde</t>
  </si>
  <si>
    <t>Undecylic aldehyde</t>
  </si>
  <si>
    <t>112-12-9</t>
  </si>
  <si>
    <t>2-Hendecanone</t>
  </si>
  <si>
    <t>2-Undecanone</t>
  </si>
  <si>
    <t>Methyl nonyl ketone</t>
  </si>
  <si>
    <t>M.N.K.</t>
  </si>
  <si>
    <t>Nonyl methyl ketone</t>
  </si>
  <si>
    <t>2-Oxoundecane</t>
  </si>
  <si>
    <t>'Rue ketone'</t>
  </si>
  <si>
    <t>143-14-6</t>
  </si>
  <si>
    <t>Hendecen-9-al</t>
  </si>
  <si>
    <t>9-Undecenal</t>
  </si>
  <si>
    <t>112-45-8</t>
  </si>
  <si>
    <t>Aldehyde C-11, undecylenic</t>
  </si>
  <si>
    <t>10-Undecenal</t>
  </si>
  <si>
    <t>10-Hendecenal</t>
  </si>
  <si>
    <t>10-Undecen-1-al</t>
  </si>
  <si>
    <t>Undecylenic aldehyde</t>
  </si>
  <si>
    <t>112-19-6</t>
  </si>
  <si>
    <t>Acetate C-11</t>
  </si>
  <si>
    <t>10-Undecen-1-yl acetate</t>
  </si>
  <si>
    <t>10-Hendecenyl acetate</t>
  </si>
  <si>
    <t>10-Undecen-1-ol, acetate</t>
  </si>
  <si>
    <t>Undecenyl acetate</t>
  </si>
  <si>
    <t>Undecylenic acetate</t>
  </si>
  <si>
    <t>112-42-5</t>
  </si>
  <si>
    <t>Alcohol C-11, undecylic</t>
  </si>
  <si>
    <t>Undecyl alcohol</t>
  </si>
  <si>
    <t>Decyl carbinol</t>
  </si>
  <si>
    <t>1-Hendecanol</t>
  </si>
  <si>
    <t>1-Undecanol</t>
  </si>
  <si>
    <t>110-62-3</t>
  </si>
  <si>
    <t>Aldehyde C-5</t>
  </si>
  <si>
    <t>Valeraldehyde</t>
  </si>
  <si>
    <t>Amyl aldehyde</t>
  </si>
  <si>
    <t>Pentanal</t>
  </si>
  <si>
    <t>Valeral</t>
  </si>
  <si>
    <t>n-Valeraldehyde</t>
  </si>
  <si>
    <t>Valeric aldehyde</t>
  </si>
  <si>
    <t>97927-02-1</t>
  </si>
  <si>
    <t>Valeriana officinalis root extract</t>
  </si>
  <si>
    <t>Valerian root extract (Valeriana officinalis L.)</t>
  </si>
  <si>
    <t>Valerian, Valeriana officinalis collina, ext.</t>
  </si>
  <si>
    <t>8008-88-6</t>
  </si>
  <si>
    <t>Oils, valerian</t>
  </si>
  <si>
    <t>Valerian root oil (Valeriana officinalis l.)</t>
  </si>
  <si>
    <t>109-52-4</t>
  </si>
  <si>
    <t>Pentanoic acid</t>
  </si>
  <si>
    <t>Valeric acid</t>
  </si>
  <si>
    <t>Propylacetic acid</t>
  </si>
  <si>
    <t>Valerianic acid</t>
  </si>
  <si>
    <t>503-74-2</t>
  </si>
  <si>
    <t>Butanoic acid, 3-methyl-</t>
  </si>
  <si>
    <t>Isovaleric acid</t>
  </si>
  <si>
    <t>Delphinic acid</t>
  </si>
  <si>
    <t>3-Methylbutanoic acid</t>
  </si>
  <si>
    <t>beta-Methylbutyric acid</t>
  </si>
  <si>
    <t>3-Methylbutyric acid</t>
  </si>
  <si>
    <t>108-29-2</t>
  </si>
  <si>
    <t>2(3H)-Furanone, dihydro-5-methyl-</t>
  </si>
  <si>
    <t>gamma-Valerolactone</t>
  </si>
  <si>
    <t>4-Hydroxypentanoic acid, gamma-lactone</t>
  </si>
  <si>
    <t>gamma-Methyl-gamma-butyrolactone</t>
  </si>
  <si>
    <t>4-Methyl-4-hydroxybutanoic acid lactone</t>
  </si>
  <si>
    <t>Pentanolide-1,4</t>
  </si>
  <si>
    <t>4-Valerolactone</t>
  </si>
  <si>
    <t>gamma-Valeryllactone</t>
  </si>
  <si>
    <t>8024-06-4</t>
  </si>
  <si>
    <t>Vanilla (Vanilla spp.)</t>
  </si>
  <si>
    <t>84650-63-5</t>
  </si>
  <si>
    <t>Vanilla extract (Vanilla spp.)</t>
  </si>
  <si>
    <t>Vanilla fragrans, ext.</t>
  </si>
  <si>
    <t>Vanilla oleoresin (Vanilla spp.)</t>
  </si>
  <si>
    <t>121-33-5</t>
  </si>
  <si>
    <t>Benzaldehyde, 4-hydroxy-3-methoxy-</t>
  </si>
  <si>
    <t>Vanillin</t>
  </si>
  <si>
    <t>4-Hydroxy-3-methoxybenzaldehyde</t>
  </si>
  <si>
    <t>3-Methoxy-4-hydroxybenzaldehyde</t>
  </si>
  <si>
    <t>Methylprotocatechuic aldehyde</t>
  </si>
  <si>
    <t>Protocatechualdehyde-3-methyl ether</t>
  </si>
  <si>
    <t>Vanillaldehyde</t>
  </si>
  <si>
    <t>Vanillic aldehyde</t>
  </si>
  <si>
    <t>881-68-5</t>
  </si>
  <si>
    <t>Acetyl vanillin</t>
  </si>
  <si>
    <t>Vanillin acetate</t>
  </si>
  <si>
    <t>Benzenaldehyde, 4-(acetyloxy)-3-methoxy-</t>
  </si>
  <si>
    <t>3-Methoxy-4-acetoxybenzaldehyde</t>
  </si>
  <si>
    <t>120-14-9</t>
  </si>
  <si>
    <t>Benzaldehyde, 3,4-dimethoxy-</t>
  </si>
  <si>
    <t>Veratraldehyde</t>
  </si>
  <si>
    <t>3,4-Dimethoxybenzaldehyde</t>
  </si>
  <si>
    <t>3,4-Dimethoxybenzenecarbonal</t>
  </si>
  <si>
    <t>Methylvanillin</t>
  </si>
  <si>
    <t>Protocatechualdehyde dimethyl ether</t>
  </si>
  <si>
    <t>Vanillin methyl ether</t>
  </si>
  <si>
    <t>Veratric aldehyde</t>
  </si>
  <si>
    <t>90147-36-7</t>
  </si>
  <si>
    <t>Viola odorata, ext.</t>
  </si>
  <si>
    <t>Violet leaves absolute (Viola odorata L.)</t>
  </si>
  <si>
    <t>Violet leaf absolute</t>
  </si>
  <si>
    <t>84012-43-1</t>
  </si>
  <si>
    <t>Juglans extract</t>
  </si>
  <si>
    <t>Walnut hull extract (Juglans spp.)</t>
  </si>
  <si>
    <t>90045-28-6</t>
  </si>
  <si>
    <t>Checkerberry extract</t>
  </si>
  <si>
    <t>Wintergreen extract (Gaultheria procumbens L.)</t>
  </si>
  <si>
    <t>Gaultheria procumbens, ext.</t>
  </si>
  <si>
    <t>68917-75-9</t>
  </si>
  <si>
    <t>Checkerberry oil</t>
  </si>
  <si>
    <t>Wintergreen oil (Gaultheria procumbens L.)</t>
  </si>
  <si>
    <t>Gaultheria procumbens oil</t>
  </si>
  <si>
    <t>8008-93-3</t>
  </si>
  <si>
    <t>Absinthium</t>
  </si>
  <si>
    <t>Wormwood (Artemisia absinthium L.)</t>
  </si>
  <si>
    <t>Artemisia absinthium L.</t>
  </si>
  <si>
    <t>Absinthium extract</t>
  </si>
  <si>
    <t>Wormwood extract (Artemisia absinthium l.)</t>
  </si>
  <si>
    <t>Artemisia absinthium extract</t>
  </si>
  <si>
    <t>Absinthium, ext.</t>
  </si>
  <si>
    <t>Wormwood oil (Artemisia absinthium l.)</t>
  </si>
  <si>
    <t>Absinthium oil</t>
  </si>
  <si>
    <t>Artemisia absinthium oil</t>
  </si>
  <si>
    <t>Artemisia oil (wormwood)</t>
  </si>
  <si>
    <t>84082-83-7</t>
  </si>
  <si>
    <t>Achillea millefolium</t>
  </si>
  <si>
    <t>Yarrow herb (Achillea millefolium L.)</t>
  </si>
  <si>
    <t>Milfoil</t>
  </si>
  <si>
    <t>Yarrow, Achillea millefolium, ext.</t>
  </si>
  <si>
    <t>999999-27-9</t>
  </si>
  <si>
    <t>Eriodictyon californicum fluid extract</t>
  </si>
  <si>
    <t>Yerba santa fluid extract (Eriodictyon californicum (Hook and Am) Torr</t>
  </si>
  <si>
    <t>8006-81-3</t>
  </si>
  <si>
    <t>Cananga odorata oil</t>
  </si>
  <si>
    <t>Ylang ylang oil (Cananga odorata Hook. f. and Thomas)</t>
  </si>
  <si>
    <t>90147-57-2</t>
  </si>
  <si>
    <t>Yucca brevifolia</t>
  </si>
  <si>
    <t>Yucca joshua tree (Yucca brevifolia Engelm.)</t>
  </si>
  <si>
    <t>Cactus root extract</t>
  </si>
  <si>
    <t>Yucca mohave extract (Yucca spp.)</t>
  </si>
  <si>
    <t>Plantarome</t>
  </si>
  <si>
    <t>84961-49-9</t>
  </si>
  <si>
    <t>Curcuma zedoaria</t>
  </si>
  <si>
    <t>Zedoary (Curcuma zedoaria (Berg.) Rosc.)</t>
  </si>
  <si>
    <t>Curcuma zedoaria extract</t>
  </si>
  <si>
    <t>Zedoary bark extract (Curcuma zedoaria (Berg.) Rosc.)</t>
  </si>
  <si>
    <t>122-48-5</t>
  </si>
  <si>
    <t>2-Butanone, 4-(4-hydroxy-3-methoxyphenyl)-</t>
  </si>
  <si>
    <t>Zingerone</t>
  </si>
  <si>
    <t>4-Hydroxy-3-methoxybenzylacetone</t>
  </si>
  <si>
    <t>4-(4-Hydroxy-3-methoxyphenyl)-2-butanone</t>
  </si>
  <si>
    <t>2-(4-Hydroxy-3-methoxyphenyl)ethyl methyl ketone</t>
  </si>
  <si>
    <t>3-Methoxy-4-hydroxybenzylacetone</t>
  </si>
  <si>
    <t>Vanillylacetone</t>
  </si>
  <si>
    <t>64577-91-9</t>
  </si>
  <si>
    <t>Acetaldehyde butyl phenethyl acetal</t>
  </si>
  <si>
    <t>Benzene, [2-(1-butoxyethoxy)ethyl]-</t>
  </si>
  <si>
    <t>22047-25-2</t>
  </si>
  <si>
    <t>Acetylpyrazine</t>
  </si>
  <si>
    <t>Ethanone, 1-pyrazinyl</t>
  </si>
  <si>
    <t>Methyl pyrazinyl ketone</t>
  </si>
  <si>
    <t>Pyrazin-1-ylethan-1-one</t>
  </si>
  <si>
    <t>2179-58-0</t>
  </si>
  <si>
    <t>Allyl methyl disulfide</t>
  </si>
  <si>
    <t>Disulfide, methyl 2-propenyl</t>
  </si>
  <si>
    <t>Methyl allyl disulfide</t>
  </si>
  <si>
    <t>4265-16-1</t>
  </si>
  <si>
    <t>2-Benzofurancarboxaldehyde</t>
  </si>
  <si>
    <t>2-Formylbenzofuran</t>
  </si>
  <si>
    <t>92-52-4</t>
  </si>
  <si>
    <t>Biphenyl</t>
  </si>
  <si>
    <t>1,1'-Biphenyl</t>
  </si>
  <si>
    <t>Diphenyl</t>
  </si>
  <si>
    <t>Phenylbenzene</t>
  </si>
  <si>
    <t>109-73-9</t>
  </si>
  <si>
    <t>1-Aminobutane</t>
  </si>
  <si>
    <t>Butylamine</t>
  </si>
  <si>
    <t>1-Butanamine</t>
  </si>
  <si>
    <t>2679-87-0</t>
  </si>
  <si>
    <t>Butane, 2-ethoxy-</t>
  </si>
  <si>
    <t>sec-Butyl ethyl ether</t>
  </si>
  <si>
    <t>Ethyl sec-butyl ether</t>
  </si>
  <si>
    <t>24683-00-9</t>
  </si>
  <si>
    <t>Galbasene</t>
  </si>
  <si>
    <t>2-Isobutyl-3-methoxypyrazine</t>
  </si>
  <si>
    <t>LRG 1238</t>
  </si>
  <si>
    <t>2-Methoxy-3-isobutylpyrazine</t>
  </si>
  <si>
    <t>Pyrazine, 2-methoxy-3-(2-methylpropyl)-</t>
  </si>
  <si>
    <t>13925-06-9</t>
  </si>
  <si>
    <t>2-Isobutyl-3-methylpyrazine</t>
  </si>
  <si>
    <t>2-Methyl-3-isobutylpyrazine</t>
  </si>
  <si>
    <t>Pyrazine, 2-methyl-3-(2-methylpropyl)-</t>
  </si>
  <si>
    <t>18640-74-9</t>
  </si>
  <si>
    <t>2-Isobutylthiazole</t>
  </si>
  <si>
    <t>Thiazole, 2-(2-methylpropyl)-</t>
  </si>
  <si>
    <t>25152-84-5</t>
  </si>
  <si>
    <t>2,4-Decadienal, (E,E)-</t>
  </si>
  <si>
    <t>2-trans,4-trans-Decadienal</t>
  </si>
  <si>
    <t>trans,trans-2,4-Decadien-1-al</t>
  </si>
  <si>
    <t>15707-24-1</t>
  </si>
  <si>
    <t>2,3-Diethylpyrazine</t>
  </si>
  <si>
    <t>Pyrazine, 2,3-diethyl-</t>
  </si>
  <si>
    <t>91-10-1</t>
  </si>
  <si>
    <t>2,6-Dimethoxyphenol</t>
  </si>
  <si>
    <t>2-Hydroxy-1,3-dimethoxybenzene</t>
  </si>
  <si>
    <t>Phenol, 2,6-dimethoxy-</t>
  </si>
  <si>
    <t>Pyrogallol dimethyl ether</t>
  </si>
  <si>
    <t>Syringol</t>
  </si>
  <si>
    <t>6380-23-0</t>
  </si>
  <si>
    <t>Benzene, 4-ethenyl-1,2-dimethoxy-</t>
  </si>
  <si>
    <t>3,4-Dimethoxy-1-vinylbenzene</t>
  </si>
  <si>
    <t>3,4-Dimethoxystyrene</t>
  </si>
  <si>
    <t>536-50-5</t>
  </si>
  <si>
    <t>Benzenemethanol, .alpha.,4-dimethyl-</t>
  </si>
  <si>
    <t>p,alpha-Dimethylbenzyl alcohol</t>
  </si>
  <si>
    <t>4-(alpha-Hydroxyethyl)toluene</t>
  </si>
  <si>
    <t>Methyl p-tolyl carbinol</t>
  </si>
  <si>
    <t>1-p-Tolyl-1-ethanol</t>
  </si>
  <si>
    <t>p-Tolyl methyl carbinol</t>
  </si>
  <si>
    <t>108-82-7</t>
  </si>
  <si>
    <t>Diisobutylcarbinol</t>
  </si>
  <si>
    <t>2,6-Dimethyl-4-heptanol</t>
  </si>
  <si>
    <t>4-Heptanol, 2,6-dimethyl-</t>
  </si>
  <si>
    <t>17909-77-2</t>
  </si>
  <si>
    <t>2,6-Dimethyl-10-methylene-2,6,11-dodecatrienal</t>
  </si>
  <si>
    <t>2,6,9,11-Dodecatrienal, 2,6,10-trimethyl-, (E,E,E)-</t>
  </si>
  <si>
    <t>alpha-Sinensal</t>
  </si>
  <si>
    <t>(E,E,E)-2,6,10-Trimethyldodeca-2,6,9,11-tetraen-1-al</t>
  </si>
  <si>
    <t>502-47-6</t>
  </si>
  <si>
    <t>Citronellic acid</t>
  </si>
  <si>
    <t>3,7-Dimethyl-6-octenoic acid</t>
  </si>
  <si>
    <t>6-Octenoic acid, 3,7-dimethyl-</t>
  </si>
  <si>
    <t>Rhodinolic acid</t>
  </si>
  <si>
    <t>66634-97-7</t>
  </si>
  <si>
    <t>2,4-Dimethyl-2-pentenoic acid</t>
  </si>
  <si>
    <t>2-Pentenoic acid, 2,4-dimethyl-</t>
  </si>
  <si>
    <t>1195-32-0</t>
  </si>
  <si>
    <t>Benzene, 1-methyl-4-(1-methylethenyl)-</t>
  </si>
  <si>
    <t>p,alpha-Dimethylstyrene</t>
  </si>
  <si>
    <t>p-Isopropenyltoluene</t>
  </si>
  <si>
    <t>1-Methyl-4-isopropenylbenzene</t>
  </si>
  <si>
    <t>2-p-Tolylpropene</t>
  </si>
  <si>
    <t>65505-18-2</t>
  </si>
  <si>
    <t>2,4-Dimethyl-5-vinylthiazole</t>
  </si>
  <si>
    <t>Thiazole, 5-ethenyl-2,4-dimethyl-</t>
  </si>
  <si>
    <t>4437-20-1</t>
  </si>
  <si>
    <t>Bis(2-furfuryl)disulfide</t>
  </si>
  <si>
    <t>2,2'-(Dithiodimethylene)-difuran</t>
  </si>
  <si>
    <t>Difurfuryl disulfide</t>
  </si>
  <si>
    <t>Furan, 2,2'-[dithiobis(methylene)]bis-</t>
  </si>
  <si>
    <t>2-Furfuryl disulfide</t>
  </si>
  <si>
    <t>39741-41-8</t>
  </si>
  <si>
    <t>Ethanone, 1-(1-ethyl-1H-pyrrol-2-yl)-</t>
  </si>
  <si>
    <t>1-Ethyl-2-acetylpyrrole</t>
  </si>
  <si>
    <t>1-Ethyl-2-acetylazole</t>
  </si>
  <si>
    <t>1-(N-Ethylpyrrol-2-yl)ethanone</t>
  </si>
  <si>
    <t>3025-30-7</t>
  </si>
  <si>
    <t>2,4-Decadienoic acid, ethyl ester, (E,Z)-</t>
  </si>
  <si>
    <t>Ethyl trans-2,cis-4-decadienoate</t>
  </si>
  <si>
    <t>Ethyl (2E,4Z)-decadienoate</t>
  </si>
  <si>
    <t>Ethyl (2E,4Z)-2,4-decadienoate</t>
  </si>
  <si>
    <t>13925-07-0</t>
  </si>
  <si>
    <t>2-Ethyl-3,(5 or 6)-dimethylpyrazine</t>
  </si>
  <si>
    <t>Pyrazine, 2-ethyl-3,5-dimethyl-</t>
  </si>
  <si>
    <t>2,6-Dimethyl-3-ethylpyrazine</t>
  </si>
  <si>
    <t>3-Ethyl-2,6-dimethylpyrazine</t>
  </si>
  <si>
    <t>2-Ethyl-3,5-dimethylpyrazine</t>
  </si>
  <si>
    <t>104-76-7</t>
  </si>
  <si>
    <t>2-Ethylhexanol</t>
  </si>
  <si>
    <t>2-Ethyl-1-hexanol</t>
  </si>
  <si>
    <t>1-Hexanol, 2-ethyl-</t>
  </si>
  <si>
    <t>21835-01-8</t>
  </si>
  <si>
    <t>2-Cyclopenten-1-one, 3-ethyl-2-hydroxy-</t>
  </si>
  <si>
    <t>3-Ethyl-2-hydroxy-2-cyclopenten-1-one</t>
  </si>
  <si>
    <t>698-10-2</t>
  </si>
  <si>
    <t>2,4-Dihydroxy-3-methyl-2-hexenoic acid, gamma-lactone</t>
  </si>
  <si>
    <t>5-Ethyl-3-hydroxy-4-methyl-2(5H)-furanone</t>
  </si>
  <si>
    <t>2-Ethyl-3-methyl-4-hydroxydihydro-(2,5)-furan-5-one</t>
  </si>
  <si>
    <t>2(5H)-Furanone, 5-ethyl-3-hydroxy-4-methyl-</t>
  </si>
  <si>
    <t>2-Hydroxy-3-methyl-gamma-2-hexenolactone</t>
  </si>
  <si>
    <t>Maple furanone</t>
  </si>
  <si>
    <t>13360-64-0</t>
  </si>
  <si>
    <t>2-Ethyl-5-methylpyrazine</t>
  </si>
  <si>
    <t>2-Methyl-5-ethylpyrazine</t>
  </si>
  <si>
    <t>Pyrazine, 2-ethyl-5-methyl-</t>
  </si>
  <si>
    <t>15707-23-0</t>
  </si>
  <si>
    <t>2-Ethyl-3-methylpyrazine</t>
  </si>
  <si>
    <t>3-Ethyl-2-methylpyrazine</t>
  </si>
  <si>
    <t>Pyrazine, 2-ethyl-3-methyl-</t>
  </si>
  <si>
    <t>123-07-9</t>
  </si>
  <si>
    <t>4-Ethylphenol</t>
  </si>
  <si>
    <t>p-Ethylphenol</t>
  </si>
  <si>
    <t>4-Hydroxyethylbenzene</t>
  </si>
  <si>
    <t>Phenol, 4-ethyl-</t>
  </si>
  <si>
    <t>67028-40-4</t>
  </si>
  <si>
    <t>Acetic acid, (4-methylphenoxy)-, ethyl ester</t>
  </si>
  <si>
    <t>Ethyl (p-tolyloxy)acetate</t>
  </si>
  <si>
    <t>Ethyl p-cresoxyacetate</t>
  </si>
  <si>
    <t>59020-90-5</t>
  </si>
  <si>
    <t>2-Furanmethanethiol formate</t>
  </si>
  <si>
    <t>Furfurylthiol formate</t>
  </si>
  <si>
    <t>Methanethioic acid, S-(2-furanylmethyl) ester</t>
  </si>
  <si>
    <t>13679-46-4</t>
  </si>
  <si>
    <t>Furan, 2-(methoxymethyl)-</t>
  </si>
  <si>
    <t>Furfuryl methyl ether</t>
  </si>
  <si>
    <t>Methyl furfuryl ether</t>
  </si>
  <si>
    <t>1438-91-1</t>
  </si>
  <si>
    <t>Furan, 2-[(methylthio)methyl]-</t>
  </si>
  <si>
    <t>Furfuryl methyl sulfide</t>
  </si>
  <si>
    <t>Methylfurfuryl sulfide</t>
  </si>
  <si>
    <t>1883-78-9</t>
  </si>
  <si>
    <t>Furan, 2-[[(1-methylethyl)thio]methyl]-</t>
  </si>
  <si>
    <t>Furfuryl isopropyl sulfide</t>
  </si>
  <si>
    <t>Isopropyl furfuryl sulfide</t>
  </si>
  <si>
    <t>13678-68-7</t>
  </si>
  <si>
    <t>Ethanethioic acid, S-(2-furanylmethyl) ester</t>
  </si>
  <si>
    <t>Furfuryl thioacetate</t>
  </si>
  <si>
    <t>Furfurylthiol acetate</t>
  </si>
  <si>
    <t>1192-62-7</t>
  </si>
  <si>
    <t>Acetylfuran</t>
  </si>
  <si>
    <t>2-Furyl methyl ketone</t>
  </si>
  <si>
    <t>2-Acetylfuran</t>
  </si>
  <si>
    <t>Ethanone, 1-(2-furanyl)-</t>
  </si>
  <si>
    <t>Methyl 2-furyl ketone</t>
  </si>
  <si>
    <t>4313-03-5</t>
  </si>
  <si>
    <t>(2E,4E)-Hepta-2,4-dienal</t>
  </si>
  <si>
    <t>2,4-Heptadienal</t>
  </si>
  <si>
    <t>18829-55-5</t>
  </si>
  <si>
    <t>beta-Butylacrolein</t>
  </si>
  <si>
    <t>trans-2-Heptenal</t>
  </si>
  <si>
    <t>3-Butylacrolein</t>
  </si>
  <si>
    <t>(E)-2-Hepten-1-al</t>
  </si>
  <si>
    <t>2-Heptenal, (E)-</t>
  </si>
  <si>
    <t>4674-50-4</t>
  </si>
  <si>
    <t>5,6-Dimethyl-8-isopropenylbicyclo(4.4.0)dec-1-en-3-one</t>
  </si>
  <si>
    <t>Nootkatone</t>
  </si>
  <si>
    <t>4a,5-Dimethyl-1,2,3,4,4a,5,6,7-octahydro-7-keto-3-isopropenylnaphtha</t>
  </si>
  <si>
    <t>(4R-(4a,4aa,6b))-4,4a,5,6,7,8-Hexahydro-4,4a-dimethyl-6-(1-methylvinyl)naphthalen-2(3H)-one</t>
  </si>
  <si>
    <t>4,4a,5,6,7,8-Hexahydro-6-isopropenyl-4,4a-dimethyl-2(3H)-naphthalenone</t>
  </si>
  <si>
    <t>2(3H)-Naphthalenone, 4,4a,5,6,7,8-hexahydro-4,4a-dimethyl-6-(1-methylethenyl)-</t>
  </si>
  <si>
    <t>Nootketone</t>
  </si>
  <si>
    <t>823-22-3</t>
  </si>
  <si>
    <t>delta-Caprolactone</t>
  </si>
  <si>
    <t>delta-Hexalactone</t>
  </si>
  <si>
    <t>Hexa-1,5-lactone</t>
  </si>
  <si>
    <t>5-Hydroxyhexanoic acid lactone</t>
  </si>
  <si>
    <t>5-Methyl-5-hydroxypentanoic acid lactone</t>
  </si>
  <si>
    <t>5-Methyl-delta-valerolactone</t>
  </si>
  <si>
    <t>2H-Pyran-2-one, tetrahydro-6-methyl-</t>
  </si>
  <si>
    <t>4437-51-8</t>
  </si>
  <si>
    <t>Diethyl diketone</t>
  </si>
  <si>
    <t>3,4-Hexanedione</t>
  </si>
  <si>
    <t>Dipropionyl</t>
  </si>
  <si>
    <t>13419-69-7</t>
  </si>
  <si>
    <t>2-Hexenoic acid, (E)-</t>
  </si>
  <si>
    <t>trans-2-Hexenoic acid</t>
  </si>
  <si>
    <t>beta-Propylacrylic acid</t>
  </si>
  <si>
    <t>3-Propylacrylic acid</t>
  </si>
  <si>
    <t>4219-24-3</t>
  </si>
  <si>
    <t>3-Hexenoic acid</t>
  </si>
  <si>
    <t>3681-71-8</t>
  </si>
  <si>
    <t>Acetic acid, 3-hexen-1-yl ester, (z)</t>
  </si>
  <si>
    <t>cis-3-Hexen-1-yl acetate</t>
  </si>
  <si>
    <t>(Z)-Hex-3-enyl acetate</t>
  </si>
  <si>
    <t>cis-3-Hexenyl acetate</t>
  </si>
  <si>
    <t>Leaf acetate</t>
  </si>
  <si>
    <t>2349-07-7</t>
  </si>
  <si>
    <t>Hexyl isobutyrate</t>
  </si>
  <si>
    <t>Hexyl 2-methylpropanoate</t>
  </si>
  <si>
    <t>Propanoic acid, 2-methyl-, hexyl ester</t>
  </si>
  <si>
    <t>5077-67-8</t>
  </si>
  <si>
    <t>2-Butanone, 1-hydroxy-</t>
  </si>
  <si>
    <t>1-Hydroxy-2-butanone</t>
  </si>
  <si>
    <t>3658-77-3</t>
  </si>
  <si>
    <t>2,5-Dimethyl-4-hydroxy-2,3-dihydrofuran-3-one</t>
  </si>
  <si>
    <t>4-Hydroxy-2,5-dimethyl-3(2H)-furanone</t>
  </si>
  <si>
    <t>Furaneol</t>
  </si>
  <si>
    <t>3(2H)-Furanone, 4-hydroxy-2,5-dimethyl-</t>
  </si>
  <si>
    <t>79-76-5</t>
  </si>
  <si>
    <t>3-Buten-2-one, 4-(2,2-dimethyl-6-methylenecyclohexyl)-</t>
  </si>
  <si>
    <t>gamma-Ionone</t>
  </si>
  <si>
    <t>4-(2,2-Dimethyl-6-methylene-cyclohexyl)-3-buten-2-one</t>
  </si>
  <si>
    <t>4-(2-Methylene-6,6-dimethylcyclohexyl)-3-buten-2-one</t>
  </si>
  <si>
    <t>499-70-7</t>
  </si>
  <si>
    <t>Carvomenthone</t>
  </si>
  <si>
    <t>p-Menthan-2-one</t>
  </si>
  <si>
    <t>Cyclohexanone, 2-methyl-5-(1-methylethyl)-, trans-</t>
  </si>
  <si>
    <t>trans-5-Isopropyl-2-methylcyclohexan-1-one</t>
  </si>
  <si>
    <t>Tetrahydrocarvone</t>
  </si>
  <si>
    <t>38462-22-5</t>
  </si>
  <si>
    <t>Cyclohexanone, 2-(1-mercapto-1-methylethyl)-5-methyl-</t>
  </si>
  <si>
    <t>p-Mentha-8-thiol-3-one</t>
  </si>
  <si>
    <t>8-Mercapto-p-menthane-3-one</t>
  </si>
  <si>
    <t>2-(1-Mercapto-1-methylethyl)-5-methylcyclohexan-1-one</t>
  </si>
  <si>
    <t>29548-14-9</t>
  </si>
  <si>
    <t>3-Cyclohexene-1-acetaldehyde, .alpha.,4-dimethyl-</t>
  </si>
  <si>
    <t>p-Menth-1-ene-9-al</t>
  </si>
  <si>
    <t>491-04-3</t>
  </si>
  <si>
    <t>2-Cyclohexen-1-ol, 3-methyl-6-(1-methylethyl)-</t>
  </si>
  <si>
    <t>p-Menth-1-en-3-ol</t>
  </si>
  <si>
    <t>Piperitol</t>
  </si>
  <si>
    <t>79-42-5</t>
  </si>
  <si>
    <t>alpha-Mercaptopropanoic acid</t>
  </si>
  <si>
    <t>2-Mercaptopropionic acid</t>
  </si>
  <si>
    <t>Propanoic acid, 2-mercapto-</t>
  </si>
  <si>
    <t>Thiolactic acid</t>
  </si>
  <si>
    <t>2-Thiolpropionic acid</t>
  </si>
  <si>
    <t>1504-74-1</t>
  </si>
  <si>
    <t>2'-Methoxycinnamaldehyde</t>
  </si>
  <si>
    <t>o-Methoxycinnamaldehyde</t>
  </si>
  <si>
    <t>o-Methoxycinnamic aldehyde</t>
  </si>
  <si>
    <t>beta-(0-Methoxyphenyl)acrolein</t>
  </si>
  <si>
    <t>3-(0-Methoxyphenyl)-2-propenal</t>
  </si>
  <si>
    <t>2-Propenal, 3-(2-methoxyphenyl)-</t>
  </si>
  <si>
    <t>65405-67-6</t>
  </si>
  <si>
    <t>p-Methoxy-alpha-methylcinnamaldehyde</t>
  </si>
  <si>
    <t>3-(p-Methoxyphenyl)-2-methyl-2-propenal</t>
  </si>
  <si>
    <t>2-Propenal, 3-(4-methoxyphenyl)-2-methyl-</t>
  </si>
  <si>
    <t>68378-13-2</t>
  </si>
  <si>
    <t>Methoxy methyl pyrazine</t>
  </si>
  <si>
    <t>2,5 or 6-Methoxy-3-methylpyrazine (mixture of isomers)</t>
  </si>
  <si>
    <t>Methyl methoxy pyrazine</t>
  </si>
  <si>
    <t>932-16-1</t>
  </si>
  <si>
    <t>Ethanone, 1-(1-methyl-1H-pyrrol-2-yl)-</t>
  </si>
  <si>
    <t>1-Methyl-2-acetylpyrrole</t>
  </si>
  <si>
    <t>Methyl 1-methylpyrrol-2-yl ketone</t>
  </si>
  <si>
    <t>1-Methylpyrrol-2-yl methyl ketone</t>
  </si>
  <si>
    <t>681-84-5</t>
  </si>
  <si>
    <t>Methylated silica</t>
  </si>
  <si>
    <t>Methyl silicate</t>
  </si>
  <si>
    <t>Silicic acid (H4SiO4), tetramethyl ester</t>
  </si>
  <si>
    <t>Silicon tetramethoxide</t>
  </si>
  <si>
    <t>Tetramethoxysilane</t>
  </si>
  <si>
    <t>Tetramethyl silicate</t>
  </si>
  <si>
    <t>644-08-6</t>
  </si>
  <si>
    <t>1,1'-Biphenyl, 4-methyl-</t>
  </si>
  <si>
    <t>4-Methylbiphenyl</t>
  </si>
  <si>
    <t>p-Methyldiphenyl</t>
  </si>
  <si>
    <t>p-Methylphenylbenzene</t>
  </si>
  <si>
    <t>541-47-9</t>
  </si>
  <si>
    <t>2-Butenoic acid, 3-methyl-</t>
  </si>
  <si>
    <t>3-Methylcrotonic acid</t>
  </si>
  <si>
    <t>beta,beta-Dimethylacrylic acid</t>
  </si>
  <si>
    <t>3,3-Dimethylacrylic acid</t>
  </si>
  <si>
    <t>Senecioic acid</t>
  </si>
  <si>
    <t>28588-74-1</t>
  </si>
  <si>
    <t>3-Furanthiol, 2-methyl-</t>
  </si>
  <si>
    <t>2-Methyl-3-furanthiol</t>
  </si>
  <si>
    <t>2-Methyl-3-furylmercaptan</t>
  </si>
  <si>
    <t>65530-53-2</t>
  </si>
  <si>
    <t>2-Furfurylthio-3-methylpyrazine</t>
  </si>
  <si>
    <t>2-Methyl-3-,5 or 6-(furfurylthio)pyrazine (mixture of isomers)</t>
  </si>
  <si>
    <t>2-Furfurylthio-5-methylpyrazine</t>
  </si>
  <si>
    <t>2-Furfurylthio-6-methylpyrazine</t>
  </si>
  <si>
    <t>Pyrazine, [(3-furanylmethyl)thio]methyl-</t>
  </si>
  <si>
    <t>13706-86-0</t>
  </si>
  <si>
    <t>Acetyl isopentanoyl</t>
  </si>
  <si>
    <t>5-Methyl-2,3-hexanedione</t>
  </si>
  <si>
    <t>Acetyl isovaleryl</t>
  </si>
  <si>
    <t>2,3-Hexanedione, 5-methyl-</t>
  </si>
  <si>
    <t>4536-23-6</t>
  </si>
  <si>
    <t>Hexanoic acid, 2-methyl-</t>
  </si>
  <si>
    <t>2-Methylhexanoic acid</t>
  </si>
  <si>
    <t>38205-64-0</t>
  </si>
  <si>
    <t>5-Methoxy-2-methylthiazole</t>
  </si>
  <si>
    <t>2-Methyl-5-methoxythiazole</t>
  </si>
  <si>
    <t>Thiazole, 5-methoxy-2-methyl-</t>
  </si>
  <si>
    <t>90-12-0</t>
  </si>
  <si>
    <t>alpha-Methylnaphthalene</t>
  </si>
  <si>
    <t>1-Methylnaphthalene</t>
  </si>
  <si>
    <t>Naphthalene, 1-methyl-</t>
  </si>
  <si>
    <t>623-36-9</t>
  </si>
  <si>
    <t>2,4-Dimethylcrotonaldehyde</t>
  </si>
  <si>
    <t>2-Methyl-2-pentenal</t>
  </si>
  <si>
    <t>alpha-Methyl-beta-ethylacrolein</t>
  </si>
  <si>
    <t>2-Pentenal, 2-methyl-</t>
  </si>
  <si>
    <t>16957-70-3</t>
  </si>
  <si>
    <t>(E)-2-Methylpent-2-en-1-oic acid</t>
  </si>
  <si>
    <t>2-Methyl-2-pentenoic acid</t>
  </si>
  <si>
    <t>2-Pentenoic acid, 2-methyl-, (E)-</t>
  </si>
  <si>
    <t>Strawberiff</t>
  </si>
  <si>
    <t>488-10-8</t>
  </si>
  <si>
    <t>2-Cyclopenten-1-one, 3-methyl-2-(2-pentenyl)-, (Z)-</t>
  </si>
  <si>
    <t>3-Methyl-2-(2-pentenyl)-2-cyclopenten-1-one</t>
  </si>
  <si>
    <t>Jasmone</t>
  </si>
  <si>
    <t>68922-11-2</t>
  </si>
  <si>
    <t>Butanoic acid, 1-methyl-2-phenylethyl ester</t>
  </si>
  <si>
    <t>alpha-Methylphenethyl butyrate</t>
  </si>
  <si>
    <t>1-Phenyl-2-propyl butyrate</t>
  </si>
  <si>
    <t>3558-60-9</t>
  </si>
  <si>
    <t>Benzene, (2-methoxyethyl)-</t>
  </si>
  <si>
    <t>Methyl phenethyl ether</t>
  </si>
  <si>
    <t>(2-Methoxyethyl)benzene</t>
  </si>
  <si>
    <t>Phenylethyl methyl ether</t>
  </si>
  <si>
    <t>21834-92-4</t>
  </si>
  <si>
    <t>Benzeneacetaldehyde, .alpha.-(3-methylbutylidene)-</t>
  </si>
  <si>
    <t>5-Methyl-2-phenyl-2-hexenal</t>
  </si>
  <si>
    <t>26643-91-4</t>
  </si>
  <si>
    <t>Benzeneacetaldehyde, .alpha.-(2-methylpropylidene)-,</t>
  </si>
  <si>
    <t>4-Methyl-2-phenyl-2-pentenal</t>
  </si>
  <si>
    <t>2179-60-4</t>
  </si>
  <si>
    <t>Disulfide, methyl propyl</t>
  </si>
  <si>
    <t>Methyl propyl disulfide</t>
  </si>
  <si>
    <t>Methyldithiopropane</t>
  </si>
  <si>
    <t>1072-83-9</t>
  </si>
  <si>
    <t>2-Acetopyrrole</t>
  </si>
  <si>
    <t>Methyl 2-pyrrolyl ketone</t>
  </si>
  <si>
    <t>2-Acetylpyrrole</t>
  </si>
  <si>
    <t>Ethanone, 1-(1H-pyrrol-2-yl)-</t>
  </si>
  <si>
    <t>2-Pyrrolyl methyl ketone</t>
  </si>
  <si>
    <t>13708-12-8</t>
  </si>
  <si>
    <t>5-Methylquinoxaline</t>
  </si>
  <si>
    <t>Quinoxaline, 5-methyl-</t>
  </si>
  <si>
    <t>137-00-8</t>
  </si>
  <si>
    <t>5-(2-Hydroxyethyl)-4-methylthiazole</t>
  </si>
  <si>
    <t>4-Methyl-5-thiazoleethanol</t>
  </si>
  <si>
    <t>5-Hydroxyethyl-4-methylthiazole</t>
  </si>
  <si>
    <t>4-Methyl-5-(beta-hydroxyethyl)thiazole</t>
  </si>
  <si>
    <t>2-(4-Methylthiazol-5-yl)ethanol</t>
  </si>
  <si>
    <t>Sulfurol</t>
  </si>
  <si>
    <t>5-Thiazoleethanol, 4-methyl-</t>
  </si>
  <si>
    <t>656-53-1</t>
  </si>
  <si>
    <t>4-Methyl-5-(2-acetoxyethyl)thiazole</t>
  </si>
  <si>
    <t>4-Methyl-5-thiazoleethanol acetate</t>
  </si>
  <si>
    <t>Sulfuryl acetate</t>
  </si>
  <si>
    <t>5-Thiazoleethanol, 4-methyl-, acetate (ester)</t>
  </si>
  <si>
    <t>23328-62-3</t>
  </si>
  <si>
    <t>Acetaldehyde, (methylthio)-</t>
  </si>
  <si>
    <t>2-Methylthioacetaldehyde</t>
  </si>
  <si>
    <t>(Methylmercapto)acetaldehyde</t>
  </si>
  <si>
    <t>13678-58-5</t>
  </si>
  <si>
    <t>2-Butanone, 1-(methylthio)-</t>
  </si>
  <si>
    <t>1-(Methylthio)-2-butanone</t>
  </si>
  <si>
    <t>2882-20-4</t>
  </si>
  <si>
    <t>2-Methyl-3-(methylthio)pyrazine</t>
  </si>
  <si>
    <t>(Methylthio)methylpyrazine (mixture of isomers)</t>
  </si>
  <si>
    <t>2-Methyl-3-,5 or 6-(methylthio)pyrazine</t>
  </si>
  <si>
    <t>Pyrazine, 2-methyl-3-(methylthio)-</t>
  </si>
  <si>
    <t>13679-70-4</t>
  </si>
  <si>
    <t>5-Methyl-2-thenaldehyde</t>
  </si>
  <si>
    <t>5-Methyl-2-thiophenecarboxaldehyde</t>
  </si>
  <si>
    <t>2-Thiophenecarboxaldehyde, 5-methyl-</t>
  </si>
  <si>
    <t>1073-29-6</t>
  </si>
  <si>
    <t>1-Hydroxy-2-methylmercaptobenzene</t>
  </si>
  <si>
    <t>o-(Methylthio)-phenol</t>
  </si>
  <si>
    <t>Methyl(2-hydroxyphenyl) sulfide</t>
  </si>
  <si>
    <t>2-Methylmercaptophenol</t>
  </si>
  <si>
    <t>2-(Methylthio)phenol</t>
  </si>
  <si>
    <t>Phenol, 2-(methylthio)-</t>
  </si>
  <si>
    <t>Thioguaiacol</t>
  </si>
  <si>
    <t>6750-03-4</t>
  </si>
  <si>
    <t>2,4-Nonadienal</t>
  </si>
  <si>
    <t>2463-53-8</t>
  </si>
  <si>
    <t>Heptylideneacetaldehyde</t>
  </si>
  <si>
    <t>2-Nonenal</t>
  </si>
  <si>
    <t>3-Hexylacrolein</t>
  </si>
  <si>
    <t>3-Hexyl-2-propenal</t>
  </si>
  <si>
    <t>698-76-0</t>
  </si>
  <si>
    <t>5-Hydroxyoctanoic acid lactone</t>
  </si>
  <si>
    <t>delta-Octalactone</t>
  </si>
  <si>
    <t>Octa-1,5-lactone</t>
  </si>
  <si>
    <t>5-Propyl-5-hydroxypentanoic acid lactone</t>
  </si>
  <si>
    <t>delta-Propyl-delta-valerolactone</t>
  </si>
  <si>
    <t>2H-Pyran-2-one, tetrahydro-6-propyl-</t>
  </si>
  <si>
    <t>2363-89-5</t>
  </si>
  <si>
    <t>2-Octenal</t>
  </si>
  <si>
    <t>764-40-9</t>
  </si>
  <si>
    <t>2,4-Pentadienal</t>
  </si>
  <si>
    <t>764-39-6</t>
  </si>
  <si>
    <t>3-Ethylacrolein</t>
  </si>
  <si>
    <t>2-Pentenal</t>
  </si>
  <si>
    <t>3-Ethyl-2-propenal</t>
  </si>
  <si>
    <t>107-85-7</t>
  </si>
  <si>
    <t>1-Aminoisopentane</t>
  </si>
  <si>
    <t>Isopentylamine</t>
  </si>
  <si>
    <t>1-Butanamine, 3-methyl-</t>
  </si>
  <si>
    <t>Isoamylamine</t>
  </si>
  <si>
    <t>Isobutyl carbylamine</t>
  </si>
  <si>
    <t>3-Methylbutylamine</t>
  </si>
  <si>
    <t>64-04-0</t>
  </si>
  <si>
    <t>2-Aminoethylbenzene</t>
  </si>
  <si>
    <t>Phenethylamine</t>
  </si>
  <si>
    <t>1-Amino-2-phenylethane</t>
  </si>
  <si>
    <t>Benzeneethaneamine</t>
  </si>
  <si>
    <t>2-Phenylethylamine</t>
  </si>
  <si>
    <t>6290-37-5</t>
  </si>
  <si>
    <t>Benzylcarbinyl caproate</t>
  </si>
  <si>
    <t>Phenethyl hexanoate</t>
  </si>
  <si>
    <t>Benzylcarbinyl hexanoate</t>
  </si>
  <si>
    <t>Hexanoic acid, 2-phenylethyl ester</t>
  </si>
  <si>
    <t>2-Phenylethyl caproate</t>
  </si>
  <si>
    <t>2-Phenylethyl hexanoate</t>
  </si>
  <si>
    <t>5457-70-5</t>
  </si>
  <si>
    <t>Benzylcarbinyl octanoate</t>
  </si>
  <si>
    <t>Phenethyl octanoate</t>
  </si>
  <si>
    <t>Octanoic acid, 2-phenylethyl ester</t>
  </si>
  <si>
    <t>2-Phenylethyl caprylate</t>
  </si>
  <si>
    <t>108-95-2</t>
  </si>
  <si>
    <t>Carbolic acid</t>
  </si>
  <si>
    <t>Phenol</t>
  </si>
  <si>
    <t>Hydroxybenzene</t>
  </si>
  <si>
    <t>4411-89-6</t>
  </si>
  <si>
    <t>Benzeneacetaldehyde, .alpha.-ethylidene-</t>
  </si>
  <si>
    <t>2-Phenyl-2-butenal</t>
  </si>
  <si>
    <t>2-Phenylcrotonaldehyde</t>
  </si>
  <si>
    <t>882-33-7</t>
  </si>
  <si>
    <t>Biphenyl disulfide</t>
  </si>
  <si>
    <t>Phenyl disulfide</t>
  </si>
  <si>
    <t>Diphenyl disulfide</t>
  </si>
  <si>
    <t>Disulfide, diphenyl-</t>
  </si>
  <si>
    <t>Phenyldithiobenzene</t>
  </si>
  <si>
    <t>579-07-7</t>
  </si>
  <si>
    <t>Acetyl benzoyl</t>
  </si>
  <si>
    <t>1-Phenyl-1,2-propanedione</t>
  </si>
  <si>
    <t>Methyl phenyl diketone</t>
  </si>
  <si>
    <t>Methyl phenyl glyoxal</t>
  </si>
  <si>
    <t>Phenyl methyl diketone</t>
  </si>
  <si>
    <t>1,2-Propanedione, 1-phenyl-</t>
  </si>
  <si>
    <t>5905-46-4</t>
  </si>
  <si>
    <t>Disulfide, 1-propenyl propyl</t>
  </si>
  <si>
    <t>Propenyl propyl disulfide</t>
  </si>
  <si>
    <t>629-19-6</t>
  </si>
  <si>
    <t>Dipropyl disulfide</t>
  </si>
  <si>
    <t>Propyl disulfide</t>
  </si>
  <si>
    <t>Disulfide, dipropyl</t>
  </si>
  <si>
    <t>Propyldithiopropane</t>
  </si>
  <si>
    <t>6284-46-4</t>
  </si>
  <si>
    <t>2-Butenoic acid, 2-methyl-, 1-methylethyl ester, (E)-</t>
  </si>
  <si>
    <t>Isopropyl tiglate</t>
  </si>
  <si>
    <t>Isopropyl trans-2-methyl-2-butenoate</t>
  </si>
  <si>
    <t>Isopropyl alpha-methylcrotonate</t>
  </si>
  <si>
    <t>Isopropyl 2-methylcrotonate</t>
  </si>
  <si>
    <t>35250-53-4</t>
  </si>
  <si>
    <t>Ethanethiol, 2-pyrazinyl-</t>
  </si>
  <si>
    <t>Pyrazine ethanethiol</t>
  </si>
  <si>
    <t>Pyrazinyl ethanethiol</t>
  </si>
  <si>
    <t>21948-70-9</t>
  </si>
  <si>
    <t>Pyrazine, (methylthio)-</t>
  </si>
  <si>
    <t>Pyrazinyl methyl sulfide</t>
  </si>
  <si>
    <t>Pyrazinyl methyl methyl sulfide</t>
  </si>
  <si>
    <t>2044-73-7</t>
  </si>
  <si>
    <t>2-Pyridinemethanethiol</t>
  </si>
  <si>
    <t>2-Pyridylmethanethiol</t>
  </si>
  <si>
    <t>2-Pyridylmethyl mercaptan</t>
  </si>
  <si>
    <t>100-42-5</t>
  </si>
  <si>
    <t>Benzene, ethenyl-</t>
  </si>
  <si>
    <t>Styrene</t>
  </si>
  <si>
    <t>Phenylethene</t>
  </si>
  <si>
    <t>Phenylethylene</t>
  </si>
  <si>
    <t>Vinylbenzene</t>
  </si>
  <si>
    <t>Vinylbenzol</t>
  </si>
  <si>
    <t>494-90-6</t>
  </si>
  <si>
    <t>Benzofuran, 4,5,6,7-tetrahydro-3,6-dimethyl-</t>
  </si>
  <si>
    <t>4,5,6,7-Tetrahydro-3,6-dimethylbenzofuran</t>
  </si>
  <si>
    <t>Menthofuran</t>
  </si>
  <si>
    <t>16409-43-1</t>
  </si>
  <si>
    <t>2-(2'-Methyl-1'-propenyl)-4-methyltetrahydropyran</t>
  </si>
  <si>
    <t>Tetrahydro-4-methyl-2-(2-methylpropen-1-yl)pyran</t>
  </si>
  <si>
    <t>2H-Pyran, tetrahydro-4-methyl-2-(2-methyl-1-propenyl)-</t>
  </si>
  <si>
    <t>Rosenoxide</t>
  </si>
  <si>
    <t>Rose oxide</t>
  </si>
  <si>
    <t>Rosoxide</t>
  </si>
  <si>
    <t>1124-11-4</t>
  </si>
  <si>
    <t>Pyrazine, tetramethyl-</t>
  </si>
  <si>
    <t>2,3,5,6-Tetramethylpyrazine</t>
  </si>
  <si>
    <t>13678-67-6</t>
  </si>
  <si>
    <t>Bis(2-furfuryl)sulfide</t>
  </si>
  <si>
    <t>2,2'-(Thiodimethylene)-difuran</t>
  </si>
  <si>
    <t>Difurfuryl sulfide</t>
  </si>
  <si>
    <t>Furan, 2,2'-[thiobis(methylene)]bis-</t>
  </si>
  <si>
    <t>2-Furfuryl monosulfide</t>
  </si>
  <si>
    <t>546-79-2</t>
  </si>
  <si>
    <t>Bicyclo[3.1.0]hexan-2-ol, 2-methyl-5-(1-methylethyl)-</t>
  </si>
  <si>
    <t>4-Thujanol</t>
  </si>
  <si>
    <t>2-Methyl-5-(1-methylethyl)bicyclo(3.1.0)hexan - 2-ol</t>
  </si>
  <si>
    <t>Sabinenehydrate</t>
  </si>
  <si>
    <t>137-06-4</t>
  </si>
  <si>
    <t>Benzenethiol, 2-methyl-</t>
  </si>
  <si>
    <t>o-Toluenethiol</t>
  </si>
  <si>
    <t>2-Methylthiophenol</t>
  </si>
  <si>
    <t>o-Tolylmercaptan</t>
  </si>
  <si>
    <t>75-50-3</t>
  </si>
  <si>
    <t>Methanamine, N,N-dimethyl-</t>
  </si>
  <si>
    <t>Trimethylamine</t>
  </si>
  <si>
    <t>1197-01-9</t>
  </si>
  <si>
    <t>Benzenemethanol, .alpha.,.alpha.,4-trimethyl-</t>
  </si>
  <si>
    <t>p-alpha,alpha-Trimethylbenzyl alcohol</t>
  </si>
  <si>
    <t>p-Cymen-8-ol</t>
  </si>
  <si>
    <t>Dimethyl p-tolyl carbinol</t>
  </si>
  <si>
    <t>2-(4-Methylphenyl)-2-propanol</t>
  </si>
  <si>
    <t>2-p-Tolyl-2-propanol</t>
  </si>
  <si>
    <t>alpha,alpha,4-Trimethylbenzyl alcohol</t>
  </si>
  <si>
    <t>23726-92-3</t>
  </si>
  <si>
    <t>2-Buten-1-one, 1-(2,6,6-trimethyl-1-cyclohexen-1-yl)-, (Z)-</t>
  </si>
  <si>
    <t>1-(2,6,6-Trimethyl-1-cyclohexen-1-yl)-2-buten-1-one</t>
  </si>
  <si>
    <t>beta-Damascone</t>
  </si>
  <si>
    <t>Damasione</t>
  </si>
  <si>
    <t>Dihydro floriffone B</t>
  </si>
  <si>
    <t>4-(2,6,6-Trimethylcyclohex-1-enyl)but-2-en-4-one</t>
  </si>
  <si>
    <t>(Z)-1-(2,6,6-Trimethyl-1-cyclohexen-1-yl)-2-buten-1-one</t>
  </si>
  <si>
    <t>14667-55-1</t>
  </si>
  <si>
    <t>Pyrazine, trimethyl-</t>
  </si>
  <si>
    <t>2,3,5-Trimethylpyrazine</t>
  </si>
  <si>
    <t>112-37-8</t>
  </si>
  <si>
    <t>Hendecanoic acid</t>
  </si>
  <si>
    <t>Undecanoic acid</t>
  </si>
  <si>
    <t>n-Undecoic acid</t>
  </si>
  <si>
    <t>n-Undecylic acid</t>
  </si>
  <si>
    <t>1653-30-1</t>
  </si>
  <si>
    <t>Methyl nonyl carbinol</t>
  </si>
  <si>
    <t>2-Undecanol</t>
  </si>
  <si>
    <t>sec-Undecylic alcohol</t>
  </si>
  <si>
    <t>112-38-9</t>
  </si>
  <si>
    <t>10-Hendecenoic acid</t>
  </si>
  <si>
    <t>10-Undecenoic acid</t>
  </si>
  <si>
    <t>Undecylenic acid</t>
  </si>
  <si>
    <t>576-26-1</t>
  </si>
  <si>
    <t>2,6-Dimethylphenol</t>
  </si>
  <si>
    <t>2,6-Xylenol</t>
  </si>
  <si>
    <t>2-Hydroxy-1,3-dimethylbenzene</t>
  </si>
  <si>
    <t>Phenol, 2,6-dimethyl-</t>
  </si>
  <si>
    <t>32974-92-8</t>
  </si>
  <si>
    <t>2-Acetyl-3-ethyl-1,4-diazine</t>
  </si>
  <si>
    <t>2-Acetyl-3-ethylpyrazine</t>
  </si>
  <si>
    <t>Ethanone, 1-(3-ethylpyrazinyl)-</t>
  </si>
  <si>
    <t>1122-62-9</t>
  </si>
  <si>
    <t>2-Acetopyridine</t>
  </si>
  <si>
    <t>2-Acetylpyridine</t>
  </si>
  <si>
    <t>Ethanone, 1-(2-pyridinyl)-</t>
  </si>
  <si>
    <t>Methyl 2-pyridyl ketone</t>
  </si>
  <si>
    <t>107-95-9</t>
  </si>
  <si>
    <t>beta-Alanine</t>
  </si>
  <si>
    <t>2-Aminopropanoic acid</t>
  </si>
  <si>
    <t>beta-Aminopropionic acid</t>
  </si>
  <si>
    <t>34135-85-8</t>
  </si>
  <si>
    <t>Allyl methyl trisulfide</t>
  </si>
  <si>
    <t>Methyl allyl trisulfide</t>
  </si>
  <si>
    <t>Trisulfide, methyl 2-propenyl</t>
  </si>
  <si>
    <t>9036-66-2</t>
  </si>
  <si>
    <t>Arabinogalactan</t>
  </si>
  <si>
    <t>Galactoarabinan</t>
  </si>
  <si>
    <t>Larch gum</t>
  </si>
  <si>
    <t>5328-37-0</t>
  </si>
  <si>
    <t>l-Arabinose</t>
  </si>
  <si>
    <t>Pectin sugar</t>
  </si>
  <si>
    <t>95-16-9</t>
  </si>
  <si>
    <t>Benzothiazole</t>
  </si>
  <si>
    <t>28588-75-2</t>
  </si>
  <si>
    <t>Bis(2-methyl-3-furyl) disulfide</t>
  </si>
  <si>
    <t>3,3'-Dithio-bis(2-methylfuran)</t>
  </si>
  <si>
    <t>3,3'-Dithio-2,2'-dimethyldifuran</t>
  </si>
  <si>
    <t>Furan, 3,3'-dithiobis[2-methyl-</t>
  </si>
  <si>
    <t>2-Methyl-3-furyl disulfide</t>
  </si>
  <si>
    <t>28588-76-3</t>
  </si>
  <si>
    <t>Bis(2-methyl-3-furyl) tetrasulfide</t>
  </si>
  <si>
    <t>Furan, 3,3'-tetrathiobis[2-methyl</t>
  </si>
  <si>
    <t>2-Methyl-3-furyl tetrasulfide</t>
  </si>
  <si>
    <t>3,3'-Tetrathiobis(2-methylfuran)</t>
  </si>
  <si>
    <t>14765-30-1</t>
  </si>
  <si>
    <t>2-sec-Butylcyclohexanone</t>
  </si>
  <si>
    <t>ortho-sec-Butylcyclohexanone</t>
  </si>
  <si>
    <t>Cyclohexanone, 2-(1-methylpropyl)-</t>
  </si>
  <si>
    <t>Freskomenthe</t>
  </si>
  <si>
    <t>2-(1-Methylpropyl)-cyclohexanone</t>
  </si>
  <si>
    <t>1679-07-8</t>
  </si>
  <si>
    <t>Cyclopentanethiol</t>
  </si>
  <si>
    <t>Cyclopentyl mercaptan</t>
  </si>
  <si>
    <t>52-90-4</t>
  </si>
  <si>
    <t>alpha-Amino-beta-mercaptopropanoic acid</t>
  </si>
  <si>
    <t>L-Cysteine</t>
  </si>
  <si>
    <t>2-Amino-3-mercaptopropanoic acid</t>
  </si>
  <si>
    <t>alpha-Amino-beta-mercaptopropionic acid</t>
  </si>
  <si>
    <t>Cysteine, l-</t>
  </si>
  <si>
    <t>beta-Mercaptoalanine</t>
  </si>
  <si>
    <t>30390-50-2</t>
  </si>
  <si>
    <t>4-Decenal</t>
  </si>
  <si>
    <t>2050-87-5</t>
  </si>
  <si>
    <t>Allyl trisulfide</t>
  </si>
  <si>
    <t>Diallyl trisulfide</t>
  </si>
  <si>
    <t>Trisulfide, di-2-propenyl-</t>
  </si>
  <si>
    <t>1003-04-9</t>
  </si>
  <si>
    <t>4,5-Dihydro-3(2H)thiophenone</t>
  </si>
  <si>
    <t>Tetrahydrothiophen-3-one</t>
  </si>
  <si>
    <t>3-Tetrahydrothiophenone</t>
  </si>
  <si>
    <t>3-Thiophenone</t>
  </si>
  <si>
    <t>3(2H)-Thiophenone, dihydro-</t>
  </si>
  <si>
    <t>38205-60-6</t>
  </si>
  <si>
    <t>2,4-Dimethyl-5-acetylthiazole</t>
  </si>
  <si>
    <t>2,4-Dimethyl-5-thiazoyl methyl ketone</t>
  </si>
  <si>
    <t>Ethanone, 1-(2,4-dimethyl-5-thiazolyl)-</t>
  </si>
  <si>
    <t>13494-06-9</t>
  </si>
  <si>
    <t>1,2-Cyclopentadione, 3,4-dimethyl-</t>
  </si>
  <si>
    <t>3,4-Dimethyl-1,2-cyclopentadione</t>
  </si>
  <si>
    <t>13494-07-0</t>
  </si>
  <si>
    <t>1,2-Cyclopentadione, 3,5-dimethyl-</t>
  </si>
  <si>
    <t>3,5-Dimethyl-1,2-cyclopentadione</t>
  </si>
  <si>
    <t>38325-25-6</t>
  </si>
  <si>
    <t>spiro(2,4-Dithia-1-methyl-8-oxabicyclo(3.3.0)octane-3,3'-(1'-oxa-2'-methyl)-cyclopentane)</t>
  </si>
  <si>
    <t>Spiro[1,3-dithiolo[4,5b]furan-2,3'(2'H)-furan], hexahydro-2',3a-dimethyl-</t>
  </si>
  <si>
    <t>5910-89-4</t>
  </si>
  <si>
    <t>2,3-Dimethyl-1,4-diazine</t>
  </si>
  <si>
    <t>2,3-Dimethylpyrazine</t>
  </si>
  <si>
    <t>Pyrazine, 2,3-dimethyl-</t>
  </si>
  <si>
    <t>123-32-0</t>
  </si>
  <si>
    <t>2,5-Dimethyl-1,4-diazine</t>
  </si>
  <si>
    <t>2,5-Dimethylpyrazine</t>
  </si>
  <si>
    <t>2,5-Dimethylparadiazine</t>
  </si>
  <si>
    <t>2,5-Dimethylpiazine</t>
  </si>
  <si>
    <t>Pyrazine, 2,5-dimethyl-</t>
  </si>
  <si>
    <t>108-50-9</t>
  </si>
  <si>
    <t>2,6-Dimethyl-1,4-diazine</t>
  </si>
  <si>
    <t>2,6-Dimethylpyrazine</t>
  </si>
  <si>
    <t>2,6-Dimethylparadiazine</t>
  </si>
  <si>
    <t>2,6-Dimethylpiazine</t>
  </si>
  <si>
    <t>Pyrazine, 2,6-dimethyl-</t>
  </si>
  <si>
    <t>3581-91-7</t>
  </si>
  <si>
    <t>4,5-Dimethylthiazole</t>
  </si>
  <si>
    <t>Thiazole, 4,5-dimethyl-</t>
  </si>
  <si>
    <t>3658-80-8</t>
  </si>
  <si>
    <t>Dimethyl trisulfide</t>
  </si>
  <si>
    <t>Methyl trisulfide</t>
  </si>
  <si>
    <t>Trisulfide, dimethyl</t>
  </si>
  <si>
    <t>6028-61-1</t>
  </si>
  <si>
    <t>Dipropyl trisulfide</t>
  </si>
  <si>
    <t>Propyl trisulfide</t>
  </si>
  <si>
    <t>Trisulfide, dipropyl-</t>
  </si>
  <si>
    <t>150-90-3</t>
  </si>
  <si>
    <t>Butanedioic acid, disodium salt</t>
  </si>
  <si>
    <t>Disodium succinate</t>
  </si>
  <si>
    <t>Sodium succinate</t>
  </si>
  <si>
    <t>Succinic acid, disodium salt</t>
  </si>
  <si>
    <t>13246-52-1</t>
  </si>
  <si>
    <t>Ethyl 2,4-diketocaproate</t>
  </si>
  <si>
    <t>Ethyl 2,4-dioxohexanoate</t>
  </si>
  <si>
    <t>Hexanoic acid, 2,4-dioxo-, ethyl ester</t>
  </si>
  <si>
    <t>19788-49-9</t>
  </si>
  <si>
    <t>Ethyl 2-mercaptopropionate</t>
  </si>
  <si>
    <t>Ethyl thiolactate</t>
  </si>
  <si>
    <t>Propanoic acid, 2-mercapto-, ethyl ester</t>
  </si>
  <si>
    <t>999999-18-1</t>
  </si>
  <si>
    <t>2-Ethyl(or methyl)-(3,5 and 6)-methoxypyrazine</t>
  </si>
  <si>
    <t>2,(5 or 6)-Methoxy-3-ethylpyrazine</t>
  </si>
  <si>
    <t>2-Methyl(or ethyl)-(3,5 and 6)-methoxypyrazine</t>
  </si>
  <si>
    <t>13925-00-3</t>
  </si>
  <si>
    <t>2-Ethyl-1,4-diazine</t>
  </si>
  <si>
    <t>2-Ethylpyrazine</t>
  </si>
  <si>
    <t>Pyrazine, ethyl-</t>
  </si>
  <si>
    <t>625-60-5</t>
  </si>
  <si>
    <t>Ethanoic acid, S-ethyl ester</t>
  </si>
  <si>
    <t>Ethyl thioacetate</t>
  </si>
  <si>
    <t>13678-60-9</t>
  </si>
  <si>
    <t>Butanoic acid, 3-methyl-, 2-furanylmethyl ester</t>
  </si>
  <si>
    <t>Furfuryl 3-methylbutanoate</t>
  </si>
  <si>
    <t>Furfuryl isovalerate</t>
  </si>
  <si>
    <t>1438-94-4</t>
  </si>
  <si>
    <t>1-(2-Furfuryl)pyrrole</t>
  </si>
  <si>
    <t>N-Furfurylpyrrole</t>
  </si>
  <si>
    <t>1-Furfuryl-1H-pyrrole</t>
  </si>
  <si>
    <t>1-H-Pyrrole, 1-(2-furanylmethyl)-</t>
  </si>
  <si>
    <t>56-86-0</t>
  </si>
  <si>
    <t>Aminoglutaric acid</t>
  </si>
  <si>
    <t>L-Glutamic acid</t>
  </si>
  <si>
    <t>139-45-7</t>
  </si>
  <si>
    <t>Glyceryl tripropanoate</t>
  </si>
  <si>
    <t>1,2,3-Propanetriol, tripropionate</t>
  </si>
  <si>
    <t>Tripropionin</t>
  </si>
  <si>
    <t>56-40-6</t>
  </si>
  <si>
    <t>Aminoacetic acid</t>
  </si>
  <si>
    <t>Glycine</t>
  </si>
  <si>
    <t>Aminoethanoic acid</t>
  </si>
  <si>
    <t>Glycocoll</t>
  </si>
  <si>
    <t>543-49-7</t>
  </si>
  <si>
    <t>Amyl methyl carbinol</t>
  </si>
  <si>
    <t>2-Heptanol</t>
  </si>
  <si>
    <t>sec-Heptyl alcohol</t>
  </si>
  <si>
    <t>2-Hydroxyheptane</t>
  </si>
  <si>
    <t>6728-31-0</t>
  </si>
  <si>
    <t>(Z)-Hept-4-enal</t>
  </si>
  <si>
    <t>4-Heptenal</t>
  </si>
  <si>
    <t>4-Heptenal, (Z)-</t>
  </si>
  <si>
    <t>n-Propylidenebutyraldehyde</t>
  </si>
  <si>
    <t>589-38-8</t>
  </si>
  <si>
    <t>Ethyl propyl ketone</t>
  </si>
  <si>
    <t>3-Hexanone</t>
  </si>
  <si>
    <t>96-48-0</t>
  </si>
  <si>
    <t>gamma-Butyrolactone</t>
  </si>
  <si>
    <t>4-Hydroxybutanoic acid lactone</t>
  </si>
  <si>
    <t>c-Butyrolactone</t>
  </si>
  <si>
    <t>2(3H)-Furanone, dihydro-</t>
  </si>
  <si>
    <t>59191-78-5</t>
  </si>
  <si>
    <t>3-(Hydroxymethyl)-2-octanone</t>
  </si>
  <si>
    <t>2-Octanone, 3-(hydroxymethyl)-</t>
  </si>
  <si>
    <t>591-12-8</t>
  </si>
  <si>
    <t>alpha-Angelica lactone</t>
  </si>
  <si>
    <t>4-Hydroxy-3-pentenoic acid lactone</t>
  </si>
  <si>
    <t>2(3H)-Furanone, 5-methyl-</t>
  </si>
  <si>
    <t>5-Methyl-2(3H)-furanone</t>
  </si>
  <si>
    <t>Pent-3-en-1,4-lactone</t>
  </si>
  <si>
    <t>710-04-3</t>
  </si>
  <si>
    <t>5-n-Hexyl-5-hydroxypentanoic acid lactone</t>
  </si>
  <si>
    <t>5-Hydroxyundecanoic acid lactone</t>
  </si>
  <si>
    <t>delta-n-Hexyl-delta-valerolactone</t>
  </si>
  <si>
    <t>2H-Pyran-2-one, 6-hexyltetrahydro-</t>
  </si>
  <si>
    <t>delta-Undecalactone</t>
  </si>
  <si>
    <t>Undeca-1,5-lactone</t>
  </si>
  <si>
    <t>443-79-8</t>
  </si>
  <si>
    <t>2-Amino-3-methylpentanoic acid</t>
  </si>
  <si>
    <t>D,L-Isoleucine</t>
  </si>
  <si>
    <t>alpha-Amino-beta-methylvaleric acid</t>
  </si>
  <si>
    <t>38713-41-6</t>
  </si>
  <si>
    <t>2-Isopropenyl-1,4-diazine</t>
  </si>
  <si>
    <t>Isopropenylpyrazine</t>
  </si>
  <si>
    <t>2-(alpha-Methylvinyl)pyrazine</t>
  </si>
  <si>
    <t>2-(1-Methylvinyl)pyrazine</t>
  </si>
  <si>
    <t>Pyrazine, (1-methylethenyl)-</t>
  </si>
  <si>
    <t>61-90-5</t>
  </si>
  <si>
    <t>alpha-Aminoisocaproic acid</t>
  </si>
  <si>
    <t>L-Leucine</t>
  </si>
  <si>
    <t>2-Amino-4-methylpentanoic acid</t>
  </si>
  <si>
    <t>2-Amino-4-methylvaleric acid</t>
  </si>
  <si>
    <t>Leucine, l-</t>
  </si>
  <si>
    <t>40789-98-8</t>
  </si>
  <si>
    <t>2-Butanone, 3-mercapto-</t>
  </si>
  <si>
    <t>3-Mercapto-2-butanone</t>
  </si>
  <si>
    <t>59021-02-2</t>
  </si>
  <si>
    <t>2-Mercaptomethylpyrazine</t>
  </si>
  <si>
    <t>Pyrazinemethanethiol</t>
  </si>
  <si>
    <t>67633-97-0</t>
  </si>
  <si>
    <t>3-Mercapto-2-pentanone</t>
  </si>
  <si>
    <t>2-Pentanone, 3-mercapto-</t>
  </si>
  <si>
    <t>59-51-8</t>
  </si>
  <si>
    <t>2-Amino-4-(methylthio)-butanoic acid</t>
  </si>
  <si>
    <t>D,L-Methionine</t>
  </si>
  <si>
    <t>alpha-Amino-gamma-(methylthio)-butyric acid</t>
  </si>
  <si>
    <t>3149-28-8</t>
  </si>
  <si>
    <t>2-Methoxy-1,4-diazine</t>
  </si>
  <si>
    <t>Methoxypyrazine</t>
  </si>
  <si>
    <t>Pyrazine, methoxy-</t>
  </si>
  <si>
    <t>1878-18-8</t>
  </si>
  <si>
    <t>2-Methyl-1-butanethiol</t>
  </si>
  <si>
    <t>2084-18-6</t>
  </si>
  <si>
    <t>2-Butanethiol, 3-methyl-</t>
  </si>
  <si>
    <t>3-Methyl-2-butanethiol</t>
  </si>
  <si>
    <t>3008-43-3</t>
  </si>
  <si>
    <t>1,2-Cyclohexanedione, 3-methyl-</t>
  </si>
  <si>
    <t>1-Methyl-2,3-cyclohexadione</t>
  </si>
  <si>
    <t>3-Methylcyclohexane-1,2-dione</t>
  </si>
  <si>
    <t>23747-48-0</t>
  </si>
  <si>
    <t>5H-Cyclopentapyrazine, 6,7-dihydro-5-methyl-</t>
  </si>
  <si>
    <t>5H-5-Methyl-6,7-dihydrocyclopenta(b)pyrazine</t>
  </si>
  <si>
    <t>6,7-Dihydro-5-methyl-(5H)-cyclopentapyrazine</t>
  </si>
  <si>
    <t>31704-80-0</t>
  </si>
  <si>
    <t>2-Furanpropanal, .beta.,5-dimethyl-</t>
  </si>
  <si>
    <t>3-(5-Methyl-2-furyl)-butanal</t>
  </si>
  <si>
    <t>3-(5-Methyl-2-furyl)-butyraldehyde</t>
  </si>
  <si>
    <t>17619-36-2</t>
  </si>
  <si>
    <t>Methyl propyl trisulfide</t>
  </si>
  <si>
    <t>Propyl methyl trisulfide</t>
  </si>
  <si>
    <t>Trisulfide, methyl propyl</t>
  </si>
  <si>
    <t>109-08-0</t>
  </si>
  <si>
    <t>2-Methyl-1,4-diazine</t>
  </si>
  <si>
    <t>2-Methylpyrazine</t>
  </si>
  <si>
    <t>Pyrazine, 2-methyl-</t>
  </si>
  <si>
    <t>2432-51-1</t>
  </si>
  <si>
    <t>Butanethioc acid, S-methyl ester</t>
  </si>
  <si>
    <t>Methyl thiobutyrate</t>
  </si>
  <si>
    <t>Methanethiol n-butyrate</t>
  </si>
  <si>
    <t>13679-61-3</t>
  </si>
  <si>
    <t>2-Furancarbothioic acid, S-methyl ester</t>
  </si>
  <si>
    <t>Methyl 2-thiofuroate</t>
  </si>
  <si>
    <t>Methanethiol furoate</t>
  </si>
  <si>
    <t>Methyl thiofuroate 'so called'</t>
  </si>
  <si>
    <t>505-79-3</t>
  </si>
  <si>
    <t>3-Methylmercaptopropyl isothiocyanate</t>
  </si>
  <si>
    <t>3-Methylthiopropyl isothiocyanate</t>
  </si>
  <si>
    <t>Propane, 1-isothiocyanato-3-(methylthio)-</t>
  </si>
  <si>
    <t>1759-28-0</t>
  </si>
  <si>
    <t>4-Methyl-5-vinylthiazole</t>
  </si>
  <si>
    <t>Thiazole, 5-ethenyl-4-methyl-</t>
  </si>
  <si>
    <t>91-60-1</t>
  </si>
  <si>
    <t>2-Mercaptonaphthalene</t>
  </si>
  <si>
    <t>2-Naphthalenthiol</t>
  </si>
  <si>
    <t>2-Naphthyl mercaptan</t>
  </si>
  <si>
    <t>2-Thionaphthol</t>
  </si>
  <si>
    <t>628-99-9</t>
  </si>
  <si>
    <t>Methyl n-heptyl carbinol</t>
  </si>
  <si>
    <t>2-Nonanol</t>
  </si>
  <si>
    <t>6032-29-7</t>
  </si>
  <si>
    <t>sec-n-Amyl alcohol</t>
  </si>
  <si>
    <t>2-Pentanol</t>
  </si>
  <si>
    <t>alpha-Methylbutanol</t>
  </si>
  <si>
    <t>Methyl n-propyl carbinol</t>
  </si>
  <si>
    <t>Propyl methyl carbinol</t>
  </si>
  <si>
    <t>3777-69-3</t>
  </si>
  <si>
    <t>2-Amylfuran</t>
  </si>
  <si>
    <t>2-Pentylfuran</t>
  </si>
  <si>
    <t>Furan, 2-pentyl-</t>
  </si>
  <si>
    <t>939-21-9</t>
  </si>
  <si>
    <t>Benzenepropanal, .beta.-ethenyl-</t>
  </si>
  <si>
    <t>3-Phenyl-4-pentenal</t>
  </si>
  <si>
    <t>3-Phenyl-3-vinylpropionaldehyde</t>
  </si>
  <si>
    <t>beta-Vinylhydrocinnamaldehyde</t>
  </si>
  <si>
    <t>147-85-3</t>
  </si>
  <si>
    <t>L-Proline</t>
  </si>
  <si>
    <t>2-Pyrrolidinecarboxylic acid</t>
  </si>
  <si>
    <t>65505-25-1</t>
  </si>
  <si>
    <t>2-Propenoic acid, 3-phenyl-, (tetrahydro-2-furanyl)methyl ester</t>
  </si>
  <si>
    <t>Tetrahydrofurfuryl cinnamate</t>
  </si>
  <si>
    <t>Tetrahydrofurfuryl 3-phenylpropenoate</t>
  </si>
  <si>
    <t>Tetrahydro-2-furylmethyl cinnamate</t>
  </si>
  <si>
    <t>Tetrahydro-2-furylmethyl 3-phenylpropenoate</t>
  </si>
  <si>
    <t>34413-35-9</t>
  </si>
  <si>
    <t>Cyclohexapyrazine 'so called'</t>
  </si>
  <si>
    <t>5,6,7,8-Tetrahydroquinoxaline</t>
  </si>
  <si>
    <t>Quinoxaline, 5,6,7,8-tetrahydro-</t>
  </si>
  <si>
    <t>Tetrahydroquinoxaline</t>
  </si>
  <si>
    <t>67-03-8</t>
  </si>
  <si>
    <t>Thiamine hydrochloride</t>
  </si>
  <si>
    <t>Thiazolium, 3-[(4-amino-2-methyl-5-pyrimidinyl)methyl]-5-(2-hydroxymethyl)-4-methyl- chloride, HCl</t>
  </si>
  <si>
    <t>Vitamin B(1) hydrochloride</t>
  </si>
  <si>
    <t>6911-51-9</t>
  </si>
  <si>
    <t>2,2'-Dithiodithiophene</t>
  </si>
  <si>
    <t>2-Thienyl disulfide</t>
  </si>
  <si>
    <t>Thiophene, 2,2'-dithiobis-</t>
  </si>
  <si>
    <t>3452-97-9</t>
  </si>
  <si>
    <t>1-Hexanol, 3,5,5-trimethyl-</t>
  </si>
  <si>
    <t>3,5,5-Trimethyl-1-hexanol</t>
  </si>
  <si>
    <t>Isononyl alcohol (3,5,5-trimethyl-)</t>
  </si>
  <si>
    <t>Trimethylhexyl alcohol</t>
  </si>
  <si>
    <t>13623-11-5</t>
  </si>
  <si>
    <t>Thiazole, 2,4,5-Trimethyl-</t>
  </si>
  <si>
    <t>2,4,5-Trimethylthiazole</t>
  </si>
  <si>
    <t>67-64-1</t>
  </si>
  <si>
    <t>Acetone</t>
  </si>
  <si>
    <t>Dimethyl ketone</t>
  </si>
  <si>
    <t>beta-Ketopropane</t>
  </si>
  <si>
    <t>2-Oxopropane</t>
  </si>
  <si>
    <t>2-Propanone</t>
  </si>
  <si>
    <t>Pyroacetic ether</t>
  </si>
  <si>
    <t>54300-08-2</t>
  </si>
  <si>
    <t>2-Acetyl-3,5(and 6)-dimethylpyrazine</t>
  </si>
  <si>
    <t>Thiazole, 2-(1-methylpropyl)-</t>
  </si>
  <si>
    <t>24295-03-2</t>
  </si>
  <si>
    <t>2-Acetylthiazole</t>
  </si>
  <si>
    <t>Ethanone, 1-(2-thiazolyl)-</t>
  </si>
  <si>
    <t>Methyl 2-thiazolyl ketone</t>
  </si>
  <si>
    <t>1-(Thiazol-2-yl)ethan-1-one</t>
  </si>
  <si>
    <t>2-Thiazolyl methyl ketone</t>
  </si>
  <si>
    <t>41820-22-8</t>
  </si>
  <si>
    <t>Allyl thiopropionate</t>
  </si>
  <si>
    <t>37526-88-8</t>
  </si>
  <si>
    <t>Benzyl trans-2-methyl-2-butenoate</t>
  </si>
  <si>
    <t>Benzyl 2-methylcrotonate</t>
  </si>
  <si>
    <t>Benzyl alpha-methylcrotonate</t>
  </si>
  <si>
    <t>Benzyl tiglate</t>
  </si>
  <si>
    <t>2-Butenoic acid, 2-methyl-, phenylmethyl ester, (E)-</t>
  </si>
  <si>
    <t>495-62-5</t>
  </si>
  <si>
    <t>Bisabolene</t>
  </si>
  <si>
    <t>gamma-Bisabolene</t>
  </si>
  <si>
    <t>Cyclohexene, 4-(1,5-dimethyl-4-hexenylidene)-1-methyl-</t>
  </si>
  <si>
    <t>6-Methyl-2-(4-methylcyclohex-3-enyl)hept-1,5-diene</t>
  </si>
  <si>
    <t>84642-61-5</t>
  </si>
  <si>
    <t>Acetoyl butyrate</t>
  </si>
  <si>
    <t>Butan-3-one-2-yl butanoate</t>
  </si>
  <si>
    <t>551-08-6</t>
  </si>
  <si>
    <t>Butylidene phthalide</t>
  </si>
  <si>
    <t>3-Butylidenephthalide</t>
  </si>
  <si>
    <t>1(3H)-Isobenzofuranone, 3-butylidene-</t>
  </si>
  <si>
    <t>Ligusticum lactone</t>
  </si>
  <si>
    <t>6066-49-5</t>
  </si>
  <si>
    <t>3-Butylphthalide</t>
  </si>
  <si>
    <t>3-n-Butylphthalide</t>
  </si>
  <si>
    <t>1(3H)-Isobenzofuranone, 3-butyl-</t>
  </si>
  <si>
    <t>40790-04-3</t>
  </si>
  <si>
    <t>2-Butanone, 4,4'thiobis-</t>
  </si>
  <si>
    <t>Di(butan-3-one-1-yl) sulfide</t>
  </si>
  <si>
    <t>18138-04-0</t>
  </si>
  <si>
    <t>2,3-Diethyl-5-methylpyrazine</t>
  </si>
  <si>
    <t>Pyrazine, 2,3-diethyl-5-methyl-</t>
  </si>
  <si>
    <t>4437-22-3</t>
  </si>
  <si>
    <t>Difurfuryl ether</t>
  </si>
  <si>
    <t>Furan, 2,2'-[oxybis(methylene)]bis-</t>
  </si>
  <si>
    <t>Furfuryl ether</t>
  </si>
  <si>
    <t>36267-71-7</t>
  </si>
  <si>
    <t>5,7-Dihydro-2-methylthieno(3,4-d)pyrimidine</t>
  </si>
  <si>
    <t>Thieno[3,4d]pyrimidine, 5,7-dihydro-2-methyl-</t>
  </si>
  <si>
    <t>999999-26-5</t>
  </si>
  <si>
    <t>3,7-Dimethylocta-2,6-dienyl 2-ethylbutanoate</t>
  </si>
  <si>
    <t>Geranyl 2-ethylbutyrate</t>
  </si>
  <si>
    <t>15679-19-3</t>
  </si>
  <si>
    <t>2-Ethoxythiazole</t>
  </si>
  <si>
    <t>Ethyl 2-thiazolyl ether</t>
  </si>
  <si>
    <t>Thiazole, 2-ethoxy-</t>
  </si>
  <si>
    <t>2-Thiazolyl ethyl ether</t>
  </si>
  <si>
    <t>2983-36-0</t>
  </si>
  <si>
    <t>Benzenepropanoic acid, .alpha.-ethyl-, ethyl ester</t>
  </si>
  <si>
    <t>Ethyl 2-ethyl-3-phenylpropanoate</t>
  </si>
  <si>
    <t>Ethyl 2-benzylbutyrate</t>
  </si>
  <si>
    <t>Ethyl 2-ethyldihydrocinnamate</t>
  </si>
  <si>
    <t>2396-83-0</t>
  </si>
  <si>
    <t>Ethyl 3-hexenoate</t>
  </si>
  <si>
    <t>3-Hexenoic acid, ethyl ester</t>
  </si>
  <si>
    <t>13327-56-5</t>
  </si>
  <si>
    <t>Ethyl 3-methylthiopropionate</t>
  </si>
  <si>
    <t>Propanoic acid, 3-(methylthio)-, ethyl ester</t>
  </si>
  <si>
    <t>34495-71-1</t>
  </si>
  <si>
    <t>Ethyl cis-4-octenoate</t>
  </si>
  <si>
    <t>4-Octenoic acid, ethyl ester, (Z)-</t>
  </si>
  <si>
    <t>4500-58-7</t>
  </si>
  <si>
    <t>Benzenethiol, 2-ethyl-</t>
  </si>
  <si>
    <t>2-Ethylthiophenol</t>
  </si>
  <si>
    <t>2-Ethylphenylmercaptan</t>
  </si>
  <si>
    <t>623-19-8</t>
  </si>
  <si>
    <t>2-Furanmethanol, propanoate</t>
  </si>
  <si>
    <t>Furfuryl propionate</t>
  </si>
  <si>
    <t>59020-85-8</t>
  </si>
  <si>
    <t>Furfuryl thiopropionate</t>
  </si>
  <si>
    <t>Propanethioic acid, S-(2-furanylmethyl) ester</t>
  </si>
  <si>
    <t>111-14-8</t>
  </si>
  <si>
    <t>Enanthic acid</t>
  </si>
  <si>
    <t>Heptanoic acid</t>
  </si>
  <si>
    <t>n-Heptylic acid</t>
  </si>
  <si>
    <t>Oenanthic acid</t>
  </si>
  <si>
    <t>Oenanthylic acid</t>
  </si>
  <si>
    <t>18492-65-4</t>
  </si>
  <si>
    <t>4-Heptenal diethyl acetal</t>
  </si>
  <si>
    <t>3-Heptene, 7,7-diethoxy- (Z)-</t>
  </si>
  <si>
    <t>40923-64-6</t>
  </si>
  <si>
    <t>2(3H)-Furanone, 3-heptyldihydro-5-methyl-</t>
  </si>
  <si>
    <t>3-Heptyldihydro-5-methyl-2(3H)-furanone</t>
  </si>
  <si>
    <t>3-Heptyl-5-methyl-2(3H)-furanone 'so called'</t>
  </si>
  <si>
    <t>alpha-n-Heptyl-gamma-valerolactone</t>
  </si>
  <si>
    <t>623-37-0</t>
  </si>
  <si>
    <t>Ethyl propyl carbinol</t>
  </si>
  <si>
    <t>3-Hexanol</t>
  </si>
  <si>
    <t>2497-21-4</t>
  </si>
  <si>
    <t>4-Hexene-3-one</t>
  </si>
  <si>
    <t>2-Hexen-4-one</t>
  </si>
  <si>
    <t>33467-73-1</t>
  </si>
  <si>
    <t>3-Hexen-1-ol, formate, (z)-</t>
  </si>
  <si>
    <t>cis-3-Hexenyl formate</t>
  </si>
  <si>
    <t>(Z)-Hex-3-enyl formate</t>
  </si>
  <si>
    <t>19089-92-0</t>
  </si>
  <si>
    <t>2-Butenoic acid, hexyl ester</t>
  </si>
  <si>
    <t>n-Hexyl 2-butenoate</t>
  </si>
  <si>
    <t>Hexyl crotonate</t>
  </si>
  <si>
    <t>499-54-7</t>
  </si>
  <si>
    <t>3,7-Dimethyl-1,6-octalactone</t>
  </si>
  <si>
    <t>6-Hydroxy-3,7-dimethyloctanoic acid lactone</t>
  </si>
  <si>
    <t>6-Hydroxy-3,7-dimethylcaprylic acid, epsilon-lactone</t>
  </si>
  <si>
    <t>Menthone lactone</t>
  </si>
  <si>
    <t>2-Oxepanone, 4-mehyl-7-(1-methylethyl)-</t>
  </si>
  <si>
    <t>3301-94-8</t>
  </si>
  <si>
    <t>5-n-Butyl-5-hydroxypentanoic acid lactone</t>
  </si>
  <si>
    <t>Hydroxynonanoic acid, delta-lactone</t>
  </si>
  <si>
    <t>6-Butyltetrahydro-2H-pyran-2-one</t>
  </si>
  <si>
    <t>5-n-Butyl-delta-valerolactone</t>
  </si>
  <si>
    <t>5-Hydroxynonanoic acid lactone</t>
  </si>
  <si>
    <t>delta-Nonalactone</t>
  </si>
  <si>
    <t>Nona-1,5-lactone</t>
  </si>
  <si>
    <t>2H-Pyran-2-one, 6-butyltetrahydro-</t>
  </si>
  <si>
    <t>34619-12-0</t>
  </si>
  <si>
    <t>2-Butanone, 4-mercpto-</t>
  </si>
  <si>
    <t>2-Keto-4-butanethiol</t>
  </si>
  <si>
    <t>4-Mercapto-2-butanone</t>
  </si>
  <si>
    <t>25773-40-4</t>
  </si>
  <si>
    <t>2-Isopropyl-3-methoxypyrazine</t>
  </si>
  <si>
    <t>2-Methoxy-3(5 and 6)-isopropylpyrazine</t>
  </si>
  <si>
    <t>2-Isopropyl-(3,5,or6)-methoxypyrazine</t>
  </si>
  <si>
    <t>2445-78-5</t>
  </si>
  <si>
    <t>Butanoic acid, 2-methyl-, 2-methylbutyl ester</t>
  </si>
  <si>
    <t>2-Methylbutyl 2-methylbutyrate</t>
  </si>
  <si>
    <t>2-Methylbutyl 2-methylbutanoate</t>
  </si>
  <si>
    <t>1193-18-6</t>
  </si>
  <si>
    <t>2-Cyclohexen-1-one, 3-methyl-</t>
  </si>
  <si>
    <t>3-Methyl-2-cyclohexen-1-one</t>
  </si>
  <si>
    <t>2270-60-2</t>
  </si>
  <si>
    <t>Methyl citronellate</t>
  </si>
  <si>
    <t>Methyl 3,7-dimethyl-6-octenoate</t>
  </si>
  <si>
    <t>6-Octenoic acid, 3,7-dimethyl-, methyl ester</t>
  </si>
  <si>
    <t>57500-00-2</t>
  </si>
  <si>
    <t>Furan, 2-[(methyldithio)methyl]-</t>
  </si>
  <si>
    <t>Methyl furfuryl disulfide</t>
  </si>
  <si>
    <t>Furfuryl methyl disulfide</t>
  </si>
  <si>
    <t>Methyl 2-furylmethyl disulfide</t>
  </si>
  <si>
    <t>1604-28-0</t>
  </si>
  <si>
    <t>3,5-Heptadien-2-one, 6-methyl-</t>
  </si>
  <si>
    <t>6-Methyl-3,5-heptadien-2-one</t>
  </si>
  <si>
    <t>Methylheptadienone</t>
  </si>
  <si>
    <t>2-Methylhepta-2,4-dien-6-one</t>
  </si>
  <si>
    <t>2396-78-3</t>
  </si>
  <si>
    <t>3-Hexenoic acid, methyl ester</t>
  </si>
  <si>
    <t>Methyl 3-hexenoate</t>
  </si>
  <si>
    <t>0-Hexylhexanolide</t>
  </si>
  <si>
    <t>3240-09-3</t>
  </si>
  <si>
    <t>5-Hexen-2-one, 5-methyl-</t>
  </si>
  <si>
    <t>5-Methyl-5-hexen-2-one</t>
  </si>
  <si>
    <t>13678-59-6</t>
  </si>
  <si>
    <t>Furan, 2-methyl-5-(methylthio)-</t>
  </si>
  <si>
    <t>2-Methyl-5-(methylthio)furan</t>
  </si>
  <si>
    <t>2-Methyl-5-thiomethylfuran</t>
  </si>
  <si>
    <t>21063-71-8</t>
  </si>
  <si>
    <t>Methyl cis-4-octenoate</t>
  </si>
  <si>
    <t>4-Octenoic acid, methyl ester, (Z)-</t>
  </si>
  <si>
    <t>141-79-7</t>
  </si>
  <si>
    <t>Isopropylidene acetone</t>
  </si>
  <si>
    <t>4-Methyl-3-penten-2-one</t>
  </si>
  <si>
    <t>Mesityl oxide</t>
  </si>
  <si>
    <t>Methyl isobutenyl ketone</t>
  </si>
  <si>
    <t>3-Penten-2-one, 4-methyl-</t>
  </si>
  <si>
    <t>589-59-3</t>
  </si>
  <si>
    <t>Butanoic acid, 3-methyl-, 2-methylpropyl ester</t>
  </si>
  <si>
    <t>2-Methylpropyl 3-methylbutyrate</t>
  </si>
  <si>
    <t>Isobutyl isovalerate</t>
  </si>
  <si>
    <t>6304-24-1</t>
  </si>
  <si>
    <t>2-Isobutylpyridine</t>
  </si>
  <si>
    <t>2-(2-Methylpropyl)pyridine</t>
  </si>
  <si>
    <t>Pyridine, 2-(2-Methylpropyl)-</t>
  </si>
  <si>
    <t>14159-61-6</t>
  </si>
  <si>
    <t>3-(2-Butyl)pyridine</t>
  </si>
  <si>
    <t>3-(2-Methylpropyl)pyridine</t>
  </si>
  <si>
    <t>3-Isobutylpyridine</t>
  </si>
  <si>
    <t>Pyridine, 3-(2-methylpropyl)-</t>
  </si>
  <si>
    <t>18277-27-5</t>
  </si>
  <si>
    <t>2-sec-Butylthiazole</t>
  </si>
  <si>
    <t>2-(1-Methylpropyl)thiazole</t>
  </si>
  <si>
    <t>3188-00-9</t>
  </si>
  <si>
    <t>Dihydro-2-methyl-3(2H)-furanone</t>
  </si>
  <si>
    <t>2-Methyltetrahydrofuran-3-one</t>
  </si>
  <si>
    <t>3(2H)-Furanone, dihydro-2-methyl-</t>
  </si>
  <si>
    <t>16630-52-7</t>
  </si>
  <si>
    <t>Butanal, 3-(methylthio)-</t>
  </si>
  <si>
    <t>3-(Methylthio)butanal</t>
  </si>
  <si>
    <t>3-(Methylthio)butyraldehyde</t>
  </si>
  <si>
    <t>34047-39-7</t>
  </si>
  <si>
    <t>2-Butanone, 4-(Methylthio)-</t>
  </si>
  <si>
    <t>4-(Methylthio)-2-butanone</t>
  </si>
  <si>
    <t>23550-40-5</t>
  </si>
  <si>
    <t>4-(Methylthio)-4-methyl-2-pentanone</t>
  </si>
  <si>
    <t>2-Pentanone, 4-methyl-4-(methylthio)-</t>
  </si>
  <si>
    <t>557-48-2</t>
  </si>
  <si>
    <t>Nona-2-trans-6-cis-dienal</t>
  </si>
  <si>
    <t>2,6-Nonadienal</t>
  </si>
  <si>
    <t>2,6-Nonadienal, (E,Z)-</t>
  </si>
  <si>
    <t>67674-36-6</t>
  </si>
  <si>
    <t>(2E,6Z)-1,1-Diethoxynona-2,6-diene</t>
  </si>
  <si>
    <t>2,6-Nonadienal diethyl acetal</t>
  </si>
  <si>
    <t>2,6-Nonadiene, 1,1-diethoxy-, (E,Z)-</t>
  </si>
  <si>
    <t>31502-14-4</t>
  </si>
  <si>
    <t>Nonen-1-ol, (E)-</t>
  </si>
  <si>
    <t>trans-2-Nonen-1-ol</t>
  </si>
  <si>
    <t>999999-08-0</t>
  </si>
  <si>
    <t>Linoleic and linolenic acids</t>
  </si>
  <si>
    <t>9,12-Octadecadienoic acid (48%) and 9,12,15-octadecatrienoic acid (52%)</t>
  </si>
  <si>
    <t>9,12-Octadecadienoic acid, (z)-</t>
  </si>
  <si>
    <t>5436-21-5</t>
  </si>
  <si>
    <t>Acetylacetaldehyde dimethyl acetal</t>
  </si>
  <si>
    <t>3-Oxobutanal dimethyl acetal</t>
  </si>
  <si>
    <t>2-Butanone, 4,4-dimethoxy-</t>
  </si>
  <si>
    <t>3-Ketobutyraldehyde dimethyl acetal</t>
  </si>
  <si>
    <t>1629-58-9</t>
  </si>
  <si>
    <t>Ethyl vinylketone</t>
  </si>
  <si>
    <t>1-Penten-3-one</t>
  </si>
  <si>
    <t>2294-76-0</t>
  </si>
  <si>
    <t>2-Amylpyridine</t>
  </si>
  <si>
    <t>2-Pentylpyridine</t>
  </si>
  <si>
    <t>Pyridine, 2-pentyl-</t>
  </si>
  <si>
    <t>68345-22-2</t>
  </si>
  <si>
    <t>Benzene, [2,2-bis(2-methylpropoxy)ethyl]-</t>
  </si>
  <si>
    <t>Phenylacetaldehyde diisobutyl acetal</t>
  </si>
  <si>
    <t>1,1-Diisobutoxy-2-phenylethane</t>
  </si>
  <si>
    <t>2307-10-0</t>
  </si>
  <si>
    <t>Ethanthioic acid, S-propyl ester</t>
  </si>
  <si>
    <t>Propyl thioacetate</t>
  </si>
  <si>
    <t>109-97-7</t>
  </si>
  <si>
    <t>Azole</t>
  </si>
  <si>
    <t>Pyrrole</t>
  </si>
  <si>
    <t>Divinyleneimine</t>
  </si>
  <si>
    <t>Imidole</t>
  </si>
  <si>
    <t>1H-Pyrrole</t>
  </si>
  <si>
    <t>55066-56-3</t>
  </si>
  <si>
    <t>Butanoic acid, 3-methyl-, 4-methylphenyl ester</t>
  </si>
  <si>
    <t>p-Tolyl 3-methylbutyrate</t>
  </si>
  <si>
    <t>p-Cresyl isovalerate</t>
  </si>
  <si>
    <t>p-Cresyl 3-methylbutanoate</t>
  </si>
  <si>
    <t>p-Methylphenyl 3-methylbutyrate</t>
  </si>
  <si>
    <t>p-Tolyl isovalerate</t>
  </si>
  <si>
    <t>593-08-8</t>
  </si>
  <si>
    <t>Hendecyl methyl ketone</t>
  </si>
  <si>
    <t>2-Tridecanone</t>
  </si>
  <si>
    <t>Methyl undecyl ketone</t>
  </si>
  <si>
    <t>116-26-7</t>
  </si>
  <si>
    <t>1,3-Cyclohexadiene-1-carboxaldehyde, 2,6,6-trimethyl-</t>
  </si>
  <si>
    <t>2,6,6-Trimethylcyclohexa-1,3-dienyl methanal</t>
  </si>
  <si>
    <t>Dehydro-beta-cyclocitral</t>
  </si>
  <si>
    <t>2,3-Dihydro-2,2,6-trimethylbenzaldehyde</t>
  </si>
  <si>
    <t>Safranal</t>
  </si>
  <si>
    <t>2,6,6-Trimethyl-1,3-cyclohexadienal</t>
  </si>
  <si>
    <t>2,6,6-Trimethyl-1,3-cyclohexadien-1-carboxaldehyde</t>
  </si>
  <si>
    <t>1,1,3-Trimethyl-2-formylcyclohexa-2,4-diene</t>
  </si>
  <si>
    <t>13851-11-1</t>
  </si>
  <si>
    <t>Bicyclo[2.2.1]heptan-2-ol, 1,3,3-trimethyl-, acetate</t>
  </si>
  <si>
    <t>1,3,3-Trimethyl-2-norbornanyl acetate</t>
  </si>
  <si>
    <t>3,3-Dimethyl-8,9-dinorbornan-2-yl acetate</t>
  </si>
  <si>
    <t>Fenchyl acetate</t>
  </si>
  <si>
    <t>10599-70-9</t>
  </si>
  <si>
    <t>3-Acetyl-2,5-dimethylfuran</t>
  </si>
  <si>
    <t>2,5-Dimethyl-3-acetylfuran</t>
  </si>
  <si>
    <t>Ethanone, 1-(2,5-dimethyl-3-furanyl)-</t>
  </si>
  <si>
    <t>25409-08-9</t>
  </si>
  <si>
    <t>2-Butyl-2-butenal</t>
  </si>
  <si>
    <t>2-Ethylidenehexanal</t>
  </si>
  <si>
    <t>Hexanal, 2-ethylidene-,</t>
  </si>
  <si>
    <t>15706-73-7</t>
  </si>
  <si>
    <t>Butanoic acid, 2-methyl-, butyl ester</t>
  </si>
  <si>
    <t>n-Butyl 2-methylbutyrate</t>
  </si>
  <si>
    <t>536-78-7</t>
  </si>
  <si>
    <t>beta-Ethylpyridine</t>
  </si>
  <si>
    <t>3-Ethylpyridine</t>
  </si>
  <si>
    <t>beta-Lutidine</t>
  </si>
  <si>
    <t>Pyridine, 3-ethyl-</t>
  </si>
  <si>
    <t>564-94-3</t>
  </si>
  <si>
    <t>Benihinal</t>
  </si>
  <si>
    <t>2-Formyl-6,6-dimethylbicyclo(3.1.1)hept-2-ene</t>
  </si>
  <si>
    <t>Bicyclo[3.1.1]hept-2-ene-2-carboxaldehyde, 6,6-dimethyl-</t>
  </si>
  <si>
    <t>6,6-Dimethyl-2-norpinene-2-carboxaldehyde</t>
  </si>
  <si>
    <t>Myrtenal</t>
  </si>
  <si>
    <t>Pin-2-ene-1-carbaldehyde</t>
  </si>
  <si>
    <t>39252-03-4</t>
  </si>
  <si>
    <t>alpha-Furfuryl caprylate</t>
  </si>
  <si>
    <t>alpha-Furfuryl octanoate</t>
  </si>
  <si>
    <t>Furfuryl octanoate</t>
  </si>
  <si>
    <t>Octanoic acid, 2-furanylmethyl ester</t>
  </si>
  <si>
    <t>36701-01-6</t>
  </si>
  <si>
    <t>Furfuryl pentanoate</t>
  </si>
  <si>
    <t>alpha-Furfuryl pentanoate</t>
  </si>
  <si>
    <t>Furfuryl valerate</t>
  </si>
  <si>
    <t>alpha-Furfuryl valerate</t>
  </si>
  <si>
    <t>Pentanoic acid, 2-furanylmethyl ester</t>
  </si>
  <si>
    <t>614-33-5</t>
  </si>
  <si>
    <t>(tri-)Benzoin</t>
  </si>
  <si>
    <t>Glyceryl tribenzoate</t>
  </si>
  <si>
    <t>1,2,3-Propanetriol tribenzoate</t>
  </si>
  <si>
    <t>Tribenzoin</t>
  </si>
  <si>
    <t>4643-25-8</t>
  </si>
  <si>
    <t>2-Hepten-4-one</t>
  </si>
  <si>
    <t>1119-44-4</t>
  </si>
  <si>
    <t>n-Butylideneacetone</t>
  </si>
  <si>
    <t>3-Hepten-2-one</t>
  </si>
  <si>
    <t>Methyl pentenyl ketone</t>
  </si>
  <si>
    <t>3777-71-7</t>
  </si>
  <si>
    <t>Furan, 2-heptyl-</t>
  </si>
  <si>
    <t>2-Heptylfuran</t>
  </si>
  <si>
    <t>16491-36-4</t>
  </si>
  <si>
    <t>Butanoic acid, 3-hexenyl ester, (Z)-</t>
  </si>
  <si>
    <t>cis-3-Hexenyl butyrate</t>
  </si>
  <si>
    <t>Butyric acid, 3-hexenyl ester, (Z)-</t>
  </si>
  <si>
    <t>cis-Butyric acid, 3-hexenyl ester</t>
  </si>
  <si>
    <t>cis-3-Hexenyl butanoate</t>
  </si>
  <si>
    <t>(Z)-Hex-3-enyl butyrate</t>
  </si>
  <si>
    <t>cis-3-Hexen-1-yl butyrate</t>
  </si>
  <si>
    <t>31501-11-8</t>
  </si>
  <si>
    <t>Hexanoic acid, 3-hexenyl ester, (z)-</t>
  </si>
  <si>
    <t>cis-3-Hexenyl hexanoate</t>
  </si>
  <si>
    <t>cis-3-Hexenyl caproate</t>
  </si>
  <si>
    <t>(Z)-Hex-3-enyl hexanoate</t>
  </si>
  <si>
    <t>404-86-4</t>
  </si>
  <si>
    <t>Capsaicin</t>
  </si>
  <si>
    <t>N-(4-Hydroxy-3-methoxybenzyl)-8-methyl-6-nonenamide</t>
  </si>
  <si>
    <t>Isodecenoic acid vanillylamide</t>
  </si>
  <si>
    <t>trans-8-Methyl-n-vanillyl-6-nonenamide</t>
  </si>
  <si>
    <t>6-Nonenamide, N-[(4-hydroxy-3-methoxyphenyl)methyl]-8-methyl-, (E)-</t>
  </si>
  <si>
    <t>72928-52-0</t>
  </si>
  <si>
    <t>Bicyclo[3.1.1]hept-2-ene-2-methanol, 6,6-dimethyl-, formate</t>
  </si>
  <si>
    <t>2-Hydroxymethyl-6,6-dimethylbicyclo(3.1.1)hept-2-enyl formate</t>
  </si>
  <si>
    <t>(6,6-Dimethylbicyclo(3.1.1)hept-2-en-2-yl)methyl formate</t>
  </si>
  <si>
    <t>Myrtenyl formate</t>
  </si>
  <si>
    <t>35158-25-9</t>
  </si>
  <si>
    <t>2-Hexenal, 5-methyl-2-(1-methylethyl)-</t>
  </si>
  <si>
    <t>2-Isopropyl-5-methyl-2-hexenal</t>
  </si>
  <si>
    <t>Isodihydrolavandulyl aldehyde</t>
  </si>
  <si>
    <t>2-Isopropyl-5-methyl-2-hexene-1-al</t>
  </si>
  <si>
    <t>497-03-0</t>
  </si>
  <si>
    <t>2-Butenal, 2-methyl-, (E)-</t>
  </si>
  <si>
    <t>2-Methyl-2-butenal</t>
  </si>
  <si>
    <t>2-Methylcrotonaldehyde</t>
  </si>
  <si>
    <t>Tiglaldehyde</t>
  </si>
  <si>
    <t>24851-98-7</t>
  </si>
  <si>
    <t>Cyclopentaneacetic acid, 3-oxo-2-pentyl-, methyl ester</t>
  </si>
  <si>
    <t>Methyl dihydrojasmonate</t>
  </si>
  <si>
    <t>Hedione</t>
  </si>
  <si>
    <t>Methyl 3-oxo-2-pentylcyclopentaneacetate</t>
  </si>
  <si>
    <t>Methyl (2-pentyl-3-oxocyclopentyl)acetate</t>
  </si>
  <si>
    <t>5166-53-0</t>
  </si>
  <si>
    <t>3-Hexen-2-one, 5-methyl-</t>
  </si>
  <si>
    <t>5-Methyl-3-hexen-2-one</t>
  </si>
  <si>
    <t>1211-29-6</t>
  </si>
  <si>
    <t>Cyclopentaneacetic acid, 3-oxo-2-(2-pentenyl)-, methyl ester (1R,2bZ)</t>
  </si>
  <si>
    <t>Methyl jasmonate</t>
  </si>
  <si>
    <t>Methyl (1R-(1a,2b(Z)))-3-oxo-2-(pent-2-enyl)cyclopentaneacetate</t>
  </si>
  <si>
    <t>Methyl 3-oxo-2-(2-pentenyl)cyclopentyl acetate</t>
  </si>
  <si>
    <t>Methyl (2-pent-2-enyl-3-oxo-1-cyclopentyl) acetate</t>
  </si>
  <si>
    <t>301-00-8</t>
  </si>
  <si>
    <t>Methyl linoleate (48%) methyl linolenate (52%) mixture</t>
  </si>
  <si>
    <t>Methyl linolenate (52%) methyl linoleate (48%) mixture</t>
  </si>
  <si>
    <t>Methyl 9,12-octadecadienoate methyl 9,12,15-octadecatrienoate mixture</t>
  </si>
  <si>
    <t>Methyl (9Z,12Z,15Z)-9,12,15-octadecatrienoate</t>
  </si>
  <si>
    <t>9,12,15-Octadecatrienoic acid, methyl ester, (Z,Z,Z)-</t>
  </si>
  <si>
    <t>53053-51-3</t>
  </si>
  <si>
    <t>Butanoic acid, 4-(methylthio)-, methyl ester</t>
  </si>
  <si>
    <t>Methyl 4-(methylthio)butyrate</t>
  </si>
  <si>
    <t>Methyl gamma-(methylmercapto)butyrate</t>
  </si>
  <si>
    <t>Methyl gamma-(methylthio)butyrate</t>
  </si>
  <si>
    <t>123-15-9</t>
  </si>
  <si>
    <t>2-Methylpentanal</t>
  </si>
  <si>
    <t>2-Methylvaleraldehyde</t>
  </si>
  <si>
    <t>Pentanal, 4-(methylthio)-,</t>
  </si>
  <si>
    <t>42919-64-2</t>
  </si>
  <si>
    <t>Butanal, 4-(methylthio)-</t>
  </si>
  <si>
    <t>4-(Methylthio)butanal</t>
  </si>
  <si>
    <t>gamma-(Methylmercapto)butyraldehyde</t>
  </si>
  <si>
    <t>4-(Methylthio)butyraldehyde</t>
  </si>
  <si>
    <t>505-10-2</t>
  </si>
  <si>
    <t>gamma-Hydroxypropyl methyl sulfide</t>
  </si>
  <si>
    <t>3-(Methylthio)propanol</t>
  </si>
  <si>
    <t>Methionol</t>
  </si>
  <si>
    <t>Methyl 3-hydroxypropyl sulfide</t>
  </si>
  <si>
    <t>gamma-(Methylmercapto)propyl alcohol</t>
  </si>
  <si>
    <t>3-(Methylthio)propyl alcohol</t>
  </si>
  <si>
    <t>1-Propanol, 3-(methylthio)-</t>
  </si>
  <si>
    <t>1669-44-9</t>
  </si>
  <si>
    <t>3-Octen-2-one</t>
  </si>
  <si>
    <t>625-33-2</t>
  </si>
  <si>
    <t>Methyl propenyl ketone</t>
  </si>
  <si>
    <t>3-Penten-2-one</t>
  </si>
  <si>
    <t>2-Oxo-3-pentene</t>
  </si>
  <si>
    <t>14360-50-0</t>
  </si>
  <si>
    <t>2-Furyl pentyl ketone</t>
  </si>
  <si>
    <t>Pentyl 2-furyl ketone</t>
  </si>
  <si>
    <t>1-Hexanone, 1-(2-furanyl)-</t>
  </si>
  <si>
    <t>2-Hexanoylfuran</t>
  </si>
  <si>
    <t>19224-26-1</t>
  </si>
  <si>
    <t>1,2-Propanediol dibenzoate</t>
  </si>
  <si>
    <t>Propylene glycol dibenzoate</t>
  </si>
  <si>
    <t>1,2-Propanediol, dibenzoate</t>
  </si>
  <si>
    <t>23696-85-7</t>
  </si>
  <si>
    <t>2-Buten-1-one, 1-(2,6,6-trimethyl-1,3-cyclohexadien-1-yl</t>
  </si>
  <si>
    <t>1-(2,6,6-Trimethylcyclohexa-1,3-dienyl)-2-buten-1-one</t>
  </si>
  <si>
    <t>Damascenone</t>
  </si>
  <si>
    <t>Floriffone</t>
  </si>
  <si>
    <t>4-(2,6,6-Trimethylcyclohexa-1,3-dienyl)but-2-en-4-one</t>
  </si>
  <si>
    <t>1125-21-9</t>
  </si>
  <si>
    <t>2-Cyclohexene-1,4-dione, 2,6,6-trimethyl-</t>
  </si>
  <si>
    <t>2,6,6-Trimethylcyclohex-2-ene-1,4-dione</t>
  </si>
  <si>
    <t>13162-46-4</t>
  </si>
  <si>
    <t>2,4-Undecadienal</t>
  </si>
  <si>
    <t>2463-77-6</t>
  </si>
  <si>
    <t>2-Undecenal</t>
  </si>
  <si>
    <t>2-Undecen-1-al</t>
  </si>
  <si>
    <t>350-03-8</t>
  </si>
  <si>
    <t>beta-Acetylpyridine</t>
  </si>
  <si>
    <t>3-Acetylpyridine</t>
  </si>
  <si>
    <t>Ethanone, 1-(3-pyridenyl)-</t>
  </si>
  <si>
    <t>Methyl pyridyl ketone</t>
  </si>
  <si>
    <t>Methyl beta-pyridyl ketone</t>
  </si>
  <si>
    <t>Methyl 3-pyridyl ketone</t>
  </si>
  <si>
    <t>1-(3-Pyridinyl)ethanone</t>
  </si>
  <si>
    <t>542-46-1</t>
  </si>
  <si>
    <t>Civetone</t>
  </si>
  <si>
    <t>Cycloheptadeca-9-en-1-one</t>
  </si>
  <si>
    <t>Civettone</t>
  </si>
  <si>
    <t>alpha-trans-Civettone</t>
  </si>
  <si>
    <t>9-Cycloheptadecen-1-one</t>
  </si>
  <si>
    <t>534-15-6</t>
  </si>
  <si>
    <t>Acetaldehyde dimethyl acetal</t>
  </si>
  <si>
    <t>1,1-Dimethoxyethane</t>
  </si>
  <si>
    <t>Dimethylacetal</t>
  </si>
  <si>
    <t>Ethane, 1,1-dimethoxy-</t>
  </si>
  <si>
    <t>Ethylidene dimethyl ether</t>
  </si>
  <si>
    <t>15764-16-6</t>
  </si>
  <si>
    <t>Benzaldehyde, 2,4-dimethyl-</t>
  </si>
  <si>
    <t>2,4-Dimethylbenzaldehyde</t>
  </si>
  <si>
    <t>1-Formyl-2,4-dimethylbenzene</t>
  </si>
  <si>
    <t>2,4-Xylylaldehyde</t>
  </si>
  <si>
    <t>5405-41-4</t>
  </si>
  <si>
    <t>Butanoic acid, 3-hydroxy-, ethyl ester</t>
  </si>
  <si>
    <t>Ethyl 3-hydroxybutyrate</t>
  </si>
  <si>
    <t>Ethyl 3-hydroxybutanoate</t>
  </si>
  <si>
    <t>Ethyl-beta-hydroxybutyrate</t>
  </si>
  <si>
    <t>142-83-6</t>
  </si>
  <si>
    <t>2,4-Hexadienal, (E,E)-</t>
  </si>
  <si>
    <t>trans,trans-2,4-Hexadienal</t>
  </si>
  <si>
    <t>2-Propyleneacrolein</t>
  </si>
  <si>
    <t>Sorbaldehyde</t>
  </si>
  <si>
    <t>Sorbic aldehyde</t>
  </si>
  <si>
    <t>6126-50-7</t>
  </si>
  <si>
    <t>4-Hexen-1-ol</t>
  </si>
  <si>
    <t>589-66-2</t>
  </si>
  <si>
    <t>2-Butenoic acid, 2-methylpropyl ester</t>
  </si>
  <si>
    <t>Isobutyl 2-butenoate</t>
  </si>
  <si>
    <t>Isobutyl crotonate</t>
  </si>
  <si>
    <t>2-Methylpropyl 2-butenoate</t>
  </si>
  <si>
    <t>24168-70-5</t>
  </si>
  <si>
    <t>2-sec-Butyl-3-methoxypyrazine</t>
  </si>
  <si>
    <t>2-Methoxy-3-(1-methylpropyl)pyrazine</t>
  </si>
  <si>
    <t>3-sec-Butyl-2-methoxypyrazine</t>
  </si>
  <si>
    <t>2-Methoxy-3-sec-butylpyrazine</t>
  </si>
  <si>
    <t>Pyrazine, 2-methoxy-3-(1-methylpropyl)-</t>
  </si>
  <si>
    <t>541-91-3</t>
  </si>
  <si>
    <t>Cyclopentadecanone, 3-methyl-</t>
  </si>
  <si>
    <t>3-Methyl-1-cyclopentadecanone</t>
  </si>
  <si>
    <t>3-Methylcyclopentadecanone</t>
  </si>
  <si>
    <t>Methylexaltone</t>
  </si>
  <si>
    <t>d,l-Muscone</t>
  </si>
  <si>
    <t>2758-18-1</t>
  </si>
  <si>
    <t>2-Cyclopenten-1-one, 3-methyl-</t>
  </si>
  <si>
    <t>1-Methyl-1-cyclopenten-3-one</t>
  </si>
  <si>
    <t>3-Methyl-2-cyclopenten-1-one</t>
  </si>
  <si>
    <t>1076-56-8</t>
  </si>
  <si>
    <t>Benzene, 2-methoxy-4-methyl-1-(1-methylethyl)-</t>
  </si>
  <si>
    <t>1-Methyl-3-methoxy-4-isopropylbenzene</t>
  </si>
  <si>
    <t>2-Isopropyl-5-methylanisole</t>
  </si>
  <si>
    <t>3-Methoxy-para-cymene</t>
  </si>
  <si>
    <t>Thymol methylether</t>
  </si>
  <si>
    <t>105-43-1</t>
  </si>
  <si>
    <t>sec-Butylacetic acid</t>
  </si>
  <si>
    <t>3-Methylpentanoic acid</t>
  </si>
  <si>
    <t>2-Methylbutane-1-carboxylic acid</t>
  </si>
  <si>
    <t>beta-Methylvaleric acid</t>
  </si>
  <si>
    <t>3-Methylvaleric acid</t>
  </si>
  <si>
    <t>Pentanoic acid, 3-methyl-</t>
  </si>
  <si>
    <t>51755-66-9</t>
  </si>
  <si>
    <t>3-(Methylmercapto)-1-hexanol</t>
  </si>
  <si>
    <t>3-(Methylthio)-1-hexanol</t>
  </si>
  <si>
    <t>515-00-4</t>
  </si>
  <si>
    <t>Bicyclo[3.1.1]hept-2-ene-2-methanol, 6,6-dimethyl-</t>
  </si>
  <si>
    <t>Myrtenol</t>
  </si>
  <si>
    <t>6,6-Dimethylbicyclo[3.1.1]hept-2-ene-2-methanol</t>
  </si>
  <si>
    <t>6,6-Dimethyl-2-oxymethylbicyclo(1.1.3)hept-2-ene</t>
  </si>
  <si>
    <t>(-)-Pin-2-ene-10-ol</t>
  </si>
  <si>
    <t>2-Pinen-10-ol</t>
  </si>
  <si>
    <t>925-78-0</t>
  </si>
  <si>
    <t>Ethyl hexyl ketone</t>
  </si>
  <si>
    <t>3-Nonanone</t>
  </si>
  <si>
    <t>1193-11-9</t>
  </si>
  <si>
    <t>Acetone propylene glycol ketal</t>
  </si>
  <si>
    <t>2,2,4-Trimethyl-1,3-oxacyclopentane</t>
  </si>
  <si>
    <t>1,3-Dioxolane, 2,2,4-trimethyl-</t>
  </si>
  <si>
    <t>Propylene glycol acetone ketal</t>
  </si>
  <si>
    <t>2,2,4-Trimethyl-1,3-dioxolane</t>
  </si>
  <si>
    <t>762-29-8</t>
  </si>
  <si>
    <t>Farnesyl acetone</t>
  </si>
  <si>
    <t>2,6,10-Trimethyl-2,6,10-pentadecatrien-14-one</t>
  </si>
  <si>
    <t>5,9,13-Pentadecatrien-2-one, 6,10,14-trimethyl-</t>
  </si>
  <si>
    <t>6,10,14-Trimethyl-5,9,13-pentadecatrien-2-one</t>
  </si>
  <si>
    <t>4630-07-3</t>
  </si>
  <si>
    <t>Naphthalene, 1,2,3,5,6,7,8,8a-octahydro-1,8a-dimethyl-7-(1-methylethenyl)-</t>
  </si>
  <si>
    <t>Valencene</t>
  </si>
  <si>
    <t>1,2,3,5,6,7,8,8a-Octahydro-1,8a-dimethyl-7-(1-methylethenyl)naphthal</t>
  </si>
  <si>
    <t>(1R-(1a,7b,8a))-1,2,3,5,6,7,8,8a-Octahydro-1,8a-dimethyl-7-(1-methylvinyl)naphthalene</t>
  </si>
  <si>
    <t>516-06-3</t>
  </si>
  <si>
    <t>alpha-Aminoisovaleric acid</t>
  </si>
  <si>
    <t>D,L-Valine</t>
  </si>
  <si>
    <t>2-Amino-3-methylbutanoic acid</t>
  </si>
  <si>
    <t>2-Amino-3-methylbutyric acid</t>
  </si>
  <si>
    <t>1115-84-0</t>
  </si>
  <si>
    <t>dl-(3-Amino-3-carboxypropyl)dimethylsulfonium chloride</t>
  </si>
  <si>
    <t>dl-Methylmethionine sulfonium chloride</t>
  </si>
  <si>
    <t>MMS</t>
  </si>
  <si>
    <t>Sulfonium, (3-amino-3-carboxypropyl)dimethyl-, chloride, (S)-</t>
  </si>
  <si>
    <t>Vitamin U 'so called'</t>
  </si>
  <si>
    <t>57069-86-0</t>
  </si>
  <si>
    <t>1,3- Cyclohexadiene-1-propanol, .alpha.,2,6,6-tetramethyl-</t>
  </si>
  <si>
    <t>Dehydrodihydroionol</t>
  </si>
  <si>
    <t>alpha,2,6,6-Tetramethyl-1,3-cyclohexadien-1-propanol</t>
  </si>
  <si>
    <t>20483-36-7</t>
  </si>
  <si>
    <t>2-Butanone, 4-(2,6,6-trimethyl-1,3-cyclohexadien-1-yl</t>
  </si>
  <si>
    <t>Dehydrodihydroionone</t>
  </si>
  <si>
    <t>4-(2,6,6-Trimethylcyclohexadien-1-yl)-2-butanone</t>
  </si>
  <si>
    <t>4-(2,6,6-Trimethyl-1,3-cyclohexadien-1-yl)butan-2-one</t>
  </si>
  <si>
    <t>2550-40-5</t>
  </si>
  <si>
    <t>Cyclohexyl disulfide</t>
  </si>
  <si>
    <t>Dicyclohexyl disulfide</t>
  </si>
  <si>
    <t>Disulfide, dicyclohexyl</t>
  </si>
  <si>
    <t>43219-68-7</t>
  </si>
  <si>
    <t>1,4-Dimethyl-4-acetyl-1-cyclohexene</t>
  </si>
  <si>
    <t>1,4-Dimethylcyclohex-3-enyl methyl ketone</t>
  </si>
  <si>
    <t>Ethanone, 1-(1,4-dimethyl-3-cyclohexen-1-yl)-</t>
  </si>
  <si>
    <t>55704-78-4</t>
  </si>
  <si>
    <t>2,5-Dimethyl-2,5-dihydroxy-1,4-dithiane</t>
  </si>
  <si>
    <t>1,4-Dithiane-2,5-diol, 2,5-dimethyl-</t>
  </si>
  <si>
    <t>55764-23-3</t>
  </si>
  <si>
    <t>2,5-Dimethyl-3-furanthiol</t>
  </si>
  <si>
    <t>2,5-Dimethyl-3-furylmercaptan</t>
  </si>
  <si>
    <t>Furanthiol, 2,5-dimethyl-</t>
  </si>
  <si>
    <t>6624-71-1</t>
  </si>
  <si>
    <t>Dodecyl isobutyrate</t>
  </si>
  <si>
    <t>Dodecyl 2-methylpropanoate</t>
  </si>
  <si>
    <t>Lauryl isobutyrate</t>
  </si>
  <si>
    <t>Lauryl 2-methylpropanoate</t>
  </si>
  <si>
    <t>Propanoic acid, 2-methyl-, dodecyl ester</t>
  </si>
  <si>
    <t>42348-12-9</t>
  </si>
  <si>
    <t>2-Cyclopenten-1-one, 3-ethyl-2-hydroxy-4-methyl-</t>
  </si>
  <si>
    <t>3-Ethyl-2-hydroxy-4-methylcyclopent-2-en-1-one</t>
  </si>
  <si>
    <t>Ethylcyclopentenolone</t>
  </si>
  <si>
    <t>3-Ethyl-2-cyclopenten-2-ol-1-one</t>
  </si>
  <si>
    <t>3-Ethyl-4-methylcyclotene</t>
  </si>
  <si>
    <t>53263-58-4</t>
  </si>
  <si>
    <t>2-Cyclopenten-1-one, 5-ethyl-2-hydroxy-3-methyl-</t>
  </si>
  <si>
    <t>5-Ethyl-2-hydroxy-3-methylcyclopent-2-en-1-one</t>
  </si>
  <si>
    <t>5-Ethyl-3-methylcyclotene</t>
  </si>
  <si>
    <t>39711-79-0</t>
  </si>
  <si>
    <t>Cyclohexanecarboxamine, N-ethyl-5-methyl-2-(1-methylethyl)-</t>
  </si>
  <si>
    <t>N-Ethyl-2-isopropyl-5-methylcyclohexane carboxamide</t>
  </si>
  <si>
    <t>N-Ethyl-p-menthane-3-carboxamide</t>
  </si>
  <si>
    <t>1617-23-8</t>
  </si>
  <si>
    <t>Ethyl 2-methyl-3-pentenoate</t>
  </si>
  <si>
    <t>3-Pentenoic acid, 2-methyl-, ethyl ester</t>
  </si>
  <si>
    <t>5421-17-0</t>
  </si>
  <si>
    <t>Benzeneacetic acid, hexyl ester</t>
  </si>
  <si>
    <t>Hexyl phenylacetate</t>
  </si>
  <si>
    <t>Hexyl alpha-toluate</t>
  </si>
  <si>
    <t>10316-66-2</t>
  </si>
  <si>
    <t>1,2-Cyclohexanedione</t>
  </si>
  <si>
    <t>2-Hydroxy-2-cyclohexen-1-one</t>
  </si>
  <si>
    <t>2-Cyclohexen-1-one, 2-hydroxy-</t>
  </si>
  <si>
    <t>4883-60-7</t>
  </si>
  <si>
    <t>2-Cyclohexen-1-one, 2-hydroxy-3,5,5-trimethyl-</t>
  </si>
  <si>
    <t>2-Hydroxy-3,5,5-trimethyl-2-cyclohexenone</t>
  </si>
  <si>
    <t>3,5,5-Trimethyl-1,2-cyclohexanedione</t>
  </si>
  <si>
    <t>491-07-6</t>
  </si>
  <si>
    <t>Cyclohexanone, 5-methyl-2-(1-methylethyl)-, (Z)-</t>
  </si>
  <si>
    <t>d,l-Isomenthone</t>
  </si>
  <si>
    <t>Isomenthone</t>
  </si>
  <si>
    <t>cis-para-Menthan-3-one</t>
  </si>
  <si>
    <t>cis-1-Methyl-4-isopropyl-3-cyclohexanonae</t>
  </si>
  <si>
    <t>88-69-7</t>
  </si>
  <si>
    <t>o-Cumenol</t>
  </si>
  <si>
    <t>2-Isopropylphenol</t>
  </si>
  <si>
    <t>1-Hydroxy-2-isopropylbenzene</t>
  </si>
  <si>
    <t>o-Isopropylphenol</t>
  </si>
  <si>
    <t>Phenol, 2-(1-methylethyl)-</t>
  </si>
  <si>
    <t>65416-14-0</t>
  </si>
  <si>
    <t>Maltyl isobutyrate</t>
  </si>
  <si>
    <t>Maltyl 2-methylpropanoate</t>
  </si>
  <si>
    <t>2-Methyl-4-oxo-4H-pyran-3-yl isobutyrate</t>
  </si>
  <si>
    <t>2-Methyl-4-pyron-3-yl 2-methylpropanoate</t>
  </si>
  <si>
    <t>Propanoic acid, 2-methyl-, 2-methyl-4-oxo-4H-pyran-3-yl ester</t>
  </si>
  <si>
    <t>646-07-1</t>
  </si>
  <si>
    <t>Isocaproic acid</t>
  </si>
  <si>
    <t>4-Methylpentanoic acid</t>
  </si>
  <si>
    <t>Isohexanoic acid</t>
  </si>
  <si>
    <t>3-Methylbutane-1-carboxylic acid</t>
  </si>
  <si>
    <t>4-Methylvaleric acid</t>
  </si>
  <si>
    <t>Pentanoic acid, 4-methyl-</t>
  </si>
  <si>
    <t>37674-63-8</t>
  </si>
  <si>
    <t>2-Methyl-3-pentenoic acid</t>
  </si>
  <si>
    <t>3-Pentenoic acid, 2-methyl-</t>
  </si>
  <si>
    <t>35854-86-5</t>
  </si>
  <si>
    <t>(Z)-Non-6-en-1-ol</t>
  </si>
  <si>
    <t>cis-6-Nonen-1-ol</t>
  </si>
  <si>
    <t>6-Nonen-1-ol, (Z)-</t>
  </si>
  <si>
    <t>cis-6-Nonenol</t>
  </si>
  <si>
    <t>56767-18-1</t>
  </si>
  <si>
    <t>2,6-Octadienal, (E,E)-</t>
  </si>
  <si>
    <t>2-trans-6-trans-Octadienal</t>
  </si>
  <si>
    <t>20125-84-2</t>
  </si>
  <si>
    <t>3-Octen-1-ol, (Z)-</t>
  </si>
  <si>
    <t>cis-3-Octen-1-ol</t>
  </si>
  <si>
    <t>cis-3-Octenol</t>
  </si>
  <si>
    <t>50626-02-3</t>
  </si>
  <si>
    <t>Ethyl 2-phenyl-3-furoate</t>
  </si>
  <si>
    <t>2-Phenyl-3-carbethoxy furan</t>
  </si>
  <si>
    <t>3-Furancarboxylic acid, 2-phenyl-, ethyl ester</t>
  </si>
  <si>
    <t>93-55-0</t>
  </si>
  <si>
    <t>Phenyl ethyl ketone</t>
  </si>
  <si>
    <t>Propiophenone</t>
  </si>
  <si>
    <t>1-Phenyl-1-propanone</t>
  </si>
  <si>
    <t>1-Propanone, 1-phenyl-</t>
  </si>
  <si>
    <t>Propionylbenzene</t>
  </si>
  <si>
    <t>91-22-5</t>
  </si>
  <si>
    <t>1-Benzazine</t>
  </si>
  <si>
    <t>Quinoline</t>
  </si>
  <si>
    <t>2,3-Benzopyridine</t>
  </si>
  <si>
    <t>Benzo(b)pyridine</t>
  </si>
  <si>
    <t>Chinoleine</t>
  </si>
  <si>
    <t>Leucoline</t>
  </si>
  <si>
    <t>3738-00-9</t>
  </si>
  <si>
    <t>Ambrox</t>
  </si>
  <si>
    <t>1,5,5,9-Tetramethyl-13-oxatricyclo(8.3.0.0(4,9))tridecane</t>
  </si>
  <si>
    <t>Dodecahydro-3a,6,6,9a-tetramethylnaphtho(2,1-b)furan</t>
  </si>
  <si>
    <t>Naphtho[2,1-b]furan, dodecahydro-6,6,9a-trimethyl-</t>
  </si>
  <si>
    <t>39067-80-6</t>
  </si>
  <si>
    <t>3,7-Dimethyl-2,6-octadien-1-thiol</t>
  </si>
  <si>
    <t>Thiogeraniol</t>
  </si>
  <si>
    <t>2,6-Octadiene-1-thiol, 3,7-dimethyl-, (E)-</t>
  </si>
  <si>
    <t>2408-37-9</t>
  </si>
  <si>
    <t>Cyclohexanone, 2,2,6-trimethyl-</t>
  </si>
  <si>
    <t>2,2,6-Trimethylcyclohexanone</t>
  </si>
  <si>
    <t>472-66-2</t>
  </si>
  <si>
    <t>1-Cyclohexen-1-acetaldehyde, 2,6,6-trimethyl-</t>
  </si>
  <si>
    <t>2,6,6-Trimethyl-1-cyclohexen-1-acetaldehyde</t>
  </si>
  <si>
    <t>beta-Homocyclocitral</t>
  </si>
  <si>
    <t>828-26-2</t>
  </si>
  <si>
    <t>2,2,4,4,6,6-Hexamethyl-s-trithiane</t>
  </si>
  <si>
    <t>Trithioacetone</t>
  </si>
  <si>
    <t>1,3,5--Trithiane, 2,2,4,4,6,6-hexamethyl-</t>
  </si>
  <si>
    <t>28588-73-0</t>
  </si>
  <si>
    <t>Bis(2,5-dimethyl-3-furyl) disulfide</t>
  </si>
  <si>
    <t>3,3(1)-Dithiobis(2,5-dimethylfuran)</t>
  </si>
  <si>
    <t>Furan, 3,3'-dithiobis[2,5-dimethyl-</t>
  </si>
  <si>
    <t>4532-64-3</t>
  </si>
  <si>
    <t>2,3-Butanedithiol</t>
  </si>
  <si>
    <t>2,3-Dimercaptobutane</t>
  </si>
  <si>
    <t>109-79-5</t>
  </si>
  <si>
    <t>1-Butanethiol</t>
  </si>
  <si>
    <t>n-Butanethiol</t>
  </si>
  <si>
    <t>n-Butyl mercaptan</t>
  </si>
  <si>
    <t>8006-44-8</t>
  </si>
  <si>
    <t>Candelilla wax (wax from stems and branches of Euphorbia cerifera)</t>
  </si>
  <si>
    <t>95-48-7</t>
  </si>
  <si>
    <t>o-Cresol</t>
  </si>
  <si>
    <t>o-Cresylic acid</t>
  </si>
  <si>
    <t>1-Hydroxy-2-methylbenzene</t>
  </si>
  <si>
    <t>2-Hydroxy-1-methylbenzene</t>
  </si>
  <si>
    <t>o-Hydroxytoluene</t>
  </si>
  <si>
    <t>o-Methylphenol</t>
  </si>
  <si>
    <t>Phenol, 2-methyl-</t>
  </si>
  <si>
    <t>55764-31-3</t>
  </si>
  <si>
    <t>s-(2,5-Dimethyl-3-furyl)thio-2-furoate</t>
  </si>
  <si>
    <t>2,5-Dimethyl-3-thiofuroylfuran</t>
  </si>
  <si>
    <t>3-Furancarbothioic acid S-(2,5-dimethyl-3-furanyl) ester</t>
  </si>
  <si>
    <t>55764-28-8</t>
  </si>
  <si>
    <t>Butanethioic, 3-methyl-, S-(2,5-dimethyl-3-furanyl) ester</t>
  </si>
  <si>
    <t>2,5-Dimethyl-3-thioisovalerylfuran</t>
  </si>
  <si>
    <t>s-(2,5-Dimethyl-3-furyl)thioisovalerate</t>
  </si>
  <si>
    <t>59902-01-1</t>
  </si>
  <si>
    <t>2,8-Dithianon-4-en-4-carboxaldehyde</t>
  </si>
  <si>
    <t>Methialdol</t>
  </si>
  <si>
    <t>5-(Methylthio)-2-(methylthio)methylpent-2-en-1-al</t>
  </si>
  <si>
    <t>2-Pentenal, 5-(methylthio)-2-[(methylthio)methyl]-</t>
  </si>
  <si>
    <t>540-63-6</t>
  </si>
  <si>
    <t>1,2-Dimercaptoethane</t>
  </si>
  <si>
    <t>1,2-Ethanedithiol</t>
  </si>
  <si>
    <t>Dithioglycol</t>
  </si>
  <si>
    <t>Ethylenedimercaptan</t>
  </si>
  <si>
    <t>Ethylene dithioglycol</t>
  </si>
  <si>
    <t>Ethylene mercaptan</t>
  </si>
  <si>
    <t>20920-83-6</t>
  </si>
  <si>
    <t>o-(Ethoxymethyl)phenol</t>
  </si>
  <si>
    <t>Phenol, 2-(Ethoxymethyl)-</t>
  </si>
  <si>
    <t>10544-63-5</t>
  </si>
  <si>
    <t>2-Butenoic acid, ethyl ester</t>
  </si>
  <si>
    <t>Ethyl trans-2-butenoate</t>
  </si>
  <si>
    <t>Ethyl crotonate</t>
  </si>
  <si>
    <t>Ethyl alpha-crotonate</t>
  </si>
  <si>
    <t>4940-11-8</t>
  </si>
  <si>
    <t>2-Ethyl-3-hydroxy-4H-pyran-4-one</t>
  </si>
  <si>
    <t>Ethyl maltol</t>
  </si>
  <si>
    <t>2-Ethyl-3-hydroxy-4-pyrone</t>
  </si>
  <si>
    <t>2-Ethylpyromeconic acid</t>
  </si>
  <si>
    <t>4H-Pyran-4-one, 2-ethyl-3-hydroxy-</t>
  </si>
  <si>
    <t>Veltol-plus</t>
  </si>
  <si>
    <t>39255-32-8</t>
  </si>
  <si>
    <t>Ethyl 2-methylpentanoate</t>
  </si>
  <si>
    <t>Ethyl 2-methylvalerate</t>
  </si>
  <si>
    <t>Pentanoic acid, 2-methyl-, ethyl ester</t>
  </si>
  <si>
    <t>53399-81-8</t>
  </si>
  <si>
    <t>Ethyl 2-methyl-4-pentenoate</t>
  </si>
  <si>
    <t>4-Pentenoic acid, 2-methyl-, ethyl ester</t>
  </si>
  <si>
    <t>111-61-5</t>
  </si>
  <si>
    <t>Ethyl octadecanoate</t>
  </si>
  <si>
    <t>Ethyl stearate</t>
  </si>
  <si>
    <t>Octadecanoic acid, ethyl ester</t>
  </si>
  <si>
    <t>18368-91-7</t>
  </si>
  <si>
    <t>2-Ethylfenchol</t>
  </si>
  <si>
    <t>2-Ethyl-1,3,3-trimethyl-2-norbornanol</t>
  </si>
  <si>
    <t>2-Ethyl-1,3,3-trimethylbicyclo(2.2.1)heptan-2-ol</t>
  </si>
  <si>
    <t>2-Norbornanol, 2-ethyl-1,3,3-trimethyl-</t>
  </si>
  <si>
    <t>627-90-7</t>
  </si>
  <si>
    <t>Ethyl hendecanoate</t>
  </si>
  <si>
    <t>Ethyl undecanoate</t>
  </si>
  <si>
    <t>Ethyl undecylate</t>
  </si>
  <si>
    <t>Undecanoic acid, ethyl ester</t>
  </si>
  <si>
    <t>1576-77-8</t>
  </si>
  <si>
    <t>3-Hepten-1-ol, acetate</t>
  </si>
  <si>
    <t>trans-3-Heptenyl acetate</t>
  </si>
  <si>
    <t>(E)-Hept-3-enyl acetate</t>
  </si>
  <si>
    <t>67801-45-0</t>
  </si>
  <si>
    <t>Hept-3-enyl isobutyrate</t>
  </si>
  <si>
    <t>trans-3-Heptenyl 2-methylpropanoate</t>
  </si>
  <si>
    <t>trans-3-Heptenyl isobutyrate</t>
  </si>
  <si>
    <t>Propanoic acid, 2-methyl-, 3-heptenyl ester</t>
  </si>
  <si>
    <t>1191-43-1</t>
  </si>
  <si>
    <t>1,6-Dimercaptohexane</t>
  </si>
  <si>
    <t>1,6-Hexanedithiol</t>
  </si>
  <si>
    <t>Hexamethylene dimercaptan</t>
  </si>
  <si>
    <t>4634-89-3</t>
  </si>
  <si>
    <t>4-Hexenal, (Z)-</t>
  </si>
  <si>
    <t>cis-4-Hexenal</t>
  </si>
  <si>
    <t>10094-41-4</t>
  </si>
  <si>
    <t>Butanoic acid, 2-methyl-, 3-hexenyl ester</t>
  </si>
  <si>
    <t>3-Hexenyl 2-methylbutanoate</t>
  </si>
  <si>
    <t>3-Hexenyl 2-methylbutyrate</t>
  </si>
  <si>
    <t>10032-11-8</t>
  </si>
  <si>
    <t>Butanoic acid, 3-methyl-, 3-hexenyl ester</t>
  </si>
  <si>
    <t>3-Hexenyl 3-methylbutanoate</t>
  </si>
  <si>
    <t>3-Hexenyl isopentanoate</t>
  </si>
  <si>
    <t>3-Hexenyl isovalerate</t>
  </si>
  <si>
    <t>3-Hexenyl isovalerianate</t>
  </si>
  <si>
    <t>10032-15-2</t>
  </si>
  <si>
    <t>Butanoic acid, 2-methyl-, hexyl ester</t>
  </si>
  <si>
    <t>Hexyl 2-methylbutanoate</t>
  </si>
  <si>
    <t>Hexyl 2-methylbutyrate</t>
  </si>
  <si>
    <t>10032-13-0</t>
  </si>
  <si>
    <t>Butanoic acid, 3-methyl-, hexyl ester</t>
  </si>
  <si>
    <t>Hexyl isovalerate</t>
  </si>
  <si>
    <t>Hexyl isopentanoate</t>
  </si>
  <si>
    <t>Hexyl isovalerianate</t>
  </si>
  <si>
    <t>Hexyl 3-methylbutanoate</t>
  </si>
  <si>
    <t>7143-69-3</t>
  </si>
  <si>
    <t>Benzeneacetic acid, 1-ethenyl-1,5-dimethyl-4-hexenyl ester</t>
  </si>
  <si>
    <t>Linalyl phenylacetate</t>
  </si>
  <si>
    <t>3,7-Dimethyl-1,6-octadien-3-yl phenylacetate</t>
  </si>
  <si>
    <t>Linalyl alpha-toluate</t>
  </si>
  <si>
    <t>37887-04-0</t>
  </si>
  <si>
    <t>2-Butanol, 3-mercapto-, (R*,S*)-</t>
  </si>
  <si>
    <t>2-Mercapto-3-butanol</t>
  </si>
  <si>
    <t>2-Hydroxy-3-butanethiol</t>
  </si>
  <si>
    <t>3-Hydroxy-2-butanethiol</t>
  </si>
  <si>
    <t>3-Mercapto-2-butanol</t>
  </si>
  <si>
    <t>23832-18-0</t>
  </si>
  <si>
    <t>Bicyclo[3.1.1]heptane-2-thiol, 2,6,6-trimethyl-</t>
  </si>
  <si>
    <t>2,3 or 10-Mercaptopinane</t>
  </si>
  <si>
    <t>Pinanethiol</t>
  </si>
  <si>
    <t>Pinanyl mercaptan</t>
  </si>
  <si>
    <t>699-10-5</t>
  </si>
  <si>
    <t>Benzyldithiomethane</t>
  </si>
  <si>
    <t>Methyl benzyl disulfide</t>
  </si>
  <si>
    <t>Benzyl methyl disulfide</t>
  </si>
  <si>
    <t>Disulfide, phenylmethyl methyl</t>
  </si>
  <si>
    <t>Methyl phenylmethyl disulfide</t>
  </si>
  <si>
    <t>27625-35-0</t>
  </si>
  <si>
    <t>Amyl(iso) 2-methylbutanoate</t>
  </si>
  <si>
    <t>3-Methylbutyl 2-methylbutanoate</t>
  </si>
  <si>
    <t>Butanoic acid, 2-methyl-, 3-methylbutyl ester</t>
  </si>
  <si>
    <t>Isoamyl 2-methylbutanoate</t>
  </si>
  <si>
    <t>Isoamyl 2-methylbutyrate</t>
  </si>
  <si>
    <t>Isopentyl 2-methylbutanoate</t>
  </si>
  <si>
    <t>2445-77-4</t>
  </si>
  <si>
    <t>Butanoic acid, 3-methyl-, 2-methylbutyl ester</t>
  </si>
  <si>
    <t>2-Methylbutyl 3-methylbutanoate</t>
  </si>
  <si>
    <t>2-Methylbutyl isopentanoate</t>
  </si>
  <si>
    <t>2-Methylbutyl isovalerate</t>
  </si>
  <si>
    <t>2-Methylbutyl isovalerianate</t>
  </si>
  <si>
    <t>2050-01-3</t>
  </si>
  <si>
    <t>Amyl(iso) 2-methylpropanoate</t>
  </si>
  <si>
    <t>3-Methylbutyl 2-methylpropanoate</t>
  </si>
  <si>
    <t>Isoamyl isobutyrate</t>
  </si>
  <si>
    <t>Isoamyl 2-methylpropanoate</t>
  </si>
  <si>
    <t>Isopentyl isobutyrate</t>
  </si>
  <si>
    <t>Isopentyl 2-methylpropanoate</t>
  </si>
  <si>
    <t>3-Methylbutyl isobutyrate</t>
  </si>
  <si>
    <t>Propanoic acid, 2-methyl-, 3-methylbutyl ester</t>
  </si>
  <si>
    <t>21188-58-9</t>
  </si>
  <si>
    <t>Hexanoic acid, 3-hydroxy-, methyl ester</t>
  </si>
  <si>
    <t>Methyl 3-hydroxyhexanoate</t>
  </si>
  <si>
    <t>Methyl beta-hydroxycaproate</t>
  </si>
  <si>
    <t>Methyl 3-hydroxycaproate</t>
  </si>
  <si>
    <t>Methyl beta-hydroxyhexanoate</t>
  </si>
  <si>
    <t>54957-02-7</t>
  </si>
  <si>
    <t>2-Butanol, 3-[(2-mercapto-1-methylpropyl)thio]-</t>
  </si>
  <si>
    <t>alpha-Methyl-beta-hydroxypropyl alpha-methyl-beta-mercaptopropyl sulfide</t>
  </si>
  <si>
    <t>3-((2-Mercapto-1-methylpropyl)thio))-2-butanol</t>
  </si>
  <si>
    <t>5362-56-1</t>
  </si>
  <si>
    <t>4-Methyl-2-pentenal</t>
  </si>
  <si>
    <t>2-Pentenal, 4-methyl-</t>
  </si>
  <si>
    <t>1575-74-2</t>
  </si>
  <si>
    <t>2-Methyl-4-pentenoic acid</t>
  </si>
  <si>
    <t>4-Pentenoic acid, 2-methyl-</t>
  </si>
  <si>
    <t>13679-85-1</t>
  </si>
  <si>
    <t>2-Methyl-4,5(dihydro)-3(2h)-thiophenone</t>
  </si>
  <si>
    <t>2-Methyltetrahydrothiophen-3-one</t>
  </si>
  <si>
    <t>2-Methylthiolan-3-one</t>
  </si>
  <si>
    <t>3(2H)-Thiophenone, dihydro-2-mehtyl-</t>
  </si>
  <si>
    <t>3489-28-9</t>
  </si>
  <si>
    <t>1,9-Dimercaptononane</t>
  </si>
  <si>
    <t>1,9-Nonanedithiol</t>
  </si>
  <si>
    <t>Nonamethylene dimercaptan</t>
  </si>
  <si>
    <t>1191-62-4</t>
  </si>
  <si>
    <t>1,8-Dimercaptooctane</t>
  </si>
  <si>
    <t>1,8-Octanedithiol</t>
  </si>
  <si>
    <t>Octamethylene dimercaptan</t>
  </si>
  <si>
    <t>4312-99-6</t>
  </si>
  <si>
    <t>Amyl vinyl ketone</t>
  </si>
  <si>
    <t>1-Octen-3-one</t>
  </si>
  <si>
    <t>Vinyl amyl ketone</t>
  </si>
  <si>
    <t>3913-80-2</t>
  </si>
  <si>
    <t>2-Octen-1-ol, acetate, (E)-</t>
  </si>
  <si>
    <t>trans-2-Octen-1-yl acetate</t>
  </si>
  <si>
    <t>999999-26-8</t>
  </si>
  <si>
    <t>trans-2-Octen-1-yl butanoate</t>
  </si>
  <si>
    <t>trans-2-Octen-1-yl butyrate</t>
  </si>
  <si>
    <t>39251-88-2</t>
  </si>
  <si>
    <t>2-Furancarboxylic acid, octyl ester</t>
  </si>
  <si>
    <t>Octyl 2-furoate</t>
  </si>
  <si>
    <t>Octyl 2-furancarboxylate</t>
  </si>
  <si>
    <t>24401-36-3</t>
  </si>
  <si>
    <t>Benzeneacetaldehyde, .alpha.-2-propenyl</t>
  </si>
  <si>
    <t>2-Phenyl-4-pentenal</t>
  </si>
  <si>
    <t>814-67-5</t>
  </si>
  <si>
    <t>1,2-Dimercaptopropane</t>
  </si>
  <si>
    <t>1,2-Propanedithiol</t>
  </si>
  <si>
    <t>107-03-9</t>
  </si>
  <si>
    <t>Propanethiol</t>
  </si>
  <si>
    <t>1-Propanethiol</t>
  </si>
  <si>
    <t>n-Propyl mercaptan</t>
  </si>
  <si>
    <t>Propylthiol</t>
  </si>
  <si>
    <t>n-Thiopropyl alcohol</t>
  </si>
  <si>
    <t>644-35-9</t>
  </si>
  <si>
    <t>1-(2-Hydroxyphenyl)propane</t>
  </si>
  <si>
    <t>o-Propylphenol</t>
  </si>
  <si>
    <t>Phenol, 2-propyl-</t>
  </si>
  <si>
    <t>2-Propylphenol</t>
  </si>
  <si>
    <t>123-75-1</t>
  </si>
  <si>
    <t>Pyrrolidine</t>
  </si>
  <si>
    <t>Tetrahydropyrrole</t>
  </si>
  <si>
    <t>Tetramethylenimine</t>
  </si>
  <si>
    <t>5435-64-3</t>
  </si>
  <si>
    <t>Hexanal, 3,5,5-trimethyl-</t>
  </si>
  <si>
    <t>3,5,5-Trimethylhexanal</t>
  </si>
  <si>
    <t>Isononyl aldehyde</t>
  </si>
  <si>
    <t>Vandor B</t>
  </si>
  <si>
    <t>22694-96-8</t>
  </si>
  <si>
    <t>Oxazole, 2,5-dihydro-2,4,5-trimethyl-</t>
  </si>
  <si>
    <t>2,4,5-Trimethyl-delta-3-oxazoline</t>
  </si>
  <si>
    <t>2,4,5-Trimethyl-2,5-dihydrooxazole</t>
  </si>
  <si>
    <t>4906-24-5</t>
  </si>
  <si>
    <t>Acetoin acetate</t>
  </si>
  <si>
    <t>2-Acetoxy-3-butanone</t>
  </si>
  <si>
    <t>Acetyl methyl carbinyl acetate</t>
  </si>
  <si>
    <t>2-Butanone, 3-(acetyloxy)-</t>
  </si>
  <si>
    <t>2-Butanon-3-yl acetate</t>
  </si>
  <si>
    <t>2530-10-1</t>
  </si>
  <si>
    <t>3-Acetyl-2,5-dimethylthiophene</t>
  </si>
  <si>
    <t>2,5-Dimethyl-3-acetylthiophene</t>
  </si>
  <si>
    <t>Ethanone, 1-(2,5-dimethyl-3-thienyl)-</t>
  </si>
  <si>
    <t>16128-68-0</t>
  </si>
  <si>
    <t>1,2-Butanedithiol</t>
  </si>
  <si>
    <t>1,2-Dimercaptobutane</t>
  </si>
  <si>
    <t>24330-52-7</t>
  </si>
  <si>
    <t>1,3-Butanedithiol</t>
  </si>
  <si>
    <t>1,3-Dimercaptobutane</t>
  </si>
  <si>
    <t>108-39-4</t>
  </si>
  <si>
    <t>m-Cresol</t>
  </si>
  <si>
    <t>m-Cresylic acid</t>
  </si>
  <si>
    <t>1-Hydroxy-3-methylbenzene</t>
  </si>
  <si>
    <t>3-Hydroxytoluene</t>
  </si>
  <si>
    <t>1-Methyl-3-hydroxybenzene</t>
  </si>
  <si>
    <t>3-Methylphenol</t>
  </si>
  <si>
    <t>m-Methylphenol</t>
  </si>
  <si>
    <t>Phenol, 3-methyl-</t>
  </si>
  <si>
    <t>98-89-5</t>
  </si>
  <si>
    <t>Cyclohexanecarboxylic acid</t>
  </si>
  <si>
    <t>10519-33-2</t>
  </si>
  <si>
    <t>3-Decen-2-one</t>
  </si>
  <si>
    <t>Heptylideneacetone</t>
  </si>
  <si>
    <t>Oenanthylideneacetone</t>
  </si>
  <si>
    <t>72869-75-1</t>
  </si>
  <si>
    <t>Diallyl di-, tri-, tetra-, and pentasulfides</t>
  </si>
  <si>
    <t>Diallyl polysulfides</t>
  </si>
  <si>
    <t>Polysulfides, diallyl</t>
  </si>
  <si>
    <t>2-Propenylpolysulfides</t>
  </si>
  <si>
    <t>67715-79-1</t>
  </si>
  <si>
    <t>1,2-Di((1'-ethoxy)ethoxy)propane</t>
  </si>
  <si>
    <t>3,5,8,10-Tetraoxadodecane, 4,6,9-trimethyl-</t>
  </si>
  <si>
    <t>3782-00-1</t>
  </si>
  <si>
    <t>Benzofuran, 2,3-dimethyl-</t>
  </si>
  <si>
    <t>2,3-Dimethylbenzofuran</t>
  </si>
  <si>
    <t>624-92-0</t>
  </si>
  <si>
    <t>Dimethyl disulfide</t>
  </si>
  <si>
    <t>Disulfide, dimethyl</t>
  </si>
  <si>
    <t>Methyl disulfide</t>
  </si>
  <si>
    <t>108-83-8</t>
  </si>
  <si>
    <t>Diisobutyl ketone</t>
  </si>
  <si>
    <t>2,6-Dimethyl-4-heptanone</t>
  </si>
  <si>
    <t>4-Heptanone, 2,6-dimethyl-</t>
  </si>
  <si>
    <t>Isobutyl ketone</t>
  </si>
  <si>
    <t>Isovalerone</t>
  </si>
  <si>
    <t>61295-51-0</t>
  </si>
  <si>
    <t>1,3-Diisopropylacetonyl 2-methyl-3-furyl sulfide</t>
  </si>
  <si>
    <t>2,6-Dimethyl-3-((2-methyl-3-furyl)thio)-4-heptanone</t>
  </si>
  <si>
    <t>4-Heptanone, 2,6-dimethyl-3-[(2-methyl-3-furanyl)thio]-</t>
  </si>
  <si>
    <t>3-((2-Methyl-3-furyl)thio)-2,6-dimethyl-4-heptanone</t>
  </si>
  <si>
    <t>13877-91-3</t>
  </si>
  <si>
    <t>3,7-Dimethyl-1,3,6-octatriene</t>
  </si>
  <si>
    <t>Ocimene</t>
  </si>
  <si>
    <t>trans-beta-Ocimene</t>
  </si>
  <si>
    <t>1,3,6-Octatriene, 3,7-dimethyl-</t>
  </si>
  <si>
    <t>108-48-5</t>
  </si>
  <si>
    <t>2,6-Dimethylpyridine</t>
  </si>
  <si>
    <t>2,6-Lutidine</t>
  </si>
  <si>
    <t>23654-92-4</t>
  </si>
  <si>
    <t>3,5-Dimethyl-1,2,4-trithiolane</t>
  </si>
  <si>
    <t>1,2,4-Trithiolane, 3,5-dimethyl-</t>
  </si>
  <si>
    <t>3796-70-1</t>
  </si>
  <si>
    <t>2,6-Dimethyl-2,6-undecadien-10-one</t>
  </si>
  <si>
    <t>6,10-Dimethyl-5,9-undecadien-2-one</t>
  </si>
  <si>
    <t>Geranyl acetone</t>
  </si>
  <si>
    <t>5,9-Undecadien-2-one, 6,10-dimethyl-, (E)</t>
  </si>
  <si>
    <t>105-95-3</t>
  </si>
  <si>
    <t>Astratone</t>
  </si>
  <si>
    <t>Ethylene brassylate</t>
  </si>
  <si>
    <t>Cyclo-1,13-ethylenedioxytridecan-1,13-dione</t>
  </si>
  <si>
    <t>1,4-Dioxacycloheptadecane-5,17-dione</t>
  </si>
  <si>
    <t>Ethylene glycol brassylate, cyclic diester</t>
  </si>
  <si>
    <t>Ethylene undecane dicarboxylate</t>
  </si>
  <si>
    <t>Musk T</t>
  </si>
  <si>
    <t>Tridecanedioic acid cyclic ethylene glycol diester</t>
  </si>
  <si>
    <t>3289-28-9</t>
  </si>
  <si>
    <t>Cyclohexanecarboxylic acid, ethyl ester</t>
  </si>
  <si>
    <t>Ethyl cyclohexanecarboxylate</t>
  </si>
  <si>
    <t>2305-25-1</t>
  </si>
  <si>
    <t>Ethyl 3-hydroxyhexanoate</t>
  </si>
  <si>
    <t>Hexanoic acid, 3-hydroxy-, ethyl ester</t>
  </si>
  <si>
    <t>104-90-5</t>
  </si>
  <si>
    <t>5-Ethyl-2-methylpyridine</t>
  </si>
  <si>
    <t>2-Methyl-5-ethylpyridine</t>
  </si>
  <si>
    <t>Pyridine, 5-ethyl-2-methyl-</t>
  </si>
  <si>
    <t>589-82-2</t>
  </si>
  <si>
    <t>n-Butyl ethyl carbinol</t>
  </si>
  <si>
    <t>3-Heptanol</t>
  </si>
  <si>
    <t>Ethyl butyl carbinol</t>
  </si>
  <si>
    <t>118-93-4</t>
  </si>
  <si>
    <t>o-Acetylphenol</t>
  </si>
  <si>
    <t>2-Hydroxyacetophenone</t>
  </si>
  <si>
    <t>Ethanone, 1-(2-hydroxyphenyl)-</t>
  </si>
  <si>
    <t>o-Hydroxyacetophenone</t>
  </si>
  <si>
    <t>65620-50-0</t>
  </si>
  <si>
    <t>6-Hydroxydihydrotheaspirane</t>
  </si>
  <si>
    <t>6-Hydroxy-2,6,10,10-tetramethyl-1-oxaspiro(4,5)decane</t>
  </si>
  <si>
    <t>1-Oxaspiro[4.5]decan-6-ol, 2,6,10,10-tetramethyl-,[2S-[2.alpha.,5.alpha.(R*)]]-</t>
  </si>
  <si>
    <t>3142-66-3</t>
  </si>
  <si>
    <t>Acetyl ethyl carbinol</t>
  </si>
  <si>
    <t>3-Hydroxy-2-pentanone</t>
  </si>
  <si>
    <t>2-Pentanone, 3-hydroxy-</t>
  </si>
  <si>
    <t>2308-18-1</t>
  </si>
  <si>
    <t>Amyl(iso) acetoacetate</t>
  </si>
  <si>
    <t>Isoamyl acetoacetate</t>
  </si>
  <si>
    <t>Butanoic acid, 3-oxo-, 3-methylbutyl ester</t>
  </si>
  <si>
    <t>Isoamyl beta-ketobutyrate</t>
  </si>
  <si>
    <t>Isoamyl 3-oxobutanoate</t>
  </si>
  <si>
    <t>Isopentyl acetoacetate</t>
  </si>
  <si>
    <t>3-Methylbutyl 3-oxobutanoate</t>
  </si>
  <si>
    <t>11050-62-7</t>
  </si>
  <si>
    <t>2-Cyclopenten-1-one, 2-methyl-3-(2-pentenyl)-</t>
  </si>
  <si>
    <t>Isojasmone</t>
  </si>
  <si>
    <t>2-Hexyl-2-cyclopenten-1-one and 2-hexylidenecylopentanone (mixture)</t>
  </si>
  <si>
    <t>2-Hexylidene cyclopentanone and 2-hexyl-2-cyclopenten-1-one (mixture)</t>
  </si>
  <si>
    <t>2-Methyl-3-pent-2-enylcyclopent-2-enone</t>
  </si>
  <si>
    <t>78-59-1</t>
  </si>
  <si>
    <t>2-Cyclohexen-1-one, 3,5,5-trimethyl-</t>
  </si>
  <si>
    <t>Isophorone</t>
  </si>
  <si>
    <t>Isoacetophorone</t>
  </si>
  <si>
    <t>3,5,5-Trimethyl-2-cyclohexen-1-one</t>
  </si>
  <si>
    <t>13925-05-8</t>
  </si>
  <si>
    <t>5-Isopropyl-2-methylpyrazine</t>
  </si>
  <si>
    <t>2-Methyl-5-isopropylpyrazine</t>
  </si>
  <si>
    <t>Pyrazine, 2-methyl-5-(1-methylethyl)-</t>
  </si>
  <si>
    <t>15679-13-7</t>
  </si>
  <si>
    <t>2-Isopropyl-4-methylthiazole</t>
  </si>
  <si>
    <t>4-Methyl-2-isopropylthiazole</t>
  </si>
  <si>
    <t>Thiazole, 4-methyl-2-(1-methylethyl)-</t>
  </si>
  <si>
    <t>110-27-0</t>
  </si>
  <si>
    <t>Isopropyl myristate</t>
  </si>
  <si>
    <t>Isopropyl tetradecanoate</t>
  </si>
  <si>
    <t>Tetradecanoic acid, 1-methylethyl ester</t>
  </si>
  <si>
    <t>2111-75-3</t>
  </si>
  <si>
    <t>1-Cyclohexene-1-carboxaldehyde, 4-(1-methylethenyl)-</t>
  </si>
  <si>
    <t>p-Mentha-1,8-dien-7-al</t>
  </si>
  <si>
    <t>Dihydrocuminic aldehyde</t>
  </si>
  <si>
    <t>4-Isopropenyl-1-cyclohexene-1-carboxaldehyde</t>
  </si>
  <si>
    <t>Perilla aldehyde</t>
  </si>
  <si>
    <t>Perillaldehyde</t>
  </si>
  <si>
    <t>99-86-5</t>
  </si>
  <si>
    <t>1,3-Cyclohexadiene, 1-methyl-4-(1-methylethyl)-</t>
  </si>
  <si>
    <t>p-Mentha-1,3-diene</t>
  </si>
  <si>
    <t>1-Methyl-4-isopropyl-1,3-cyclohexadiene</t>
  </si>
  <si>
    <t>Terpilene</t>
  </si>
  <si>
    <t>alpha-Terpinene</t>
  </si>
  <si>
    <t>99-85-4</t>
  </si>
  <si>
    <t>Crithmene</t>
  </si>
  <si>
    <t>p-Mentha-1,4-diene</t>
  </si>
  <si>
    <t>1,4-Cyclohexadiene, 1-methyl-4-(1-methylethyl)-</t>
  </si>
  <si>
    <t>1-Methyl-4-isopropyl-1,4-cyclohexadiene</t>
  </si>
  <si>
    <t>Moslene</t>
  </si>
  <si>
    <t>gamma-Terpinene</t>
  </si>
  <si>
    <t>491-09-8</t>
  </si>
  <si>
    <t>2-Cyclohexen-1-one, 3-methyl-6-(1-methylethylidene)-</t>
  </si>
  <si>
    <t>p-Mentha-1,4(8)-dien-3-one</t>
  </si>
  <si>
    <t>1-Methyl-4-isopropylidene-1-cyclohexen-3-one</t>
  </si>
  <si>
    <t>Piperitenone</t>
  </si>
  <si>
    <t>15111-96-3</t>
  </si>
  <si>
    <t>1-Cyclohexen-1-methanol, 4-(1-methylethenyl)-, acetate</t>
  </si>
  <si>
    <t>p-Mentha-1,8-dien-7-yl acetate</t>
  </si>
  <si>
    <t>Dihydrocuminyl acetate</t>
  </si>
  <si>
    <t>4-Isopropenyl-1-cyclohexene carbinol acetate</t>
  </si>
  <si>
    <t>Menthadien-7-carbinyl acetate</t>
  </si>
  <si>
    <t>1,8-para-Menthadien-7-yl acetate</t>
  </si>
  <si>
    <t>4-(1-Methylvinyl)cyclohex-1-ene-1-methylacetate</t>
  </si>
  <si>
    <t>Perillyl acetate</t>
  </si>
  <si>
    <t>499-69-4</t>
  </si>
  <si>
    <t>Carvomenthol</t>
  </si>
  <si>
    <t>p-Menthan-2-ol</t>
  </si>
  <si>
    <t>Cyclohexanol, 2-methyl-5-(1-methylethyl)-</t>
  </si>
  <si>
    <t>Hexahydrocarvacrol</t>
  </si>
  <si>
    <t>3-Isopropyl-6-methylcyclohexanol</t>
  </si>
  <si>
    <t>1-Methyl-4-isopropyl-2-cyclohexanol</t>
  </si>
  <si>
    <t>586-82-3</t>
  </si>
  <si>
    <t>3-Cyclohexen-1-ol, 1-methyl-4-(1-methylethyl)-</t>
  </si>
  <si>
    <t>p-Menth-3-en-1-ol</t>
  </si>
  <si>
    <t>4-Isopropyl-1-methyl-3-cyclohexen-1-ol</t>
  </si>
  <si>
    <t>1-Methyl-4-isopropyl-3-cyclohexen-1-ol</t>
  </si>
  <si>
    <t>1-Terpinenol</t>
  </si>
  <si>
    <t>138-87-4</t>
  </si>
  <si>
    <t>Cyclohexanal, 1-methyl-4-(1-methylethenyl)-</t>
  </si>
  <si>
    <t>p-Menth-8-en-1-ol</t>
  </si>
  <si>
    <t>4-Isopropenyl-1-methyl-1-cyclohexanol</t>
  </si>
  <si>
    <t>1-Methyl-4-isopropenylcyclohexan-1-ol</t>
  </si>
  <si>
    <t>beta-Terpineol</t>
  </si>
  <si>
    <t>beta-Terpinol</t>
  </si>
  <si>
    <t>7764-50-3</t>
  </si>
  <si>
    <t>Cyclohexanone, 2-methyl-5-(1-methylethenyl)-, trans-</t>
  </si>
  <si>
    <t>p-Menth-8-en-2-one</t>
  </si>
  <si>
    <t>Dihydrocarvone</t>
  </si>
  <si>
    <t>cis-Dihydrocarvone</t>
  </si>
  <si>
    <t>3-Isopropenyl-6-methylcyclohexanone</t>
  </si>
  <si>
    <t>2-Methyl-5-(1-methyl)ethenyl)cyclohexanone</t>
  </si>
  <si>
    <t>2-Methyl-5-(1-methylvinyl)cyclohexan-1-one</t>
  </si>
  <si>
    <t>17916-91-5</t>
  </si>
  <si>
    <t>9-Acetoxy-1-p-menthene</t>
  </si>
  <si>
    <t>1-p-Menthen-9-yl acetate</t>
  </si>
  <si>
    <t>3-Cyclohexene-1-methanol, .alpha.,4-dimethyl-, acetate</t>
  </si>
  <si>
    <t>p-Menth-1-en-9-yl acetate</t>
  </si>
  <si>
    <t>1963-36-6</t>
  </si>
  <si>
    <t>4-Methoxycinnamaldehyde</t>
  </si>
  <si>
    <t>p-Methoxycinnamaldehyde</t>
  </si>
  <si>
    <t>3-(4-Methoxyphenyl)-2-propenal</t>
  </si>
  <si>
    <t>2-Propenal, 3-(4-Methoxyphenyl)-</t>
  </si>
  <si>
    <t>4630-82-4</t>
  </si>
  <si>
    <t>Cyclohexanecarboxylic acid, methyl ester</t>
  </si>
  <si>
    <t>Methyl cyclohexanecarboxylate</t>
  </si>
  <si>
    <t>32737-14-7</t>
  </si>
  <si>
    <t>2-Methyl-3,5 or 6-ethoxypyrazine</t>
  </si>
  <si>
    <t>61295-41-8</t>
  </si>
  <si>
    <t>1,3-Diethylacetonyl 2-methyl-3-furyl sulfide</t>
  </si>
  <si>
    <t>3-((2-Methyl-3-furyl)thio)-4-heptanone</t>
  </si>
  <si>
    <t>4-Heptanone, 3-[(2-methyl-3-furanyl)thio]-</t>
  </si>
  <si>
    <t>61295-50-9</t>
  </si>
  <si>
    <t>1,3-Dipropylacetonyl 2-methyl-3-furyl sulfide</t>
  </si>
  <si>
    <t>4-((2-Methyl-3-furyl)thio)-5-nonanone</t>
  </si>
  <si>
    <t>5-Nonanone, 4-((2-methyl-3-furyl)thio)-</t>
  </si>
  <si>
    <t>628-46-6</t>
  </si>
  <si>
    <t>Hexanoic acid, 5-methyl-</t>
  </si>
  <si>
    <t>5-Methylhexanoic acid</t>
  </si>
  <si>
    <t>Isoheptanoic acid</t>
  </si>
  <si>
    <t>Isovenanthic acid</t>
  </si>
  <si>
    <t>65505-17-1</t>
  </si>
  <si>
    <t>Furan, 2-methyl-3-(methyldithio)-</t>
  </si>
  <si>
    <t>Methyl 2-methyl-3-furyl disulfide</t>
  </si>
  <si>
    <t>45019-28-1</t>
  </si>
  <si>
    <t>4-Methylnonanoic acid</t>
  </si>
  <si>
    <t>4-Methylpelargonic acid</t>
  </si>
  <si>
    <t>Nonanoic acid, 4-methyl-</t>
  </si>
  <si>
    <t>54947-74-9</t>
  </si>
  <si>
    <t>4-Methyloctanoic acid</t>
  </si>
  <si>
    <t>Octanoic acid, 4-methyl-</t>
  </si>
  <si>
    <t>5905-47-5</t>
  </si>
  <si>
    <t>Disulfide, methyl 1-propenyl-</t>
  </si>
  <si>
    <t>Methyl 1-propenyl disulfide</t>
  </si>
  <si>
    <t>Methyldithio-1-propene</t>
  </si>
  <si>
    <t>1-Propenyl methyl disulfide</t>
  </si>
  <si>
    <t>3720-16-9</t>
  </si>
  <si>
    <t>Celery ketone</t>
  </si>
  <si>
    <t>3-Methyl-5-propyl-2-cyclohexen-1-one</t>
  </si>
  <si>
    <t>2-Cyclohexen-1-one, 3-methyl-5-propyl-</t>
  </si>
  <si>
    <t>3-Methyl-5-propylcyclohex-2-enone</t>
  </si>
  <si>
    <t>67715-80-4</t>
  </si>
  <si>
    <t>2-Methyl-4-propyl-1,3-oxathiane</t>
  </si>
  <si>
    <t>1,3-Oxathiane, 2-methyl-4-propyl-</t>
  </si>
  <si>
    <t>67715-81-5</t>
  </si>
  <si>
    <t>1,4-Nonadiol diacetate</t>
  </si>
  <si>
    <t>1,4-Nonanediol diacetate</t>
  </si>
  <si>
    <t>2277-19-2</t>
  </si>
  <si>
    <t>(Z)-Non-6-enal</t>
  </si>
  <si>
    <t>cis-6-Nonenal</t>
  </si>
  <si>
    <t>6-Nonenal, (z)-</t>
  </si>
  <si>
    <t>589-98-0</t>
  </si>
  <si>
    <t>Amyl ethyl carbinol</t>
  </si>
  <si>
    <t>3-Octanol</t>
  </si>
  <si>
    <t>Ethyl n-amyl carbinol</t>
  </si>
  <si>
    <t>Octanol-3</t>
  </si>
  <si>
    <t>2442-10-6</t>
  </si>
  <si>
    <t>3-Acetoxyoctene</t>
  </si>
  <si>
    <t>1-Octen-3-yl acetate</t>
  </si>
  <si>
    <t>Amyl crotonyl acetate</t>
  </si>
  <si>
    <t>Amyl vinyl carbinyl acetate</t>
  </si>
  <si>
    <t>1-Octen-3-ol, acetate</t>
  </si>
  <si>
    <t>Octenyl acetate</t>
  </si>
  <si>
    <t>beta-Octenyl acetate</t>
  </si>
  <si>
    <t>n-Pentyl vinyl carbinol acetate</t>
  </si>
  <si>
    <t>4864-61-3</t>
  </si>
  <si>
    <t>n-Amyl ethyl carbinyl acetate</t>
  </si>
  <si>
    <t>3-Octyl acetate</t>
  </si>
  <si>
    <t>3-Octanol, acetate</t>
  </si>
  <si>
    <t>616-25-1</t>
  </si>
  <si>
    <t>Ethyl vinyl carbinol</t>
  </si>
  <si>
    <t>1-Penten-3-ol</t>
  </si>
  <si>
    <t>Vinyl ethyl carbinol</t>
  </si>
  <si>
    <t>63-91-2</t>
  </si>
  <si>
    <t>Alanine, phenyl-, l-</t>
  </si>
  <si>
    <t>L-Phenylalanine</t>
  </si>
  <si>
    <t>L-alpha-Aminohydrocinnamic acid</t>
  </si>
  <si>
    <t>L-2-Amino-3-phenylpropionic acid</t>
  </si>
  <si>
    <t>L-alpha-Amino-beta-phenylpropionic acid</t>
  </si>
  <si>
    <t>L-beta-Phenylalanine</t>
  </si>
  <si>
    <t>L-3-Phenyl-2-aminopropanoic acid</t>
  </si>
  <si>
    <t>65545-81-5</t>
  </si>
  <si>
    <t>Benzeneacetaldehyde, .alpha.-(2-furanylmethylene)-, (E)-</t>
  </si>
  <si>
    <t>2-Phenyl-3-(2-furyl)prop-2-enal</t>
  </si>
  <si>
    <t>2-Furfurylidenephenylacetaldehyde</t>
  </si>
  <si>
    <t>5947-36-4</t>
  </si>
  <si>
    <t>Bicyclo[3.1.1]heptan-3-ol, 6,6-dimethyl-2-methylene-</t>
  </si>
  <si>
    <t>2(10)-Pinen-3-ol</t>
  </si>
  <si>
    <t>6,6-Dimethyl-3-hydroxy-2-methylenebicyclo(3.1.1)heptane</t>
  </si>
  <si>
    <t>6,6-Dimethyl-2-methylenebicyclo(3.1.1)heptan-3-ol</t>
  </si>
  <si>
    <t>Pinocarveol</t>
  </si>
  <si>
    <t>109-80-8</t>
  </si>
  <si>
    <t>1,3-Dimercaptopropane</t>
  </si>
  <si>
    <t>1,3-Propanedithiol</t>
  </si>
  <si>
    <t>Trimethylene dimercaptan</t>
  </si>
  <si>
    <t>108-46-3</t>
  </si>
  <si>
    <t>1,3-Benzenediol</t>
  </si>
  <si>
    <t>Resorcinol</t>
  </si>
  <si>
    <t>m-Dihydroxybenzene</t>
  </si>
  <si>
    <t>2721-22-4</t>
  </si>
  <si>
    <t>5-Hydroxytetradecanoic acid lactone</t>
  </si>
  <si>
    <t>delta-Tetradecalactone</t>
  </si>
  <si>
    <t>2H-Pyran-2-one, tetrahydro-6-nonyl-</t>
  </si>
  <si>
    <t>Tetradeca-1,5-lactone</t>
  </si>
  <si>
    <t>83-67-0</t>
  </si>
  <si>
    <t>3,7-Dihydro-3,7-dimethyl-1H-purine-2,6-dione</t>
  </si>
  <si>
    <t>Theobromine</t>
  </si>
  <si>
    <t>3,7-Dimethylxanthine</t>
  </si>
  <si>
    <t>1H-Purine-2,6-dione, 3,7-dihydro-3,7-dimethyl-</t>
  </si>
  <si>
    <t>4501-58-0</t>
  </si>
  <si>
    <t>Acetaldehyde, (2,2,3,-trimethylcyclopent-3-en-1-yl</t>
  </si>
  <si>
    <t>(2,2,3-Trimethylcyclopent-3-en-1-yl)acetaldehyde</t>
  </si>
  <si>
    <t>Campholenic aldehyde</t>
  </si>
  <si>
    <t>(R)-2,2,3-Trimethylcyclopent-3-ene-1-acetaldehyde</t>
  </si>
  <si>
    <t>67715-82-6</t>
  </si>
  <si>
    <t>3,5,9,11-Tetraoxatridecane, 7-(1-ethoxyethoxy)-4,10-dimethyl-</t>
  </si>
  <si>
    <t>1,2,3-Tris((1'-ethoxy)ethoxy)propane</t>
  </si>
  <si>
    <t>473-67-6</t>
  </si>
  <si>
    <t>Bicyclo[3.1.1]hept-3-en-2-ol, 4,6,6-trimethyl-</t>
  </si>
  <si>
    <t>Verbenol</t>
  </si>
  <si>
    <t>4-Hydroxy-2,6,6-trimethylbicyclo(3.1.1)hept-2-ene</t>
  </si>
  <si>
    <t>2-Pinen-4-ol</t>
  </si>
  <si>
    <t>4,6,6-Trimethylbicyclo(3.1.1)hept-3-en-2-ol</t>
  </si>
  <si>
    <t>d-Verbenol</t>
  </si>
  <si>
    <t>95-87-4</t>
  </si>
  <si>
    <t>2,5-Dimethylphenol</t>
  </si>
  <si>
    <t>2,5-Xylenol</t>
  </si>
  <si>
    <t>1-Hydroxy-2,5-dimethylbenzene</t>
  </si>
  <si>
    <t>Phenol, 2,5-dimethyl-</t>
  </si>
  <si>
    <t>95-65-8</t>
  </si>
  <si>
    <t>3,4-Dimethylphenol</t>
  </si>
  <si>
    <t>3,4-Xylenol</t>
  </si>
  <si>
    <t>1-Hydroxy-3,4-dimethylbenzene</t>
  </si>
  <si>
    <t>Phenol, 3,4-dimethyl-</t>
  </si>
  <si>
    <t>766-92-7</t>
  </si>
  <si>
    <t>Benzene, [(methylthio)methyl]-</t>
  </si>
  <si>
    <t>Benzyl methyl sulfide</t>
  </si>
  <si>
    <t>Methyl benzyl sulfide</t>
  </si>
  <si>
    <t>Methylthiomethyl benzene</t>
  </si>
  <si>
    <t>alpha-(Methylthio)toluene</t>
  </si>
  <si>
    <t>2785-87-7</t>
  </si>
  <si>
    <t>Dihydroeugenol</t>
  </si>
  <si>
    <t>2-Methoxy-4-propylphenol</t>
  </si>
  <si>
    <t>Phenol, 2-methoxy-4-propyl-</t>
  </si>
  <si>
    <t>4-Propylguaicol</t>
  </si>
  <si>
    <t>5-Propyl-ortho-hydroxyanisole</t>
  </si>
  <si>
    <t>4-Propyl-ortho-methoxyphenol</t>
  </si>
  <si>
    <t>80-59-1</t>
  </si>
  <si>
    <t>2-Butenoic acid, 2-methyl-, (E)</t>
  </si>
  <si>
    <t>2-Methyl-trans-2-butenoic acid</t>
  </si>
  <si>
    <t>trans-2-Methylcrotonic acid</t>
  </si>
  <si>
    <t>Tiglic acid</t>
  </si>
  <si>
    <t>999999-26-9</t>
  </si>
  <si>
    <t>4-(Methylthio)butanol</t>
  </si>
  <si>
    <t>40878-72-6</t>
  </si>
  <si>
    <t>2-Butenal, 2-[(methylthio)methyl]-</t>
  </si>
  <si>
    <t>2-(Methylthio)methyl-2-butenal</t>
  </si>
  <si>
    <t>2-Ethylidene methional</t>
  </si>
  <si>
    <t>76649-14-4</t>
  </si>
  <si>
    <t>3-Octen-2-ol</t>
  </si>
  <si>
    <t>4643-27-0</t>
  </si>
  <si>
    <t>Butyl propenyl ketone</t>
  </si>
  <si>
    <t>2-Octen-4-one</t>
  </si>
  <si>
    <t>Propenyl butyl ketone</t>
  </si>
  <si>
    <t>29811-50-5</t>
  </si>
  <si>
    <t>Butanoic acid, 2-methyl-, octyl ester</t>
  </si>
  <si>
    <t>Octyl 2-methylbutyrate</t>
  </si>
  <si>
    <t>1565-81-7</t>
  </si>
  <si>
    <t>3-Decanol</t>
  </si>
  <si>
    <t>58-86-6</t>
  </si>
  <si>
    <t>2,3,4,5-Tetrahydroxypentanal</t>
  </si>
  <si>
    <t>d-Xylose</t>
  </si>
  <si>
    <t>61197-09-9</t>
  </si>
  <si>
    <t>Furan, 2-methyl-3-(propyldithio)-</t>
  </si>
  <si>
    <t>Propyl 2-methyl-3-furyl disulfide</t>
  </si>
  <si>
    <t>2-Methyl-3-furyl propyl disulfide</t>
  </si>
  <si>
    <t>4798-44-1</t>
  </si>
  <si>
    <t>1-Hexen-3-ol</t>
  </si>
  <si>
    <t>1-Vinylbutan-1-ol</t>
  </si>
  <si>
    <t>Vinyl propyl carbinol</t>
  </si>
  <si>
    <t>1193-79-9</t>
  </si>
  <si>
    <t>2-Acetyl-5-methylfuran</t>
  </si>
  <si>
    <t>Ethanone, 1-(5-methyl-2-furanyl)-</t>
  </si>
  <si>
    <t>1-(5-Methyl-2-furyl)ethanone</t>
  </si>
  <si>
    <t>Methyl 5-methyl-2-furyl ketone</t>
  </si>
  <si>
    <t>16429-21-3</t>
  </si>
  <si>
    <t>epsilon-Dodecalactone</t>
  </si>
  <si>
    <t>7-Hexyl-2-oxepanone</t>
  </si>
  <si>
    <t>2-Oxepanone, 7-hexyl-</t>
  </si>
  <si>
    <t>43039-98-1</t>
  </si>
  <si>
    <t>1-Propanone, 1-(5-methyl-2-furanyl)-</t>
  </si>
  <si>
    <t>2-Propionylthiazole</t>
  </si>
  <si>
    <t>1-(2-Thiazolyl)-1-propanone</t>
  </si>
  <si>
    <t>16491-54-6</t>
  </si>
  <si>
    <t>Butanoic acid, 1-ethenylhexyl ester</t>
  </si>
  <si>
    <t>1-Octen-3-yl butyrate</t>
  </si>
  <si>
    <t>5579-78-2</t>
  </si>
  <si>
    <t>6-Butylhexanolide</t>
  </si>
  <si>
    <t>epsilon-Decalactone</t>
  </si>
  <si>
    <t>7-Butyl-2-oxepanone</t>
  </si>
  <si>
    <t>2-Oxepanone, 7-butyl-</t>
  </si>
  <si>
    <t>1073-26-3</t>
  </si>
  <si>
    <t>Ethyl 2-pyrrolyl ketone</t>
  </si>
  <si>
    <t>2-Propionylpyrrole</t>
  </si>
  <si>
    <t>1-Propanone, 1(1H-pyrrol-2-yl-</t>
  </si>
  <si>
    <t>1-(2-Pyrrolyl)-1-propanone</t>
  </si>
  <si>
    <t>288-47-1</t>
  </si>
  <si>
    <t>Thiazole</t>
  </si>
  <si>
    <t>108-98-5</t>
  </si>
  <si>
    <t>Benzenethiol</t>
  </si>
  <si>
    <t>Thiophenol</t>
  </si>
  <si>
    <t>150-60-7</t>
  </si>
  <si>
    <t>BDS</t>
  </si>
  <si>
    <t>Benzyl disulfide</t>
  </si>
  <si>
    <t>alpha-(Benzyldithio)toluene</t>
  </si>
  <si>
    <t>Dibenzyl disulfide</t>
  </si>
  <si>
    <t>1,4-Diphenyl-2,3-dithiobutane</t>
  </si>
  <si>
    <t>Di(phenylmethyl)disulfide</t>
  </si>
  <si>
    <t>Disulfide, bis(phenylmethyl)</t>
  </si>
  <si>
    <t>10521-91-2</t>
  </si>
  <si>
    <t>Benzenepentanol</t>
  </si>
  <si>
    <t>5-Phenylpentanol</t>
  </si>
  <si>
    <t>Phenylamyl alcohol</t>
  </si>
  <si>
    <t>5-Phenylpentan-1-ol</t>
  </si>
  <si>
    <t>65894-82-8</t>
  </si>
  <si>
    <t>2-(2-Butyl)-4,5-dimethyl-3-thiazoline</t>
  </si>
  <si>
    <t>2,5-Dihydro-4,5-dimethyl-2-(1-methylpropyl)thiazole</t>
  </si>
  <si>
    <t>Thiazole, 2,5-dihydro-4,5-dimethyl-2-(1-methylpropyl)-</t>
  </si>
  <si>
    <t>76788-46-0</t>
  </si>
  <si>
    <t>4,5-Dimethyl-2-ethyl-3-thiazoline</t>
  </si>
  <si>
    <t>2-Ethyl-2,5-dihydro-4,5-dimethylthiazole</t>
  </si>
  <si>
    <t>2-Ethyl-4,5-dimethyl-3-thiazoline</t>
  </si>
  <si>
    <t>Thiazole, 2-ethyl-2,5-dihydro-4,5-dimethyl-</t>
  </si>
  <si>
    <t>65894-83-9</t>
  </si>
  <si>
    <t>2,5-Dihydro-4,5-dimethyl-2-(2-methylpropyl)thiazole</t>
  </si>
  <si>
    <t>4,5-Dimethyl-2-isobutyl-3-thiazoline</t>
  </si>
  <si>
    <t>2-Isobutyl-4,5-dimethyl-3-thiazoline</t>
  </si>
  <si>
    <t>Thiazole, 2,5-dihydro-4,5-dimethyl-2-(2-methylpropyl)-</t>
  </si>
  <si>
    <t>57378-68-4</t>
  </si>
  <si>
    <t>2-Buten-1-one, 1-(2,6,6-trimethyl-3-cyclohexen-1-yl)-</t>
  </si>
  <si>
    <t>1-(2,6,6-Trimethyl-3-cyclohexen-1-yl)-2-buten-1-one</t>
  </si>
  <si>
    <t>delta-Damascone</t>
  </si>
  <si>
    <t>Dihydro floriffone TD</t>
  </si>
  <si>
    <t>27538-09-6</t>
  </si>
  <si>
    <t>2-Ethyl-4-hydroxy-5-methyl-3(2H)-furanone</t>
  </si>
  <si>
    <t>5-Ethyl-4-hydroxy-2-methyl-3(2H)-furanone</t>
  </si>
  <si>
    <t>3(2H)-Furanone, 5-ethyl-4-hydroxy-2-methyl-</t>
  </si>
  <si>
    <t>25312-34-9</t>
  </si>
  <si>
    <t>3-Buten-2-ol, 4-(2,6,6-trimethyl-2-cyclohexen-1-yl)-</t>
  </si>
  <si>
    <t>alpha-Ionol</t>
  </si>
  <si>
    <t>4-(2,6,6-Trimethyl-2-cyclohexenyl)-3-buten-2-ol</t>
  </si>
  <si>
    <t>22029-76-1</t>
  </si>
  <si>
    <t>3-Buten-2-ol, 4-(2,6,6-trimethyl-1-cyclohexen-1-yl)-</t>
  </si>
  <si>
    <t>beta-Ionol</t>
  </si>
  <si>
    <t>4-(2,6,6-Trimethyl-1-cyclohexen-1-yl)-3-buten-2-ol</t>
  </si>
  <si>
    <t>17283-81-7</t>
  </si>
  <si>
    <t>2-Butanone, 4-(2,6,6-trimethyl-1-cyclohexen-1-yl)-</t>
  </si>
  <si>
    <t>Dihydro-beta-ionone</t>
  </si>
  <si>
    <t>4-(2,6,6-Trimethyl-1-cyclohexenyl)butan-2-one</t>
  </si>
  <si>
    <t>3293-47-8</t>
  </si>
  <si>
    <t>1-Cyclohexene-1-propanol, .alpha.,2,6,6-tetramethyl-</t>
  </si>
  <si>
    <t>Dihydro-beta-ionol</t>
  </si>
  <si>
    <t>beta-Dihydroionol</t>
  </si>
  <si>
    <t>a,2,6,6-Tetramethylcyclohexene-1-propan-1-ol</t>
  </si>
  <si>
    <t>4-(2,6,6-Trimethyl-1-cyclohexenyl)butan-2-ol</t>
  </si>
  <si>
    <t>31499-72-6</t>
  </si>
  <si>
    <t>2-Butanone, 4-(2,6,6-trimethyl-2-cyclohexen-1-yl)-</t>
  </si>
  <si>
    <t>Dihydro-alpha-ionone</t>
  </si>
  <si>
    <t>4-(2,6,6-Trimethyl-2-cyclohexen-1-yl)butan-2-one</t>
  </si>
  <si>
    <t>103-05-9</t>
  </si>
  <si>
    <t>Butanol, 2-methyl-4-phenyl-</t>
  </si>
  <si>
    <t>2-Methyl-4-phenyl-2-butanol</t>
  </si>
  <si>
    <t>Dimethylphenylethyl carbinol</t>
  </si>
  <si>
    <t>1,1-Dimethyl-3-phenyl-1-propanol</t>
  </si>
  <si>
    <t>alpha,alpha-Dimethyl-gamma-phenylpropyl alcohol</t>
  </si>
  <si>
    <t>Phenyl ethyl dimethyl carbinol</t>
  </si>
  <si>
    <t>26563-74-6</t>
  </si>
  <si>
    <t>2-Amyl-4-methyl-1,3-dioxolane</t>
  </si>
  <si>
    <t>4-Methyl-2-pentyl-1,3-dioxolan</t>
  </si>
  <si>
    <t>1,3-Dioxolane, 4-methyl-2-pentyl-, cis-</t>
  </si>
  <si>
    <t>4-Methyl-2-pentyl-1,3-dioxolane</t>
  </si>
  <si>
    <t>28217-92-7</t>
  </si>
  <si>
    <t>Cyclohexylmethyl pyrazine</t>
  </si>
  <si>
    <t>Pyrazine, (cyclohexylmethyl)-</t>
  </si>
  <si>
    <t>2-Pyrazine cyclohexyl methyl</t>
  </si>
  <si>
    <t>2-Pyrazinyl cyclohexyl methyl</t>
  </si>
  <si>
    <t>(2-Pyrazinylmethyl)cyclohexane</t>
  </si>
  <si>
    <t>24817-51-4</t>
  </si>
  <si>
    <t>Benzylcarbinyl 2-methylbutyrate</t>
  </si>
  <si>
    <t>Phenylethyl 2-methylbutyrate</t>
  </si>
  <si>
    <t>Butanoic acid, 2-methyl-, 2-phenylethyl ester</t>
  </si>
  <si>
    <t>Phenethyl 2-methylbutyrate</t>
  </si>
  <si>
    <t>2-Phenylethyl 2-methylbutanoate</t>
  </si>
  <si>
    <t>beta-Phenylethyl alpha-methylbutanoate</t>
  </si>
  <si>
    <t>42436-07-7</t>
  </si>
  <si>
    <t>Benzeneacetic acid, 3-hexenyl ester, (z)-</t>
  </si>
  <si>
    <t>3-Hexenyl phenylacetate</t>
  </si>
  <si>
    <t>(Z)-Hex-3-enyl phenylacetate</t>
  </si>
  <si>
    <t>cis-3-Hexenyl phenylacetate</t>
  </si>
  <si>
    <t>beta,gamma-Hexenyl alpha-toluate</t>
  </si>
  <si>
    <t>3-Hexenyl alpha-toluate</t>
  </si>
  <si>
    <t>28664-35-9</t>
  </si>
  <si>
    <t>2,3-Dimethyl-4-hydroxy-2,5-dihydrofuran-5-one</t>
  </si>
  <si>
    <t>4,5-Dimethyl-3-hydroxy-2,5-dihydrofuran-2-one</t>
  </si>
  <si>
    <t>2(5H)-Furanone, 3-hydroxy-4,5-dimethyl-</t>
  </si>
  <si>
    <t>3-Hydroxy-4,5-dimethyl-2(5)-furanone</t>
  </si>
  <si>
    <t>2-Hydroxy-3-methyl-2-penten-4-olide</t>
  </si>
  <si>
    <t>19322-27-1</t>
  </si>
  <si>
    <t>3(2H)-Furanone, 4-hydroxy-5-methyl-</t>
  </si>
  <si>
    <t>4-Hydroxy-5-methyl-3(2H)-furanone</t>
  </si>
  <si>
    <t>4-Hydroxy-5-methyl-2,3-dihydrofuran-3-one</t>
  </si>
  <si>
    <t>5-Methyl-4-hydroxy-3(2H)-furanone</t>
  </si>
  <si>
    <t>26486-14-6</t>
  </si>
  <si>
    <t>4,5-Dihydro-2-methyl-3-furanthiol acetate</t>
  </si>
  <si>
    <t>2-Methyl-3-thioacetoxy-4,5-dihydrofuran</t>
  </si>
  <si>
    <t>Ethanethioic acid, S-(4,5-dihydro-2-methyl-3-furanyl) ester</t>
  </si>
  <si>
    <t>2-Methyl-4,5-dihydro-3-furanthiol acetate</t>
  </si>
  <si>
    <t>21662-13-5</t>
  </si>
  <si>
    <t>2,6-Dodecadienal, (E,Z)-</t>
  </si>
  <si>
    <t>2-trans-6-cis-Dodecadienal</t>
  </si>
  <si>
    <t>13552-96-0</t>
  </si>
  <si>
    <t>2,4,7-Tridecatrienal, (E,Z,Z)-</t>
  </si>
  <si>
    <t>2-trans-4-cis-7-cis-Tridecatrienal</t>
  </si>
  <si>
    <t>432-25-7</t>
  </si>
  <si>
    <t>alpha &amp; beta-Cyclocitral (50-50)</t>
  </si>
  <si>
    <t>2,6,6-Trimethyl-1&amp;2-cyclohexen-1-carboxaldehyde</t>
  </si>
  <si>
    <t>2,6,6-Trimethylcyclohexene-1-carbaldehyde</t>
  </si>
  <si>
    <t>1504-75-2</t>
  </si>
  <si>
    <t>p-Methylcinnamaldehyde</t>
  </si>
  <si>
    <t>3-(p-Methylphenyl)propenal</t>
  </si>
  <si>
    <t>2-Propenal, 3-(4-methylphenyl)-</t>
  </si>
  <si>
    <t>3-p-Tolylpropenal</t>
  </si>
  <si>
    <t>7367-88-6</t>
  </si>
  <si>
    <t>2-Decenoic acid, ethyl ester, (E)-</t>
  </si>
  <si>
    <t>Ethyl trans-2-decenoate</t>
  </si>
  <si>
    <t>76649-16-6</t>
  </si>
  <si>
    <t>4-Decenoic acid, ethyl ester, (E)-</t>
  </si>
  <si>
    <t>Ethyl trans-4-decenoate</t>
  </si>
  <si>
    <t>7367-82-0</t>
  </si>
  <si>
    <t>Ethyl trans-2-octenoate</t>
  </si>
  <si>
    <t>2-Octenoic acid, ethyl ester, (E)-</t>
  </si>
  <si>
    <t>624-41-9</t>
  </si>
  <si>
    <t>2-Methylbutyl acetate</t>
  </si>
  <si>
    <t>55253-28-6</t>
  </si>
  <si>
    <t>Cyclopentanecarboxaldehyde, 2-methyl-5-(1-methylethenyl)-,[1R-(1.alpha.,2.alpha.,5.alpha.)]-</t>
  </si>
  <si>
    <t>cis-5-Isopropenyl-cis-2-methylcyclopentan-1-carboxaldehyde</t>
  </si>
  <si>
    <t>cis-2-Methyl-cis-5-isopropenylcyclopentan-1-carboxaldehyde</t>
  </si>
  <si>
    <t>Photocitral</t>
  </si>
  <si>
    <t>107-86-8</t>
  </si>
  <si>
    <t>2-Butenal, 3-methyl-</t>
  </si>
  <si>
    <t>3-Methyl-2-butenal</t>
  </si>
  <si>
    <t>3-Methylcrotonaldehyde</t>
  </si>
  <si>
    <t>Prenal</t>
  </si>
  <si>
    <t>Senecialdehyde</t>
  </si>
  <si>
    <t>556-82-1</t>
  </si>
  <si>
    <t>2-Buten-1-ol, 3-methyl-</t>
  </si>
  <si>
    <t>3-Methyl-2-buten-1-ol</t>
  </si>
  <si>
    <t>Prenol</t>
  </si>
  <si>
    <t>84788-08-9</t>
  </si>
  <si>
    <t>2,4-Decadienoic acid, propyl ester</t>
  </si>
  <si>
    <t>Propyl 2,4-decadienoate</t>
  </si>
  <si>
    <t>645-56-7</t>
  </si>
  <si>
    <t>Phenol, 4-propyl-</t>
  </si>
  <si>
    <t>p-Propylphenol</t>
  </si>
  <si>
    <t>4-Propylphenol</t>
  </si>
  <si>
    <t>2052-14-4</t>
  </si>
  <si>
    <t>Benzoic acid, 2-hydroxy-, butyl ester</t>
  </si>
  <si>
    <t>Butyl salicylate</t>
  </si>
  <si>
    <t>n-Butyl o-hydroxybenzoate</t>
  </si>
  <si>
    <t>n-Butyl salicylate</t>
  </si>
  <si>
    <t>57893-27-3</t>
  </si>
  <si>
    <t>6-Acetoxydihydrotheaspirane</t>
  </si>
  <si>
    <t>1-Oxaspiro[4.5]decan-6-ol, 2,6,10,10-tetramethyl-, acetate</t>
  </si>
  <si>
    <t>(2RS,5SR,6SR)-2,6,10,10-Tetramethyl-1-oxaspiro[4,5]dec-6-yl acetate</t>
  </si>
  <si>
    <t>3572-06-3</t>
  </si>
  <si>
    <t>4-(p-Acetoxyphenyl)-2-butanone</t>
  </si>
  <si>
    <t>2-Butanone, [4-(p-acetyloxyphenyl)]-</t>
  </si>
  <si>
    <t>4-(3-Oxobutyl)phenyl acetate</t>
  </si>
  <si>
    <t>13171-00-1</t>
  </si>
  <si>
    <t>ABDI</t>
  </si>
  <si>
    <t>4-Acetyl-6-t-butyl-1,1-dimethylindan</t>
  </si>
  <si>
    <t>6-tert-Butyl-1,1-dimethylindan-4-yl methylketone</t>
  </si>
  <si>
    <t>Celestolide</t>
  </si>
  <si>
    <t>Crysolide</t>
  </si>
  <si>
    <t>Ethanone, 1-[6-1,1-dimethylethyl)-2,3-dihydro-1,1-dimethyl-1H-indane</t>
  </si>
  <si>
    <t>67860-38-2</t>
  </si>
  <si>
    <t>4-Acetyl-2-methylpyrimidine</t>
  </si>
  <si>
    <t>Ethanone, 1-(2-methyl-4-pyrimidinyl)-</t>
  </si>
  <si>
    <t>6627-88-9</t>
  </si>
  <si>
    <t>4-Allyl-2,6-dimethoxyphenol</t>
  </si>
  <si>
    <t>4-Allylsyringol</t>
  </si>
  <si>
    <t>6-Methoxy eugenol</t>
  </si>
  <si>
    <t>Phenol, 2,6-dimethoxy-4-(2-propenyl)-</t>
  </si>
  <si>
    <t>56-84-8</t>
  </si>
  <si>
    <t>2-Aminobutanedioic acid</t>
  </si>
  <si>
    <t>L-Aspartic acid</t>
  </si>
  <si>
    <t>2-Aminosuccinic acid</t>
  </si>
  <si>
    <t>36789-59-0</t>
  </si>
  <si>
    <t>1-Acetoxy-2-(2,2,3-trimethyl-3-cyclopentenyl)ethane</t>
  </si>
  <si>
    <t>Campholene acetate</t>
  </si>
  <si>
    <t>3-Cyclopentene-1-ethanol, 2,2,3-trimethyl-, acetate</t>
  </si>
  <si>
    <t>2-(2,2,3-Trimethyl-3-cyclopentenyl)ethyl acetate</t>
  </si>
  <si>
    <t>470-67-7</t>
  </si>
  <si>
    <t>1,4-Cineole</t>
  </si>
  <si>
    <t>1,4-Epoxy-p-menthane</t>
  </si>
  <si>
    <t>Isocineole</t>
  </si>
  <si>
    <t>7-Oxabicyclo[2.2.1]heptane, 1-methyl-4-(1-methylethyl)-</t>
  </si>
  <si>
    <t>43052-87-5</t>
  </si>
  <si>
    <t>2-Buten-1-one, 1-(2,6,6-trimethyl-2-cyclohexen-1-yl)-</t>
  </si>
  <si>
    <t>1-(2,6,6-Trimethyl-2-cyclohexen-1-yl)-2-buten-1-one</t>
  </si>
  <si>
    <t>alpha-Damascone</t>
  </si>
  <si>
    <t>Dihydro floriffone A</t>
  </si>
  <si>
    <t>4-(2,6,6-Trimethyl-2-cyclohexenyl)-2-butene-4-one</t>
  </si>
  <si>
    <t>14436-32-9</t>
  </si>
  <si>
    <t>9-Decenoic acid</t>
  </si>
  <si>
    <t>1786-08-9</t>
  </si>
  <si>
    <t>3,6-Dihydro-4-methyl-2-(2-methylpropen-1-yl)-2H-pyran</t>
  </si>
  <si>
    <t>Nerol oxide</t>
  </si>
  <si>
    <t>2H-Pyran, 3,6-dihydro-4-methyl-2-(2-methyl-1-propenyl)-</t>
  </si>
  <si>
    <t>28631-86-9</t>
  </si>
  <si>
    <t>Dihydroxyacetophenone</t>
  </si>
  <si>
    <t>1-(x,y-Dihydroxyphenyl)ethanoate</t>
  </si>
  <si>
    <t>Dioxyacetophenone</t>
  </si>
  <si>
    <t>Ethanone, 1-phenyl-, dihydroxy deriv.</t>
  </si>
  <si>
    <t>36806-46-9</t>
  </si>
  <si>
    <t>2,6-Dimethyl-6-hepten-1-ol</t>
  </si>
  <si>
    <t>6-Hepten-1-ol, 2,6-dimethyl-, (.+-.)-</t>
  </si>
  <si>
    <t>alpha-Melonol</t>
  </si>
  <si>
    <t>4077-47-8</t>
  </si>
  <si>
    <t>2,5-Dimethyl-4-methoxy-3(2H)-furanone</t>
  </si>
  <si>
    <t>3(2H)-Furanone, 4-methoxy-2,5-dimethyl-</t>
  </si>
  <si>
    <t>4-Methoxy-2,5-dimethyl-3(2H)-furanone</t>
  </si>
  <si>
    <t>7416-35-5</t>
  </si>
  <si>
    <t>2,2-Dimethyl-5-(1-methylpropen-1-yl)tetrahydrofuran</t>
  </si>
  <si>
    <t>Furan, tetrahydro-2,2-dimethyl-5-(1-methyl-1-propenyl)-</t>
  </si>
  <si>
    <t>Ocimen quintoxide</t>
  </si>
  <si>
    <t>118-72-9</t>
  </si>
  <si>
    <t>Benzenethiol, 2,6-dimethyl-</t>
  </si>
  <si>
    <t>2,6-Dimethylthiophenol</t>
  </si>
  <si>
    <t>2,6-Dimethylbenzenethiol</t>
  </si>
  <si>
    <t>2,6-Xylenethiol</t>
  </si>
  <si>
    <t>101-84-8</t>
  </si>
  <si>
    <t>Benzene, 1,1'-oxybis</t>
  </si>
  <si>
    <t>Diphenyl ether</t>
  </si>
  <si>
    <t>Diphenyl oxide</t>
  </si>
  <si>
    <t>Phenyl ether</t>
  </si>
  <si>
    <t>5550-12-9</t>
  </si>
  <si>
    <t>Disodium 5-guanylate</t>
  </si>
  <si>
    <t>5'-Guanylic acid, disodium salt</t>
  </si>
  <si>
    <t>Ribotide</t>
  </si>
  <si>
    <t>4691-65-0</t>
  </si>
  <si>
    <t>Disodium 5-inosinate</t>
  </si>
  <si>
    <t>5'-Inosinic acid, disodium salt</t>
  </si>
  <si>
    <t>21662-16-8</t>
  </si>
  <si>
    <t>(E,E)-2,4-Dodecadienal</t>
  </si>
  <si>
    <t>trans,trans-2,4-Dodecadienal</t>
  </si>
  <si>
    <t>2,4-Dodecadienal, (E,E)-</t>
  </si>
  <si>
    <t>14059-92-8</t>
  </si>
  <si>
    <t>4-Ethyl-2,6-dimethoxyphenol</t>
  </si>
  <si>
    <t>4-Ethylsyringol</t>
  </si>
  <si>
    <t>Phenol, 4-ethyl-2,6-dimethoxy-</t>
  </si>
  <si>
    <t>53833-30-0</t>
  </si>
  <si>
    <t>2-Ethyl-4,5-dimethyloxazole</t>
  </si>
  <si>
    <t>Oxazole, 2-ethyl-4,5-dimethyl-</t>
  </si>
  <si>
    <t>3208-16-0</t>
  </si>
  <si>
    <t>2-Ethylfuran</t>
  </si>
  <si>
    <t>2-Ethyloxole</t>
  </si>
  <si>
    <t>Furan, 2-ethyl-</t>
  </si>
  <si>
    <t>94278-27-0</t>
  </si>
  <si>
    <t>Ethyl 3-(furfurylthio)propionate</t>
  </si>
  <si>
    <t>Ethyl beta-furfuryl-alpha-thiopropionate</t>
  </si>
  <si>
    <t>Propanoic acid, 3-[(2-furanylmethyl)thio]-, ethyl ester</t>
  </si>
  <si>
    <t>27829-72-7</t>
  </si>
  <si>
    <t>Ethyl (E)-2-hexenoate</t>
  </si>
  <si>
    <t>Ethyl trans-2-hexenoate</t>
  </si>
  <si>
    <t>2-Hexenoic acid, ethyl ester, (E)-</t>
  </si>
  <si>
    <t>94133-92-3</t>
  </si>
  <si>
    <t>2-Butenoic acid, 2-methyl-, 1-ethylhexyl ester, (E)-</t>
  </si>
  <si>
    <t>1-Ethylhexyl tiglate</t>
  </si>
  <si>
    <t>1-Ethylhexyl 2-methyl-2-butenoate</t>
  </si>
  <si>
    <t>1-Ethylhexyl alpha-methylcrotonate</t>
  </si>
  <si>
    <t>3-Octyl 2-methyl-2-butenoate</t>
  </si>
  <si>
    <t>3-Octyl 2-methylcrotonate</t>
  </si>
  <si>
    <t>3-Octyl tiglate</t>
  </si>
  <si>
    <t>5466-06-8</t>
  </si>
  <si>
    <t>Ethyl 3-mercaptopropionate</t>
  </si>
  <si>
    <t>Ethyl 3-thiopropionate</t>
  </si>
  <si>
    <t>Propanoic acid, 3-mercapto-, ethyl ester</t>
  </si>
  <si>
    <t>60523-21-9</t>
  </si>
  <si>
    <t>Ethyl 2-methyl-3,4-pentadienoate</t>
  </si>
  <si>
    <t>3,4-Pentadienoic acid, 2-methyl-, ethyl ester</t>
  </si>
  <si>
    <t>5870-68-8</t>
  </si>
  <si>
    <t>Ethyl 3-methylpentanoate</t>
  </si>
  <si>
    <t>Ethyl 3-methylvalerate</t>
  </si>
  <si>
    <t>Pentanoic acid, 3-methyl-, ethyl ester</t>
  </si>
  <si>
    <t>15679-12-6</t>
  </si>
  <si>
    <t>2-Ethyl-4-methylthiazole</t>
  </si>
  <si>
    <t>Thiazole, 2-ethyl-4-methyl-</t>
  </si>
  <si>
    <t>22014-48-8</t>
  </si>
  <si>
    <t>Butanoic acid, 4-(methylthio)-, ethyl ester</t>
  </si>
  <si>
    <t>Ethyl 4-(methylthio)butyrate</t>
  </si>
  <si>
    <t>69925-33-3</t>
  </si>
  <si>
    <t>Ethyl (Z)-4,7-octadienoate</t>
  </si>
  <si>
    <t>Ethyl cis-4,7-octadienoate</t>
  </si>
  <si>
    <t>4,7-Octadienoic acid, ethyl ester, (Z)-</t>
  </si>
  <si>
    <t>3249-68-1</t>
  </si>
  <si>
    <t>Ethyl 3-ketohexanoate</t>
  </si>
  <si>
    <t>Ethyl 3-oxohexanoate</t>
  </si>
  <si>
    <t>Ethyl beta-ketohexanoate</t>
  </si>
  <si>
    <t>Hexanoic acid, 3-oxo-, ethyl ester</t>
  </si>
  <si>
    <t>56-85-9</t>
  </si>
  <si>
    <t>2-Aminoglutaramic acid</t>
  </si>
  <si>
    <t>L-Glutamine</t>
  </si>
  <si>
    <t>Glutamic acid-5-amide</t>
  </si>
  <si>
    <t>26446-31-1</t>
  </si>
  <si>
    <t>Decanoic acid, 5-hydroxy-, monoester with glycerol</t>
  </si>
  <si>
    <t>Glyceryl 5-hydroxydecanoate</t>
  </si>
  <si>
    <t>26446-32-2</t>
  </si>
  <si>
    <t>Dodecanoic acid, 5-hydroxy-, monoester with glycerol</t>
  </si>
  <si>
    <t>Glyceryl 5-hydroxydodecanoate</t>
  </si>
  <si>
    <t>613-70-7</t>
  </si>
  <si>
    <t>1-Acetoxy-2-methoxybenzene</t>
  </si>
  <si>
    <t>Guaiacyl acetate</t>
  </si>
  <si>
    <t>Acetyl guaiacol</t>
  </si>
  <si>
    <t>2-Methoxyphenyl acetate</t>
  </si>
  <si>
    <t>o-Methoxyphenyl acetate</t>
  </si>
  <si>
    <t>Phenol, 2-methoxy, acetate</t>
  </si>
  <si>
    <t>25152-85-6</t>
  </si>
  <si>
    <t>3-Hexen-1-ol, benzoate, (Z)</t>
  </si>
  <si>
    <t>cis-3-Hexenyl benzoate</t>
  </si>
  <si>
    <t>(Z)-3-Hexenyl benzoate</t>
  </si>
  <si>
    <t>61444-38-0</t>
  </si>
  <si>
    <t>3-Hexenoic acid, 3-hexenyl ester, (Z,Z)-</t>
  </si>
  <si>
    <t>cis-3-Hexenyl cis-3-hexenoate</t>
  </si>
  <si>
    <t>(Z)-3-Hexenyl (Z)-3-hexenoate</t>
  </si>
  <si>
    <t>61931-81-5</t>
  </si>
  <si>
    <t>cis-3-Hexenyl 2-hydroxypropanoate</t>
  </si>
  <si>
    <t>cis-3-Hexenyl lactate</t>
  </si>
  <si>
    <t>(Z)-3-Hexenyl lactate</t>
  </si>
  <si>
    <t>Propanoic acid, 2-hydroxy-, 3-hexenyl ester, (Z)-</t>
  </si>
  <si>
    <t>6789-88-4</t>
  </si>
  <si>
    <t>Benzoic acid, hexyl ester</t>
  </si>
  <si>
    <t>Hexyl benzoate</t>
  </si>
  <si>
    <t>33855-57-1</t>
  </si>
  <si>
    <t>2-Hexenoic acid, hexyl ester, (E)-</t>
  </si>
  <si>
    <t>Hexyl trans-2-hexenoate</t>
  </si>
  <si>
    <t>Hexyl (E)-2-hexenoate</t>
  </si>
  <si>
    <t>58625-95-9</t>
  </si>
  <si>
    <t>Hexyl 2-methyl-3&amp;4-pentenoate</t>
  </si>
  <si>
    <t>71-00-1</t>
  </si>
  <si>
    <t>2-Amino-3(4-imidazyl)propionic acid</t>
  </si>
  <si>
    <t>L-Histidine</t>
  </si>
  <si>
    <t>622-62-8</t>
  </si>
  <si>
    <t>1-Ethoxy-4-hydroxybenzene</t>
  </si>
  <si>
    <t>Hydroquinone monoethyl ether</t>
  </si>
  <si>
    <t>p-Ethoxyphenol</t>
  </si>
  <si>
    <t>Phenol, 4-ethoxy-</t>
  </si>
  <si>
    <t>27593-23-3</t>
  </si>
  <si>
    <t>5-Hydroxy-2,4-decadienoic acid delta-lactone</t>
  </si>
  <si>
    <t>6-Pentyl-2-pyrone</t>
  </si>
  <si>
    <t>6-Pentyl-alpha-pyrone</t>
  </si>
  <si>
    <t>2H-Pyran-2-one, 6-pentyl-</t>
  </si>
  <si>
    <t>698-27-1</t>
  </si>
  <si>
    <t>Benzaldehyde, 2-hydroxy-4-methyl-</t>
  </si>
  <si>
    <t>2-Hydroxy-4-methylbenzaldehyde</t>
  </si>
  <si>
    <t>2,4-Cresotaldehyde</t>
  </si>
  <si>
    <t>4-Methylsalicylaldehyde</t>
  </si>
  <si>
    <t>4-Methylsalicylic aldehyde</t>
  </si>
  <si>
    <t>120-11-6</t>
  </si>
  <si>
    <t>Benzene, 2-methoxy-1-(phenylmethoxy)-4-(1-propenyl)-</t>
  </si>
  <si>
    <t>Isoeugenyl benzyl ether</t>
  </si>
  <si>
    <t>Benzyl isoeugenol</t>
  </si>
  <si>
    <t>Benzyl 2-methoxy-4-propenylphenyl ether</t>
  </si>
  <si>
    <t>1-Benzyloxy-2-methoxy-4-propenylbenzene</t>
  </si>
  <si>
    <t>iso-Eugenyl benzyl ether</t>
  </si>
  <si>
    <t>2-Methoxy-4-propenylphenyl benzyl ether</t>
  </si>
  <si>
    <t>4-Propenyl-1-(benzyloxy)-2-methoxybenzene</t>
  </si>
  <si>
    <t>66576-71-4</t>
  </si>
  <si>
    <t>Butanoic acid, 2-methyl-, 1-methylethyl ester</t>
  </si>
  <si>
    <t>Isopropyl 2-methylbutyrate</t>
  </si>
  <si>
    <t>71159-90-5</t>
  </si>
  <si>
    <t>3-Cyclohexene-1-methanethiol, .alpha.,.alpha.,4-trimethyl-</t>
  </si>
  <si>
    <t>1-p-Menthene-8-thiol</t>
  </si>
  <si>
    <t>alpha,alpha,4-Trimethyl-3-cylcohexen-1-methanethiol</t>
  </si>
  <si>
    <t>52789-73-8</t>
  </si>
  <si>
    <t>1-Acetoxy-1-acetylcyclohexane</t>
  </si>
  <si>
    <t>Methyl 1-acetoxycyclohexyl ketone</t>
  </si>
  <si>
    <t>1-Acetylcyclohexyl acetate</t>
  </si>
  <si>
    <t>Ethanone, 1-[1-(acetyloxy)cyclohexyl]-</t>
  </si>
  <si>
    <t>2216-45-7</t>
  </si>
  <si>
    <t>Methylbenzyl acetate (mixed o,m,p)</t>
  </si>
  <si>
    <t>598-75-4</t>
  </si>
  <si>
    <t>2-Butanol, 3-methyl-</t>
  </si>
  <si>
    <t>3-Methyl-2-butanol</t>
  </si>
  <si>
    <t>Methyl isopropyl carbinol</t>
  </si>
  <si>
    <t>6638-05-7</t>
  </si>
  <si>
    <t>2,6-Dimethoxy-p-cresol</t>
  </si>
  <si>
    <t>4-Methyl-2,6-dimethoxyphenol</t>
  </si>
  <si>
    <t>4-Methylsyringol</t>
  </si>
  <si>
    <t>Phenol, 2,6-dimethoxy-4-methyl-</t>
  </si>
  <si>
    <t>5616-51-3</t>
  </si>
  <si>
    <t>1,3-Dithiolane, 2-methyl-</t>
  </si>
  <si>
    <t>2-Methyl-1,3-dithiolane</t>
  </si>
  <si>
    <t>40348-72-9</t>
  </si>
  <si>
    <t>Methyl 2-hydroxyisocaproate</t>
  </si>
  <si>
    <t>Methyl 2-hydroxy-4-methylpentanoate</t>
  </si>
  <si>
    <t>Pentanoic acid, 2-hydroxy-4-methyl-, methyl ester</t>
  </si>
  <si>
    <t>2177-77-7</t>
  </si>
  <si>
    <t>Methyl 2-methylpentanoate</t>
  </si>
  <si>
    <t>Methyl 2-methylvalerate</t>
  </si>
  <si>
    <t>Pentanoic acid, 2-methyl-, methyl ester</t>
  </si>
  <si>
    <t>42075-45-6</t>
  </si>
  <si>
    <t>Butanethioic acid, 2-methyl-, S-methyl ester</t>
  </si>
  <si>
    <t>Methyl 2-methylthiobutyrate</t>
  </si>
  <si>
    <t>Methylthio 2-methylbutyrate</t>
  </si>
  <si>
    <t>93-60-7</t>
  </si>
  <si>
    <t>3-Carbomethoxypyridine</t>
  </si>
  <si>
    <t>Methyl nicotinate</t>
  </si>
  <si>
    <t>Methyl 3-pyridinecarboxylate</t>
  </si>
  <si>
    <t>3-Pyridinecarboxylic acid, methyl ester</t>
  </si>
  <si>
    <t>13481-87-3</t>
  </si>
  <si>
    <t>Methyl 3-nonenoate</t>
  </si>
  <si>
    <t>3-Nonenoic acid, methyl ester</t>
  </si>
  <si>
    <t>49576-57-0</t>
  </si>
  <si>
    <t>2-Methyl-2-octenal</t>
  </si>
  <si>
    <t>2-Octenal, 2-methyl-</t>
  </si>
  <si>
    <t>2396-85-2</t>
  </si>
  <si>
    <t>Methyl (E)-2-octenoate</t>
  </si>
  <si>
    <t>Methyl trans-2-octenoate</t>
  </si>
  <si>
    <t>2-Octenoic acid, methyl ester, (E)-</t>
  </si>
  <si>
    <t>3682-42-6</t>
  </si>
  <si>
    <t>Methyl 2-keto-3-methylvalerate</t>
  </si>
  <si>
    <t>Methyl 2-oxo-3-methylpentanoate</t>
  </si>
  <si>
    <t>Methyl 3-methyl-2-oxovalerate</t>
  </si>
  <si>
    <t>Pentanoic acid, 3-methyl-2-oxo-, methyl ester</t>
  </si>
  <si>
    <t>689-89-4</t>
  </si>
  <si>
    <t>2,4-Hexadienoic acid, methyl ester</t>
  </si>
  <si>
    <t>Methyl sorbate</t>
  </si>
  <si>
    <t>Methyl (E,E)-2,4-hexadienoate</t>
  </si>
  <si>
    <t>Methyl 2,4-hexadienoate</t>
  </si>
  <si>
    <t>34545-88-5</t>
  </si>
  <si>
    <t>7-Methyl-4,4a,5,6-tetrahydro-2(3H)-naphthalenone</t>
  </si>
  <si>
    <t>2(3H)-Naphthalenone, 4,4a,5,6-tetrahydro-7-methyl-</t>
  </si>
  <si>
    <t>693-95-8</t>
  </si>
  <si>
    <t>4-Methylthiazole</t>
  </si>
  <si>
    <t>Thiazole, 4-methyl-</t>
  </si>
  <si>
    <t>65887-08-3</t>
  </si>
  <si>
    <t>alpha-Benzylidene methional</t>
  </si>
  <si>
    <t>2-(Methylthiomethyl)-3-phenylpropenal</t>
  </si>
  <si>
    <t>2-Propenal, 2-(methylthiomethyl)-3-phenyl-</t>
  </si>
  <si>
    <t>43040-01-3</t>
  </si>
  <si>
    <t>3-Methyl-1,2,4-trithiane</t>
  </si>
  <si>
    <t>1,2,4-Trithiane, 3-methyl-</t>
  </si>
  <si>
    <t>2173-57-1</t>
  </si>
  <si>
    <t>Fragarol</t>
  </si>
  <si>
    <t>beta-Naphthyl isobutyl ether</t>
  </si>
  <si>
    <t>2-Isobutoxynaphthalene</t>
  </si>
  <si>
    <t>Isobutyl 2-naphthyl ether</t>
  </si>
  <si>
    <t>Isobutyl beta-naphthyl ether</t>
  </si>
  <si>
    <t>Naphthalene, 2-(2-methylpropoxy)-</t>
  </si>
  <si>
    <t>beta-Naphthol isobutyl ether</t>
  </si>
  <si>
    <t>Nerolin fragarol</t>
  </si>
  <si>
    <t>41453-56-9</t>
  </si>
  <si>
    <t>(Z)-2-Nonen-1-ol</t>
  </si>
  <si>
    <t>cis-2-Nonen-1-ol</t>
  </si>
  <si>
    <t>2-Nonen-1-ol, (Z)-</t>
  </si>
  <si>
    <t>30361-28-5</t>
  </si>
  <si>
    <t>(E,E)-2,4-Octadienal</t>
  </si>
  <si>
    <t>trans,trans-2,4-Octadienal</t>
  </si>
  <si>
    <t>2,4-Octadienal, (E,E)-</t>
  </si>
  <si>
    <t>64275-73-6</t>
  </si>
  <si>
    <t>(Z)-5-Octen-1-ol</t>
  </si>
  <si>
    <t>cis-5-Octen-1-ol</t>
  </si>
  <si>
    <t>5-Octen-1-ol, (Z)-</t>
  </si>
  <si>
    <t>600-18-0</t>
  </si>
  <si>
    <t>Butanoic acid, 2-oxo-</t>
  </si>
  <si>
    <t>2-Oxobutyric acid</t>
  </si>
  <si>
    <t>alpha-Ketobutyric acid</t>
  </si>
  <si>
    <t>2345-28-0</t>
  </si>
  <si>
    <t>Methyl tridecyl ketone</t>
  </si>
  <si>
    <t>2-Pentadecanone</t>
  </si>
  <si>
    <t>63759-55-7</t>
  </si>
  <si>
    <t>3-Methylene-2-octanone</t>
  </si>
  <si>
    <t>2-Pentyl-1-buten-3-one</t>
  </si>
  <si>
    <t>2-Octanoic acid, 3-methylene-</t>
  </si>
  <si>
    <t>150-30-1</t>
  </si>
  <si>
    <t>alpha-Aminohydrocinnamic acid</t>
  </si>
  <si>
    <t>D,L-Phenylalanine</t>
  </si>
  <si>
    <t>alpha-Amino-beta-phenylpropionic acid</t>
  </si>
  <si>
    <t>65504-93-0</t>
  </si>
  <si>
    <t>1-Phenyl-3 or 5-propyl-1,2-diazole</t>
  </si>
  <si>
    <t>1-Phenyl-3 or 5-propylpyrazole</t>
  </si>
  <si>
    <t>1H-Pyrazole, 1-phenyl-3(or 5)-propyl-</t>
  </si>
  <si>
    <t>20675-95-0</t>
  </si>
  <si>
    <t>6-Methoxyisoeugenol</t>
  </si>
  <si>
    <t>4-Propenyl-2,6-dimethoxyphenol</t>
  </si>
  <si>
    <t>Phenol, 2,6-dimethoxy-4-(1-propenyl)-, (E)-</t>
  </si>
  <si>
    <t>4-Propenylsyringol</t>
  </si>
  <si>
    <t>6766-82-1</t>
  </si>
  <si>
    <t>Phenol, 2,6-dimethoxy-4-propyl-</t>
  </si>
  <si>
    <t>4-Propyl-2,6-dimethoxyphenol</t>
  </si>
  <si>
    <t>4-Propylsyringol</t>
  </si>
  <si>
    <t>3615-41-6</t>
  </si>
  <si>
    <t>6-Deoxy-L-mannose</t>
  </si>
  <si>
    <t>L-Rhamnose</t>
  </si>
  <si>
    <t>Isodulcit</t>
  </si>
  <si>
    <t>L-Mannomethylose</t>
  </si>
  <si>
    <t>L-Mannose, 6-deoxy-</t>
  </si>
  <si>
    <t>71298-42-5</t>
  </si>
  <si>
    <t>3-Cyclohexene-1-carboxylic acid, 4-(1-methylethyl)-, (.+-.)-</t>
  </si>
  <si>
    <t>1,2,5,6-Tetrahydrocuminic acid</t>
  </si>
  <si>
    <t>4-Isopropyl-3-cyclohexene-1-carboxylic acid</t>
  </si>
  <si>
    <t>4-(1-Methylethyl)-3-cyclohexene-1-carboxylic acid</t>
  </si>
  <si>
    <t>53850-34-3</t>
  </si>
  <si>
    <t>Proteins, thaumatins</t>
  </si>
  <si>
    <t>Thaumatin</t>
  </si>
  <si>
    <t>59558-23-5</t>
  </si>
  <si>
    <t>p-Cresyl caprylate</t>
  </si>
  <si>
    <t>p-Tolyl octanoate</t>
  </si>
  <si>
    <t>p-Cresyl octanoate</t>
  </si>
  <si>
    <t>p-Methylphenyl octanoate</t>
  </si>
  <si>
    <t>Octanoic acid, 4-methylphenyl ester</t>
  </si>
  <si>
    <t>p-Tolyl caprylate</t>
  </si>
  <si>
    <t>617-01-6</t>
  </si>
  <si>
    <t>Benzoic acid, 2-hydroxy-, 2-methylphenyl ester</t>
  </si>
  <si>
    <t>o-Tolyl salicylate</t>
  </si>
  <si>
    <t>o-Cresyl salicylate</t>
  </si>
  <si>
    <t>2-Methylphenyl 2-hydroxybenzoate</t>
  </si>
  <si>
    <t>7392-19-0</t>
  </si>
  <si>
    <t>Bois de rose oxide</t>
  </si>
  <si>
    <t>2,2,6-Trimethyl-6-vinyltetrahydropyran</t>
  </si>
  <si>
    <t>LRG 1188</t>
  </si>
  <si>
    <t>2H-Pyran, 2-ethenyltetrahydro-2,6,6-trimethyl-</t>
  </si>
  <si>
    <t>Trimethyl 2,2,6-vinyl-6-tetrahydropyrane</t>
  </si>
  <si>
    <t>2,6,6-Trimethyl-2-vinyltetrahydropyran</t>
  </si>
  <si>
    <t>60-18-4</t>
  </si>
  <si>
    <t>beta-(p-Hydroxyphenyl)alanine</t>
  </si>
  <si>
    <t>L-Tyrosine</t>
  </si>
  <si>
    <t>Tyrosine, l-</t>
  </si>
  <si>
    <t>498-00-0</t>
  </si>
  <si>
    <t>Benzenemethanol, 4-hydroxy-3-methoxy-</t>
  </si>
  <si>
    <t>Vanillyl alcohol</t>
  </si>
  <si>
    <t>4-Hydroxy-3-methoxybenzyl alcohol</t>
  </si>
  <si>
    <t>4-Hydroxy-3-methoxyphenylmethanol</t>
  </si>
  <si>
    <t>1080-12-2</t>
  </si>
  <si>
    <t>3-Buten-2-one, 4-(4-hydroxy-3-methoxyphenyl)-</t>
  </si>
  <si>
    <t>Vanillylidene acetone</t>
  </si>
  <si>
    <t>4-(4-Hydroxy-3-methoxyphenyl)but-3-en-2-one</t>
  </si>
  <si>
    <t>2628-17-3</t>
  </si>
  <si>
    <t>4-Ethenylphenol</t>
  </si>
  <si>
    <t>p-Vinylphenol</t>
  </si>
  <si>
    <t>4-Hydroxystyrene</t>
  </si>
  <si>
    <t>Phenol, 4-ethenyl-</t>
  </si>
  <si>
    <t>102-17-0</t>
  </si>
  <si>
    <t>Anisyl phenylacetate</t>
  </si>
  <si>
    <t>Anisyl alpha-toluate</t>
  </si>
  <si>
    <t>Benzeneacetic acid, (4-methoxyphenyl)methyl ester</t>
  </si>
  <si>
    <t>p-Methoxybenzyl phenylacetate</t>
  </si>
  <si>
    <t>Phenylacetic acid p-methoxybenzyl ester</t>
  </si>
  <si>
    <t>1901-38-8</t>
  </si>
  <si>
    <t>alpha-Campholenic alcohol</t>
  </si>
  <si>
    <t>.alpha.-Campholenol</t>
  </si>
  <si>
    <t>3-Cyclopentene-1-ethanol, 2,2,3-trimethyl-</t>
  </si>
  <si>
    <t>2-(2,2,3-Trimethyl-3-cyclopenten-1-ethanol</t>
  </si>
  <si>
    <t>72881-27-7</t>
  </si>
  <si>
    <t>Decenoic acid</t>
  </si>
  <si>
    <t>5- and 6-Decenoic acid</t>
  </si>
  <si>
    <t>41239-48-9</t>
  </si>
  <si>
    <t>2,5-Diethyltetrahydrofuran</t>
  </si>
  <si>
    <t>Furan, 2,5-diethyltetrahyro-</t>
  </si>
  <si>
    <t>54814-64-1</t>
  </si>
  <si>
    <t>2-Decen-1,5-lactone</t>
  </si>
  <si>
    <t>5-Hydroxy-2-decenoic acid delta-lactone</t>
  </si>
  <si>
    <t>(-)-2-Decenoic acid, 5-hydroxy, delta-lactone</t>
  </si>
  <si>
    <t>(R)-5,6-Dihydro-6-pentyl-2H-pyran-2-one</t>
  </si>
  <si>
    <t>5,6-Dihydro-6-pentyl-2H-pyran-2-one</t>
  </si>
  <si>
    <t>Massoia lactone</t>
  </si>
  <si>
    <t>Massoi lactone</t>
  </si>
  <si>
    <t>2H-Pyran-2-one, 5,6-dihydro-6-pentyl-, (R)-</t>
  </si>
  <si>
    <t>25524-95-2</t>
  </si>
  <si>
    <t>7-Decen-1,5-lactone</t>
  </si>
  <si>
    <t>5-Hydroxy-7-decenoic acid delta-lactone</t>
  </si>
  <si>
    <t>(Z)-7-Decen-5-olide</t>
  </si>
  <si>
    <t>Jasmin lactone</t>
  </si>
  <si>
    <t>cis-5-(2-Pentenyl)pentanolide</t>
  </si>
  <si>
    <t>2H-Pyran-2-one, tetrahydro-6-(2-pentenyl)-, (Z)</t>
  </si>
  <si>
    <t>(Z)-Tetrahydro-6-(2-pentenyl)-2H-pyran-2-one</t>
  </si>
  <si>
    <t>1365-19-1</t>
  </si>
  <si>
    <t>2-Furanmethanol, 5-ethenyltetrahydro-.alpha.,.alpha.,5-trimethyl-,cis</t>
  </si>
  <si>
    <t>Linalool oxide</t>
  </si>
  <si>
    <t>5-(2-Hydroxyisopropyl)-2-methyl-2-vinyltetrahydrofuran</t>
  </si>
  <si>
    <t>cis-trans-2-Methyl-2-vinyl-5(2-hydroxy-2-propyl)tetrahydrofuran</t>
  </si>
  <si>
    <t>85085-26-3</t>
  </si>
  <si>
    <t>Cryptocarya massoio oil</t>
  </si>
  <si>
    <t>Massoia bark oil (Cryptocarya massoio)</t>
  </si>
  <si>
    <t>Cryptocarya massoy, ext.</t>
  </si>
  <si>
    <t>59259-38-0</t>
  </si>
  <si>
    <t>Frescolate</t>
  </si>
  <si>
    <t>l-Menthyl lactate</t>
  </si>
  <si>
    <t>alpha-Hydroxypropanoic acid, 5-methyl-2-(1-methylethyl)cyclohexyl ester</t>
  </si>
  <si>
    <t>(-)-p-Menthan-3-yl lactate</t>
  </si>
  <si>
    <t>(1R-(1a(R),2b,5a))-5-Methyl-2-(1-methylethyl)cyclohexyl lactate</t>
  </si>
  <si>
    <t>Propanoic acid, 2-hydroxy-, 5-methyl-2-(1-methylethyl)cyclohexyl ester</t>
  </si>
  <si>
    <t>41547-22-2</t>
  </si>
  <si>
    <t>5-Octenal, (Z)</t>
  </si>
  <si>
    <t>cis-5-Octenal</t>
  </si>
  <si>
    <t>92347-21-2</t>
  </si>
  <si>
    <t>Osmanthus absolute (Osmanthus fragrans Lour.)</t>
  </si>
  <si>
    <t>Osmanthus fragrans absolute</t>
  </si>
  <si>
    <t>Osmanthus fragrans, ext. (absolute)</t>
  </si>
  <si>
    <t>2110-18-1</t>
  </si>
  <si>
    <t>2-(3-Phenylpropyl)pyridine</t>
  </si>
  <si>
    <t>Pyridine, 2-(3-phenylpropyl)-</t>
  </si>
  <si>
    <t>999999-00-3</t>
  </si>
  <si>
    <t>1-Ethoxyethyl ether of potassium lactate</t>
  </si>
  <si>
    <t>Potassium 2-(1'-ethoxy)ethoxypropanoate</t>
  </si>
  <si>
    <t>Potassium O-(1'-ethoxy)ethoxypropanoate</t>
  </si>
  <si>
    <t>36438-54-7</t>
  </si>
  <si>
    <t>o-Cresyl isobutyrate</t>
  </si>
  <si>
    <t>o-Tolyl isobutyrate</t>
  </si>
  <si>
    <t>2-Methylphenyl 2-methylpropanoate</t>
  </si>
  <si>
    <t>Propanoic acid, 2-methyl-, 2-methylphenyl ester</t>
  </si>
  <si>
    <t>20665-85-4</t>
  </si>
  <si>
    <t>m- Anisaldehyde, 4-hydroxy, 2-methyl propionate</t>
  </si>
  <si>
    <t>Vanillin isobutyrate</t>
  </si>
  <si>
    <t>Benzaldehyde, 4-hydroxy, 3-methoxy, 2-methylpropanoate</t>
  </si>
  <si>
    <t>4-Formyl-2-methoxyphenyl isobutyrate</t>
  </si>
  <si>
    <t>4-Formyl-2-methoxyphenyl 2-methylpropanoate</t>
  </si>
  <si>
    <t>Isobutyric acid, ester with vanillin</t>
  </si>
  <si>
    <t>3-Methoxy-4-isobutyrylbenzaldehyde</t>
  </si>
  <si>
    <t>Propanoic acid, 2-methyl, 4-formyl-2-methoxyphenyl ester</t>
  </si>
  <si>
    <t>75640-26-5</t>
  </si>
  <si>
    <t>2(4H)-Benzofuranone, 5,6-dihydro-3,6-dimethyl-, (R)-</t>
  </si>
  <si>
    <t>Dehydromenthofurolactone</t>
  </si>
  <si>
    <t>3,6,Dimethyl-5,6-dihydro-2(4H)benzofuranone</t>
  </si>
  <si>
    <t>3,6-Dimethyl-4,5-dihydro-6H-benzo(b)furan-2-one</t>
  </si>
  <si>
    <t>4748-78-1</t>
  </si>
  <si>
    <t>Benzaldehyde, 4-ethyl</t>
  </si>
  <si>
    <t>4-Ethylbenzaldehyde</t>
  </si>
  <si>
    <t>p-Ethylbenzaldehyde</t>
  </si>
  <si>
    <t>74367-97-8</t>
  </si>
  <si>
    <t>Ethyl methyl-p-methylphenylglycidate</t>
  </si>
  <si>
    <t>Ethyl methyl-p-tolylglycidate</t>
  </si>
  <si>
    <t>Oxiranecarboxylic acid, 3-methyl-3-(4-methylphenyl)-, ethyl ester</t>
  </si>
  <si>
    <t>68959-28-4</t>
  </si>
  <si>
    <t>(Z)-6-(3-Hexenyl)tetrahydro-2H-pyran-2-one</t>
  </si>
  <si>
    <t>5-Hydroxy-8-undecenoic acid delta-lactone</t>
  </si>
  <si>
    <t>Jasmolactone extra C</t>
  </si>
  <si>
    <t>2H-Pyran-2-one, 6-(3-hexenyl)tetrahydro-, (Z)-</t>
  </si>
  <si>
    <t>13679-86-2</t>
  </si>
  <si>
    <t>Anhydro linalool oxide</t>
  </si>
  <si>
    <t>5-Isopropenyl-2-methyl-2-vinyltetrahydrofuran</t>
  </si>
  <si>
    <t>2-Ethenyl-2-methyl-5-(1-methylethenyl)-tetrahydrofuran</t>
  </si>
  <si>
    <t>Furan, 2-ethenyltetrahydro-2-methyl-5-(1-methylethenyl)-</t>
  </si>
  <si>
    <t>2-Methyl-2-vinyl-5-isopropenyltetrahydrofuran</t>
  </si>
  <si>
    <t>Tetrahydro-5-isopropenyl-2-methyl-2-vinylfuran</t>
  </si>
  <si>
    <t>103-13-9</t>
  </si>
  <si>
    <t>alpha-p-Dimethylanisalacetone</t>
  </si>
  <si>
    <t>1-(4-Methoxyphenyl)-4-methyl-1-penten-3-one</t>
  </si>
  <si>
    <t>Isopropyl 4-methyoxystyryl ketone</t>
  </si>
  <si>
    <t>Methoxystyrl isopropyl ketone</t>
  </si>
  <si>
    <t>1-Penten-3-one, 1-(4-methoxyphenyl)-4-methyl-</t>
  </si>
  <si>
    <t>81925-81-7</t>
  </si>
  <si>
    <t>Filbertone</t>
  </si>
  <si>
    <t>5-Methyl-2-hepten-4-one</t>
  </si>
  <si>
    <t>Hazeltone</t>
  </si>
  <si>
    <t>2-Hepten-4-one, 5-methyl-</t>
  </si>
  <si>
    <t>589-35-5</t>
  </si>
  <si>
    <t>2-Ethyl-4-butanol</t>
  </si>
  <si>
    <t>3-Methyl-1-pentanol</t>
  </si>
  <si>
    <t>1-Pentanol, 3-methyl-</t>
  </si>
  <si>
    <t>1128-08-1</t>
  </si>
  <si>
    <t>2-Cyclopenten-1-one, 3-methyl-2-pentyl-</t>
  </si>
  <si>
    <t>3-Methyl-2-(n-pentanyl)-2-cyclopenten-1-one</t>
  </si>
  <si>
    <t>Dihydrojasmone</t>
  </si>
  <si>
    <t>2-Pentyl-3-methyl-2-cyclopenten-1-one</t>
  </si>
  <si>
    <t>13341-72-5</t>
  </si>
  <si>
    <t>2(4H)-Benzofuranone, 5,6,7,7a-tetrahydro-3,6-dimethyl-</t>
  </si>
  <si>
    <t>Mintlactone</t>
  </si>
  <si>
    <t>Dehydroxymenthofurolactone</t>
  </si>
  <si>
    <t>3,6-Dimethyl-5,6,7,7a-tetrahydro-2(4H)benzofuranone</t>
  </si>
  <si>
    <t>5,6,7,7a-Tetrahydro-3,6-dimethyl-(4H)-benzofuran-2-one</t>
  </si>
  <si>
    <t>1079-01-2</t>
  </si>
  <si>
    <t>Bicyclo[3.1.1]hept-2-ene-2-methanol, 6-6-dimethyl-, acetate, (1S)-</t>
  </si>
  <si>
    <t>Myrtenyl acetate</t>
  </si>
  <si>
    <t>2-Pinen-10-ol acetate</t>
  </si>
  <si>
    <t>17587-33-6</t>
  </si>
  <si>
    <t>2,6-Nonadienal, (E,E)-</t>
  </si>
  <si>
    <t>2-trans-6-trans-Nonadienal</t>
  </si>
  <si>
    <t>91052-69-6</t>
  </si>
  <si>
    <t>Glyceryl ester of 3-oxodecanoic acid</t>
  </si>
  <si>
    <t>3-Oxodecanoic acid glyceride</t>
  </si>
  <si>
    <t>91052-70-9</t>
  </si>
  <si>
    <t>Glyceryl ester of 3-oxododecanoic acid</t>
  </si>
  <si>
    <t>3-Oxododecanoic acid glyceride</t>
  </si>
  <si>
    <t>91052-71-0</t>
  </si>
  <si>
    <t>Glyceryl ester of 3-oxohexadecanoic acid</t>
  </si>
  <si>
    <t>3-Oxohexadecanoic acid glyceride</t>
  </si>
  <si>
    <t>91052-72-1</t>
  </si>
  <si>
    <t>Glyceryl ester of 3-oxoanoic acid</t>
  </si>
  <si>
    <t>3-Oxohexanoic acid diglyceride</t>
  </si>
  <si>
    <t>91052-68-5</t>
  </si>
  <si>
    <t>Glyceryl ester of 3-oxooctanoic acid</t>
  </si>
  <si>
    <t>3-Oxooctanoic acid glyceride</t>
  </si>
  <si>
    <t>91052-73-2</t>
  </si>
  <si>
    <t>Glyceryl ester of 3-oxotetradecanoic acid</t>
  </si>
  <si>
    <t>3-Oxotetradecanoic acid glyceride</t>
  </si>
  <si>
    <t>13794-15-5</t>
  </si>
  <si>
    <t>Propanoic acid, 2-(4-methoxyphenoxy), sodium salt</t>
  </si>
  <si>
    <t>Sodium 2-(4-methoxyphenoxy)propanoate</t>
  </si>
  <si>
    <t>36431-72-8</t>
  </si>
  <si>
    <t>1-Oxaspiro[4.5]dec-6-ene, 2,6,10,10-tetramethyl-</t>
  </si>
  <si>
    <t>Theaspirane</t>
  </si>
  <si>
    <t>1-Oxaspiro-(4,5)-2,6,10,10-tetramethyl-6-decene</t>
  </si>
  <si>
    <t>1-Oxaspiro-2,6,10,10-tetramethyl[4.5]dec-6-ene</t>
  </si>
  <si>
    <t>Spiroxide</t>
  </si>
  <si>
    <t>2,6,10,10-Tetramethyl-1-oxaspiro[4.5]dec-6-ene</t>
  </si>
  <si>
    <t>60763-40-8</t>
  </si>
  <si>
    <t>Acetaldehyde ethyl trans-3-hexenyl acetal</t>
  </si>
  <si>
    <t>Acetaldehyde ethyl (E)-3-hexenyl acetal</t>
  </si>
  <si>
    <t>(E)-1-(1-Ethoxyethoxy)hex-3-ene</t>
  </si>
  <si>
    <t>trans-1-(1-Ethoxyethoxy)-3-hexene</t>
  </si>
  <si>
    <t>Ethyl trans-3-hexenyl acetal</t>
  </si>
  <si>
    <t>3-Hexene, 1-(1-ethoxyethoxy)-,(E)-</t>
  </si>
  <si>
    <t>20489-53-6</t>
  </si>
  <si>
    <t>Dihydronootkatone</t>
  </si>
  <si>
    <t>2(1H)-Naphthalenone, octahydro-4,4a-dimethyl-6-(1-methylethenyl)-, [4R(4.alpha.,4a.alpha.,6.beta.,8a.beta.)]-</t>
  </si>
  <si>
    <t>22094-00-4</t>
  </si>
  <si>
    <t>2-Butene, 1-ethoxy-3-methyl-</t>
  </si>
  <si>
    <t>1-Ethoxy-3-methyl-2-butene</t>
  </si>
  <si>
    <t>Ethyl 3-methyl-2-butenyl ether</t>
  </si>
  <si>
    <t>Prenyl ethyl ether</t>
  </si>
  <si>
    <t>999999-90-8</t>
  </si>
  <si>
    <t>Green note propionate</t>
  </si>
  <si>
    <t>(Z)-3 &amp; (E)-2-Hexenyl propionate</t>
  </si>
  <si>
    <t>cis-3 &amp; trans-2-Hexenyl propionate</t>
  </si>
  <si>
    <t>Propanoic acid, cis-3 &amp; trans-2-hexenyl ester</t>
  </si>
  <si>
    <t>7783-06-4</t>
  </si>
  <si>
    <t>Hydrogen sulfide</t>
  </si>
  <si>
    <t>18679-18-0</t>
  </si>
  <si>
    <t>gamma-Dodecen-6-lactone</t>
  </si>
  <si>
    <t>1,4-Dodec-6-enolactone</t>
  </si>
  <si>
    <t>cis-6-Dodecen-4-olide</t>
  </si>
  <si>
    <t>2(3H)-Furanone, dihydro-5-(2-octenyl)-, (Z)-</t>
  </si>
  <si>
    <t>(Z)-4-Hydroxy-6-dodecenoic acid lactone</t>
  </si>
  <si>
    <t>101517-87-7</t>
  </si>
  <si>
    <t>Dimethyl isobutyl dihydro-1,3,5-dithiazine</t>
  </si>
  <si>
    <t>2 or 4-Isobutyl-(4 or 2),6-dimethyldihydro-4H-1,3,5-dithiazine</t>
  </si>
  <si>
    <t>104691-41-0</t>
  </si>
  <si>
    <t>Dimethyl isopropyl dihydro-1,3,5-dithiazine</t>
  </si>
  <si>
    <t>2 or 4-Isopropyl-(4 or 2),6-dimethyldihydro-4H-1,3,5-dithiazine</t>
  </si>
  <si>
    <t>4H-1,3,5-Dithiazine, dihydro-4,6-dimethyl-2-(1-methylethyl)</t>
  </si>
  <si>
    <t>2-Isopropyl-4,6-dimethyldehydro-4H-1,3,5-dithiazine</t>
  </si>
  <si>
    <t>90131-24-1</t>
  </si>
  <si>
    <t>Jambu oleoresin</t>
  </si>
  <si>
    <t>Spilanthes acmelia (oleracea) oleoresin</t>
  </si>
  <si>
    <t>87061-04-9</t>
  </si>
  <si>
    <t>3-l-(p-Menthane-3-yloxy)-1,2-propanediol</t>
  </si>
  <si>
    <t>3-l-Menthoxypropane-1,2-diol</t>
  </si>
  <si>
    <t>94087-83-9</t>
  </si>
  <si>
    <t>2-Butanethiol, 4-methoxy-2-methyl-</t>
  </si>
  <si>
    <t>4-Methoxy-2-methyl-2-butanethiol</t>
  </si>
  <si>
    <t>7011-83-8</t>
  </si>
  <si>
    <t>Dihydrojasmone lactone</t>
  </si>
  <si>
    <t>gamma-Methyldecalactone</t>
  </si>
  <si>
    <t>2(3H)-Furanone, 5-hexyldihydro-5-methyl-</t>
  </si>
  <si>
    <t>5-Hexyldihydro-5-methylfuran-2(3H)-one</t>
  </si>
  <si>
    <t>4-Methyldecanolide</t>
  </si>
  <si>
    <t>57124-87-5</t>
  </si>
  <si>
    <t>2-Methyl-3-tetrahydrofuranthiol</t>
  </si>
  <si>
    <t>74586-09-7</t>
  </si>
  <si>
    <t>Acetyl lactic acid thiomethyl ester</t>
  </si>
  <si>
    <t>Methylthio 2-(acetyloxy)propionate</t>
  </si>
  <si>
    <t>S-Methyl-2-(acetyloxy)propanethioate</t>
  </si>
  <si>
    <t>Propanethioic acid, 2-(acetyloxy)-, S-methyl ester</t>
  </si>
  <si>
    <t>51755-85-2</t>
  </si>
  <si>
    <t>3-(Methylthio)hexyl acetate</t>
  </si>
  <si>
    <t>999999-90-9</t>
  </si>
  <si>
    <t>S-Methyl-2-(propionyloxy) propanethioate</t>
  </si>
  <si>
    <t>Methylthio-2-(propionyloxy)propionate</t>
  </si>
  <si>
    <t>Propionyl lactic acid thiomethyl ester</t>
  </si>
  <si>
    <t>4430-31-3</t>
  </si>
  <si>
    <t>2H-1-Benzopyran-2-one, octahydro-</t>
  </si>
  <si>
    <t>Octahydrocoumarin</t>
  </si>
  <si>
    <t>Bicyclononalactone</t>
  </si>
  <si>
    <t>Cyclohexyl lactone</t>
  </si>
  <si>
    <t>Octahydro-2H-1-benzopyran-2-one</t>
  </si>
  <si>
    <t>2084-19-7</t>
  </si>
  <si>
    <t>sec-Amylmercaptan</t>
  </si>
  <si>
    <t>2-Pentanethiol</t>
  </si>
  <si>
    <t>2-Mercaptopentane</t>
  </si>
  <si>
    <t>1-Methylbutanethiol</t>
  </si>
  <si>
    <t>50-69-1</t>
  </si>
  <si>
    <t>D-Ribose</t>
  </si>
  <si>
    <t>D-Ribo-2,3,4,5-tetrahydroxyvaleraldehyde</t>
  </si>
  <si>
    <t>564-20-5</t>
  </si>
  <si>
    <t>Decahydro tetramethyl naphthofuranone</t>
  </si>
  <si>
    <t>Sclareolide</t>
  </si>
  <si>
    <t>Naphtho[2,1-b]furan-2(1H)-one, decahydro-3a,6,6,9a-tetramethyl-, [3aR-(3a.alpha.,5a.beta.,9a.alpha.,9b.beta.]</t>
  </si>
  <si>
    <t>Norambrienolide</t>
  </si>
  <si>
    <t>16356-11-9</t>
  </si>
  <si>
    <t>1,3,5-Undecatriene</t>
  </si>
  <si>
    <t>82654-98-6</t>
  </si>
  <si>
    <t>4-(Butoxymethyl)-2-methoxyphenol</t>
  </si>
  <si>
    <t>Vanillyl butyl ether</t>
  </si>
  <si>
    <t>Phenol, 4-(butoxymethyl)-2-methoxy-</t>
  </si>
  <si>
    <t>4166-20-5</t>
  </si>
  <si>
    <t>4-Acetoxy-2,5-dimethyl-3(2H)furanone</t>
  </si>
  <si>
    <t>Furaneol acetate</t>
  </si>
  <si>
    <t>3(2H)-Furanone, 4-(acetyloxy)-2,5-dimethyl-</t>
  </si>
  <si>
    <t>89-86-1</t>
  </si>
  <si>
    <t>Benzoic acid, 2,4-dihydroxy-</t>
  </si>
  <si>
    <t>2,4-Dihydroxybenzoic acid</t>
  </si>
  <si>
    <t>4-Carboxyresorcinol</t>
  </si>
  <si>
    <t>2,4-DHBA</t>
  </si>
  <si>
    <t>p-Hydroxysalicylic acid</t>
  </si>
  <si>
    <t>beta-Resorcinolic acid</t>
  </si>
  <si>
    <t>91-16-7</t>
  </si>
  <si>
    <t>Benzene, 1,2-dimethoxy-</t>
  </si>
  <si>
    <t>1,2-Dimethoxybenzene</t>
  </si>
  <si>
    <t>Catechol dimethyl ether</t>
  </si>
  <si>
    <t>Veratrol</t>
  </si>
  <si>
    <t>Veratrol-E</t>
  </si>
  <si>
    <t>16493-80-4</t>
  </si>
  <si>
    <t>4-Ethyloctanoic acid</t>
  </si>
  <si>
    <t>Octanoic acid, 4-ethyl-</t>
  </si>
  <si>
    <t>122397-96-0</t>
  </si>
  <si>
    <t>Benzaldehyde, 3-ethoxy-4-(.beta.-D-glucopyranosyloxy)-</t>
  </si>
  <si>
    <t>Ethyl vanillin beta-D-glucopyranoside</t>
  </si>
  <si>
    <t>3-Ethoxy-4-(beta-glucopyranosyloxy)benzaldehyde</t>
  </si>
  <si>
    <t>Glucoethylvanillin</t>
  </si>
  <si>
    <t>16400-72-9</t>
  </si>
  <si>
    <t>Dodec-2-en-1,5-lactone</t>
  </si>
  <si>
    <t>5-Hydroxy-2-dodecenoic acid lactone</t>
  </si>
  <si>
    <t>delta-2-Dodecenolactone</t>
  </si>
  <si>
    <t>6-Heptyl-5,6-dihydro-2-pyrone</t>
  </si>
  <si>
    <t>5-Heptyl-2-pentene-5-olide</t>
  </si>
  <si>
    <t>5-Hydroxydodec-2-enoic acid .delta. lactone</t>
  </si>
  <si>
    <t>2H-Pyran-2-one, 6-heptyl-5,6-dihydro-</t>
  </si>
  <si>
    <t>39212-23-2</t>
  </si>
  <si>
    <t>5-Butyldihydro-4-methylfuran-2(3H)-one</t>
  </si>
  <si>
    <t>4-Hydroxy-3-methyloctanoic acid lactone</t>
  </si>
  <si>
    <t>2(3H)-Furanone, 5-butyldihydro-4-methyl-</t>
  </si>
  <si>
    <t>3-Methyl-1,4-octalactone</t>
  </si>
  <si>
    <t>beta-Methyl-gamma-octalactone</t>
  </si>
  <si>
    <t>Oaklactone</t>
  </si>
  <si>
    <t>Octanoic acid, 4-hydroxy-3-methyl-, lactone</t>
  </si>
  <si>
    <t>Whisky lactone</t>
  </si>
  <si>
    <t>51115-67-4</t>
  </si>
  <si>
    <t>Butanamide, N,2,3-trimethyl-2-(1-methylethyl)-</t>
  </si>
  <si>
    <t>2-Isopropyl-N,2,3-trimethylbutyramide</t>
  </si>
  <si>
    <t>N,2,3-Trimethyl-2-isopropylbutanamide</t>
  </si>
  <si>
    <t>156324-78-6</t>
  </si>
  <si>
    <t>Carbonic acid, 2-hydroxyethyl 5-methyl-2-(1-methylethyl)cyclohexyl ester, [1R-(1.alpha.,2.beta.,5.alpha.)</t>
  </si>
  <si>
    <t>l-Menthol ethylene glycol carbonate</t>
  </si>
  <si>
    <t>Frescolat, type MGC</t>
  </si>
  <si>
    <t>Menthol glycol carbonate</t>
  </si>
  <si>
    <t>30304-82-6</t>
  </si>
  <si>
    <t>Carbonic acid, 2-hydroxypropyl l-menthyl ester</t>
  </si>
  <si>
    <t>l-Menthol 1- and 2-propylene glycol carbonate</t>
  </si>
  <si>
    <t>Carbonic acid, menthyl ester, monoester with 1,2-propanediol</t>
  </si>
  <si>
    <t>Frescolate, type MPC</t>
  </si>
  <si>
    <t>63187-91-7</t>
  </si>
  <si>
    <t>1,4-Dioxaspiro[4,5]decane-2-methanol, 9-methyl-6-(1-methylethyl)-, l isomer</t>
  </si>
  <si>
    <t>l-Menthone 1,2-glycerol ketal</t>
  </si>
  <si>
    <t>Frescolat, racemic</t>
  </si>
  <si>
    <t>Frescolat, type MGA</t>
  </si>
  <si>
    <t>9-Methyl-6(1-methylethyl)-1,4-dioxaspiro[4.5]decan-2-methanol, l isomer</t>
  </si>
  <si>
    <t>1,4-Dioxaspiro[4.5]decane-2-methanol, 9-methyl-6-(1-methylethyl)-</t>
  </si>
  <si>
    <t>d,l-Menthone 1,2-glycerol ketal</t>
  </si>
  <si>
    <t>9-Methyl-6(1-methylethyl)-1,4-dioxaspiro[4.5]decane-2-methanol, dl isomer</t>
  </si>
  <si>
    <t>999999-00-7</t>
  </si>
  <si>
    <t>(1R-cis and trans)-2-(1-Acetylthio-1-methyl)ethyl-5-methylcyclohexanone</t>
  </si>
  <si>
    <t>cis- and trans-Menthone-8-thioacetate</t>
  </si>
  <si>
    <t>Ethanoic acid, S-[1-methyl-1-(4-methyl-2-oxocyclohexyl)-ethyl] ester cis and trans isomers</t>
  </si>
  <si>
    <t>77341-67-4</t>
  </si>
  <si>
    <t>Butanedioic acid, mono[5-methyl-2-(1-methylethyl)cyclohexyl] ester, [1R-1.alpha.,2.beta.,5.alpha.)]-</t>
  </si>
  <si>
    <t>mono-Menthyl succinate</t>
  </si>
  <si>
    <t>20702-77-6</t>
  </si>
  <si>
    <t>3,5-Dihydroxy-4-(3-hydroxy-4-methoxyhydrocinnamoyl)phenyl-2-O-(6-deoxy-.alpha.-L-mannopyranosyl)-.beta.-D-glucopyranoside</t>
  </si>
  <si>
    <t>Neohesperidin dihydrochalcone</t>
  </si>
  <si>
    <t>Neohesperidin DHC</t>
  </si>
  <si>
    <t>NHDC</t>
  </si>
  <si>
    <t>1-Propanone, 1-[4-[[2-O-(6-deoxy-.alpha.-L-mannopyranosyl)-.beta.-D-glucopyranosyl]oxy]-2,6-dihydroxyphenyl]-3-(3-hydroxy-4-methoxyphenyl)-</t>
  </si>
  <si>
    <t>24276-84-4</t>
  </si>
  <si>
    <t>Ferulic acid, sodium salt</t>
  </si>
  <si>
    <t>Sodium 3-methoxy-4-hydroxycinnamate</t>
  </si>
  <si>
    <t>3-(4-Hydroxy-3-methoxyphenyl)-2-propenoic acid, sodium salt</t>
  </si>
  <si>
    <t>2-Propenoic acid, 3-(4-hydroxy-3-methoxyphenyl)-, monosodium salt</t>
  </si>
  <si>
    <t>Sodium ferulate</t>
  </si>
  <si>
    <t>107-35-7</t>
  </si>
  <si>
    <t>2-Aminoethanesulfonic acid</t>
  </si>
  <si>
    <t>Taurine</t>
  </si>
  <si>
    <t>Ethanesulfonic acid, 2-amino-</t>
  </si>
  <si>
    <t>553850-34-3</t>
  </si>
  <si>
    <t>Contour</t>
  </si>
  <si>
    <t>Thaumatin B - recombinant</t>
  </si>
  <si>
    <t>13184-86-6</t>
  </si>
  <si>
    <t>4-(Ethoxymethyl)-2-methoxyphenol</t>
  </si>
  <si>
    <t>Vanillyl ethyl ether</t>
  </si>
  <si>
    <t>Ethyl 4-hydroxy-3-methoxybenzyl ether</t>
  </si>
  <si>
    <t>Phenol, (4-ethoxymethyl)-2-methoxy-</t>
  </si>
  <si>
    <t>VEE</t>
  </si>
  <si>
    <t>136954-25-1</t>
  </si>
  <si>
    <t>3-Acetylmercaptohexyl acetate</t>
  </si>
  <si>
    <t>3-Acetylthiohexyl acetate</t>
  </si>
  <si>
    <t>3-Acetylthiohexyl ethanoate</t>
  </si>
  <si>
    <t>29926-41-8</t>
  </si>
  <si>
    <t>2-Acetyl-4,5-dihydrothiazole</t>
  </si>
  <si>
    <t>2-Acetyl-2-thiazoline</t>
  </si>
  <si>
    <t>Acetyl thiazoline-2</t>
  </si>
  <si>
    <t>Ethanone, 1-(4,5-dihydro-2-thiazolyl)-</t>
  </si>
  <si>
    <t>302-72-7</t>
  </si>
  <si>
    <t>alpha-Alanine</t>
  </si>
  <si>
    <t>DL-Alanine</t>
  </si>
  <si>
    <t>(S)-2-Aminopropanoic acid</t>
  </si>
  <si>
    <t>alpha-Aminopropionic acid</t>
  </si>
  <si>
    <t>DL-2-Aminopropanoic acid</t>
  </si>
  <si>
    <t>DL-2-Aminopropionic acid</t>
  </si>
  <si>
    <t>74-79-3</t>
  </si>
  <si>
    <t>(S)-2-Amino-5-guanidinovaleric  acid</t>
  </si>
  <si>
    <t>L-Arginine</t>
  </si>
  <si>
    <t>2-Amino-5-guanidinovaleric  acid</t>
  </si>
  <si>
    <t>Arginine</t>
  </si>
  <si>
    <t>32951-19-2</t>
  </si>
  <si>
    <t>1-Butene, 1-(methylthio)-</t>
  </si>
  <si>
    <t>1-Buten-1-yl methyl sulfide</t>
  </si>
  <si>
    <t>13466-78-9</t>
  </si>
  <si>
    <t>Bicyclo[4.1.0]hept-3-ene, 3,7,7-trimethyl-</t>
  </si>
  <si>
    <t>delta-3-Carene</t>
  </si>
  <si>
    <t>Car-3-ene</t>
  </si>
  <si>
    <t>3-Carene</t>
  </si>
  <si>
    <t>Isodiprene</t>
  </si>
  <si>
    <t>3,7,7-Trimethylbicyclo-[4.1.0]hept-3-ene</t>
  </si>
  <si>
    <t>3,7,7-Trimethylbicyclo[4.1.0]heptene-3</t>
  </si>
  <si>
    <t>3,7,7-Trimethylbicyclo[4.1.0]-3-heptene</t>
  </si>
  <si>
    <t>4,7,7-Trimethyl-3-norcarene</t>
  </si>
  <si>
    <t>5552-30-7</t>
  </si>
  <si>
    <t>5H-1-Benzopyran, 6,6,7,8,8a-tetrahydro-2,5,5,8a-tetramethyl</t>
  </si>
  <si>
    <t>Cycloionone</t>
  </si>
  <si>
    <t>6,6,7,8,8a-Tetrahydro-2,5,5,8a-tetramethyl-5H-1-benzopyran</t>
  </si>
  <si>
    <t>999999-91-0</t>
  </si>
  <si>
    <t>Citrus aurantium L. subspecies cyathifera Y.</t>
  </si>
  <si>
    <t>Daidai peel oil</t>
  </si>
  <si>
    <t>51100-54-0</t>
  </si>
  <si>
    <t>1-Decen-3-ol</t>
  </si>
  <si>
    <t>3-Hydroxy-1-decene</t>
  </si>
  <si>
    <t>352-93-2</t>
  </si>
  <si>
    <t>Diethyl sulfide</t>
  </si>
  <si>
    <t>Diethylthioether</t>
  </si>
  <si>
    <t>Ethane, 1,1'-thiobis-</t>
  </si>
  <si>
    <t>Ethyl monosulfide</t>
  </si>
  <si>
    <t>Ethyl sulfide</t>
  </si>
  <si>
    <t>Ethyl thioethane</t>
  </si>
  <si>
    <t>Ethyl thioether</t>
  </si>
  <si>
    <t>Sulfodor</t>
  </si>
  <si>
    <t>3-Thiapentane</t>
  </si>
  <si>
    <t>1,1-Thiobisethane</t>
  </si>
  <si>
    <t>Thioethyl ether</t>
  </si>
  <si>
    <t>3-Thiopentane</t>
  </si>
  <si>
    <t>40018-26-6</t>
  </si>
  <si>
    <t>2,5-Dihydroxy-1,4-dithiane</t>
  </si>
  <si>
    <t>1,4-Dithiane-2,5-diol</t>
  </si>
  <si>
    <t>p-Dithiane-2,5-diol</t>
  </si>
  <si>
    <t>Mercaptoacetaldehyde dimer</t>
  </si>
  <si>
    <t>4253-89-8</t>
  </si>
  <si>
    <t>Bis(1-methylethyl)disulfide</t>
  </si>
  <si>
    <t>Diisopropyl disulfide</t>
  </si>
  <si>
    <t>2,5-Dimethyl-3,4-dithiahexane</t>
  </si>
  <si>
    <t>2,5-Dimethyl-3,4-dithiohexane</t>
  </si>
  <si>
    <t>Disulfide, bis(1-methylethyl)</t>
  </si>
  <si>
    <t>Isopropyl disulfide</t>
  </si>
  <si>
    <t>6738-23-4</t>
  </si>
  <si>
    <t>2,4-Dimethylanisole</t>
  </si>
  <si>
    <t>1-Methoxy-2, 4-dimethylbenzene</t>
  </si>
  <si>
    <t>4-Methoxy-m-xylene</t>
  </si>
  <si>
    <t>68133-79-9</t>
  </si>
  <si>
    <t>Apritone</t>
  </si>
  <si>
    <t>2-(3,7-Dimethyl-2,6-octadienyl)cyclopentanone</t>
  </si>
  <si>
    <t>Cyclopentanone, 2-(3,7-dimethyl-2,6-octadienyl)-</t>
  </si>
  <si>
    <t>Decenyl cyclopentanone</t>
  </si>
  <si>
    <t>(E)-2-(3,7-Dimethyl-2,6-octadienyl) cyclopentanone</t>
  </si>
  <si>
    <t>20053-88-7</t>
  </si>
  <si>
    <t>Dehydrolinalool</t>
  </si>
  <si>
    <t>(E,R)-3,7-Dimethyl-1,5,7-octatrien-3-ol</t>
  </si>
  <si>
    <t>Hotrienol</t>
  </si>
  <si>
    <t>505-29-3</t>
  </si>
  <si>
    <t>Diethylene disulfide</t>
  </si>
  <si>
    <t>1,4-Dithiane</t>
  </si>
  <si>
    <t>1,4-Dithiacyclohexane</t>
  </si>
  <si>
    <t>p-Dithiane</t>
  </si>
  <si>
    <t>1,4-Dithiin, tetrahydro-</t>
  </si>
  <si>
    <t>1,4-Dithiocyclohexane</t>
  </si>
  <si>
    <t>78417-28-4</t>
  </si>
  <si>
    <t>2,4,7-Decatrienoic acid, ethyl ester</t>
  </si>
  <si>
    <t>Ethyl 2,4,7-decatrienoate</t>
  </si>
  <si>
    <t>Ethyl deca-2,4,7-trienoate</t>
  </si>
  <si>
    <t>7341-17-5</t>
  </si>
  <si>
    <t>2-Ethylhexanethiol</t>
  </si>
  <si>
    <t>2-Ethylhexylmercaptan</t>
  </si>
  <si>
    <t>1-Hexanethiol, 2-ethyl-</t>
  </si>
  <si>
    <t>23747-43-5</t>
  </si>
  <si>
    <t>Ethyl 2-(methyldithio)propionate</t>
  </si>
  <si>
    <t>Propionic acid, 2-(methyldithio), ethyl ester</t>
  </si>
  <si>
    <t>4455-13-4</t>
  </si>
  <si>
    <t>Acetic acid, (methylthio)-, ethyl ester</t>
  </si>
  <si>
    <t>Ethyl 2-(methylthio)acetate</t>
  </si>
  <si>
    <t>Ethyl 2-methylthioacetate</t>
  </si>
  <si>
    <t>999999-91-1</t>
  </si>
  <si>
    <t>Ethyl 3-(methylthio)butyrate</t>
  </si>
  <si>
    <t>188417-26-7</t>
  </si>
  <si>
    <t>Ethyl vanillin isobutyrate</t>
  </si>
  <si>
    <t>Propanoic acid, 2-methyl-, 2-ethoxy-4-formylphenyl ester</t>
  </si>
  <si>
    <t>68527-76-4</t>
  </si>
  <si>
    <t>Ethyl vanillin propylene glycol acetal</t>
  </si>
  <si>
    <t>Phenol, 2-ethoxy-4-(4-methyl-1,3-dioxalan-2-yl)-</t>
  </si>
  <si>
    <t>502-61-4</t>
  </si>
  <si>
    <t>1,3,6,10-Dodecatetraene, 3,7,11-trimethyl-,</t>
  </si>
  <si>
    <t>alpha-Farnesene</t>
  </si>
  <si>
    <t>1,3,6,10-Dodecatetraene,3,7,11-trimethyl (alpha-isomer)</t>
  </si>
  <si>
    <t>1,6,10-Dodecatriene,7,11-dimethyl-3-methylene</t>
  </si>
  <si>
    <t>(E,E)-alpha-Farnesene</t>
  </si>
  <si>
    <t>trans-2,6,10-Trimethyl-2,6,9,11-dodecatetraene</t>
  </si>
  <si>
    <t>180031-78-1</t>
  </si>
  <si>
    <t>4-[(2-Furanmethyl)thio]-2-pentanone</t>
  </si>
  <si>
    <t>4-(Furan-2-ylmethylsulfanyl)pentane-2-one</t>
  </si>
  <si>
    <t>4-Furfurylthio-2-pentanone</t>
  </si>
  <si>
    <t>2-Pentanone, 4-[(2-furanylmethyl)thio]</t>
  </si>
  <si>
    <t>6191-71-5</t>
  </si>
  <si>
    <t>(Z)-4-Hepten-1-ol</t>
  </si>
  <si>
    <t>4-(Z)-Heptenol</t>
  </si>
  <si>
    <t>cis-4-Heptenol</t>
  </si>
  <si>
    <t>111-31-9</t>
  </si>
  <si>
    <t>1-Hexanethiol</t>
  </si>
  <si>
    <t>Hexyl mercaptan</t>
  </si>
  <si>
    <t>1-Hexyl mercaptan</t>
  </si>
  <si>
    <t>1-Hexylthiol</t>
  </si>
  <si>
    <t>1113-60-6</t>
  </si>
  <si>
    <t>3-Hydroxy-2-oxopropanoic acid</t>
  </si>
  <si>
    <t>3-Hydroxy-2-oxopropionic acid</t>
  </si>
  <si>
    <t>Propanoic acid, 3-hydroxy-2-oxo-</t>
  </si>
  <si>
    <t>22030-19-9</t>
  </si>
  <si>
    <t>2-Buten-2-ol, 4-(2,6,6-trimethyl-1-cyclohexen-1-yl)-,</t>
  </si>
  <si>
    <t>beta-Ionyl acetate</t>
  </si>
  <si>
    <t>3-Buten-2-ol, 4-(2,6,6-trimethyl-1-cyclohexen-1-yl)-, acetate</t>
  </si>
  <si>
    <t>4-(2,6,6-Trimethyl-1-cyclohexen-1-yl)-2-buten-2-ol</t>
  </si>
  <si>
    <t>68555-61-3</t>
  </si>
  <si>
    <t>3-Buten-2-ol, 3-methyl-4-(2,6,6-trimethyl-2-cyclohexen-1-yl)-, acetate</t>
  </si>
  <si>
    <t>alpha-Isomethylionyl acetate</t>
  </si>
  <si>
    <t>3-Methyl-4-(2,6,6-trimethyl-2-cyclohexen-1-yl)- 3-buten-2-yl  acetate</t>
  </si>
  <si>
    <t>68855-99-2</t>
  </si>
  <si>
    <t>Litsea cubeba berry oil</t>
  </si>
  <si>
    <t>Litsea cubeba oil</t>
  </si>
  <si>
    <t>Litsea cubeba, ext.</t>
  </si>
  <si>
    <t>Litsea cubeba Pers.</t>
  </si>
  <si>
    <t>May chang</t>
  </si>
  <si>
    <t>56-87-1</t>
  </si>
  <si>
    <t>alpha,epsilon-Diaminocaproic acid</t>
  </si>
  <si>
    <t>L-Lysine</t>
  </si>
  <si>
    <t>(S)-2,6-Diaminohexanoic acid</t>
  </si>
  <si>
    <t>Lysine</t>
  </si>
  <si>
    <t>Lysine hydrochloride</t>
  </si>
  <si>
    <t>71660-03-2</t>
  </si>
  <si>
    <t>Acetic acid, p-1(7),8-menthadien-2-yl ester</t>
  </si>
  <si>
    <t>cis- and trans-p-1(7),8-Menthadien-2-yl acetate</t>
  </si>
  <si>
    <t>Menthadienyl acetate</t>
  </si>
  <si>
    <t>195863-84-4</t>
  </si>
  <si>
    <t>3-l-Menthoxy-2-methylpropan-1,2-diol</t>
  </si>
  <si>
    <t>3-(l-Menthoxy)-2-methylpropane-1,2-diol</t>
  </si>
  <si>
    <t>TPG-1</t>
  </si>
  <si>
    <t>51755-83-0</t>
  </si>
  <si>
    <t>3-Mercaptohexanol</t>
  </si>
  <si>
    <t>3-Thiohexanol</t>
  </si>
  <si>
    <t>3-Thiohexan-1-ol</t>
  </si>
  <si>
    <t>136954-20-6</t>
  </si>
  <si>
    <t>3-Mercaptohexyl acetate</t>
  </si>
  <si>
    <t>3-Thiohexyl acetate</t>
  </si>
  <si>
    <t>3-Thiohexyl ethanoate</t>
  </si>
  <si>
    <t>136954-21-7</t>
  </si>
  <si>
    <t>3-Mercaptohexyl butyrate</t>
  </si>
  <si>
    <t>3-Thiohexyl butanoate</t>
  </si>
  <si>
    <t>3-Thiohexyl butyrate</t>
  </si>
  <si>
    <t>136954-22-8</t>
  </si>
  <si>
    <t>3-Mercaptohexyl caproate</t>
  </si>
  <si>
    <t>3-Mercaptohexyl hexanoate</t>
  </si>
  <si>
    <t>3-Thiohexyl caproate</t>
  </si>
  <si>
    <t>3-Thio-1-hexyl caproate</t>
  </si>
  <si>
    <t>3-Thio-1-hexyl hexanoate</t>
  </si>
  <si>
    <t>34300-94-2</t>
  </si>
  <si>
    <t>1-Butanol, 3-mercapto-3-methyl-</t>
  </si>
  <si>
    <t>3-Mercapto-3-methyl-1-butanol</t>
  </si>
  <si>
    <t>3-Mercapto-3-methylbutyl alcohol</t>
  </si>
  <si>
    <t>3-Methyl-3-mercaptobutyl alcohol</t>
  </si>
  <si>
    <t>50746-10-6</t>
  </si>
  <si>
    <t>1-Butanol, 3-mercapto-3-methyl, formate ester</t>
  </si>
  <si>
    <t>3-Mercapto-3-methylbutyl formate</t>
  </si>
  <si>
    <t>3-Methyl-3-mercaptobutyl formate</t>
  </si>
  <si>
    <t>3-Methyl-3-thiobutyl formate</t>
  </si>
  <si>
    <t>24653-75-6</t>
  </si>
  <si>
    <t>Mercaptoacetone</t>
  </si>
  <si>
    <t>1-Mercapto-2-propanone</t>
  </si>
  <si>
    <t>2-Propanone, 1-mercapto-</t>
  </si>
  <si>
    <t>5925-68-8</t>
  </si>
  <si>
    <t>Benzenecarbothioic acid, S-methyl ester</t>
  </si>
  <si>
    <t>S-Methyl benzothioate</t>
  </si>
  <si>
    <t>Methanethiol, benzoate</t>
  </si>
  <si>
    <t>S-Methyl benzenecarbothioate</t>
  </si>
  <si>
    <t>S-Methyl thiobenzoate</t>
  </si>
  <si>
    <t>541-31-1</t>
  </si>
  <si>
    <t>1-Butanethiol, 3-methyl</t>
  </si>
  <si>
    <t>3-Methylbutanethiol</t>
  </si>
  <si>
    <t>Isoamyl mercaptan</t>
  </si>
  <si>
    <t>Isopentanethiol</t>
  </si>
  <si>
    <t>2-Methyl-4-butanethiol</t>
  </si>
  <si>
    <t>3-Methylbutylmercaptan</t>
  </si>
  <si>
    <t>4493-42-9</t>
  </si>
  <si>
    <t>(E)-2-(Z)-4-Decadienoic acid, methyl ester natural</t>
  </si>
  <si>
    <t>Methyl (E)-2-(Z)-4- decadienoate</t>
  </si>
  <si>
    <t>Methyl decadienoate, 2-(E), 4-(Z), nat.</t>
  </si>
  <si>
    <t>624-89-5</t>
  </si>
  <si>
    <t>Ethane, (methylthio)-</t>
  </si>
  <si>
    <t>Methyl ethyl sulfide</t>
  </si>
  <si>
    <t>Ethyl methyl sulfide</t>
  </si>
  <si>
    <t>Ethyl methyl thioether</t>
  </si>
  <si>
    <t>(Methylthio)ethane</t>
  </si>
  <si>
    <t>1-(Methylthio)ethane</t>
  </si>
  <si>
    <t>Sulfide, ethyl methyl</t>
  </si>
  <si>
    <t>2-Thiabutane</t>
  </si>
  <si>
    <t>2-Thiobutane</t>
  </si>
  <si>
    <t>31499-71-5</t>
  </si>
  <si>
    <t>Ethyl methyl trisulfide</t>
  </si>
  <si>
    <t>Methyl ethyl trisulfide</t>
  </si>
  <si>
    <t>Trisulfide, ethyl methyl</t>
  </si>
  <si>
    <t>2,3,4-Trithiahexane</t>
  </si>
  <si>
    <t>2,3,4-Trithiohexane</t>
  </si>
  <si>
    <t>2432-77-1</t>
  </si>
  <si>
    <t>S-Methyl hexanethioate</t>
  </si>
  <si>
    <t>65817-24-5</t>
  </si>
  <si>
    <t>Dimethyl-3,6-benzo-2(3H)-furanone</t>
  </si>
  <si>
    <t>2-(4-Methyl-2-hydroxyphenyl)propionic acid-gamma-lactone</t>
  </si>
  <si>
    <t>Furaminton</t>
  </si>
  <si>
    <t>23747-45-7</t>
  </si>
  <si>
    <t>Butanethioic acid, 3-methyl-, S-methyl ester</t>
  </si>
  <si>
    <t>S-Methyl 3-methylbutanethioate</t>
  </si>
  <si>
    <t>Methanethiol isovalerate</t>
  </si>
  <si>
    <t>S-Methyl 3-methylbutyrate</t>
  </si>
  <si>
    <t>999999-91-3</t>
  </si>
  <si>
    <t>Methyl 3-methyl-1-butenyl disulfide</t>
  </si>
  <si>
    <t>67952-60-7</t>
  </si>
  <si>
    <t>2-(Methyldithio)isobutyraldehyde</t>
  </si>
  <si>
    <t>2-Methyl-2-(methyldithio)propanal</t>
  </si>
  <si>
    <t>Propanal, 2-methyl-2-(methyldithio)-</t>
  </si>
  <si>
    <t>61122-71-2</t>
  </si>
  <si>
    <t>S-Methyl 4-methylpentanethioate</t>
  </si>
  <si>
    <t>Pentanethioic acid, 4-methyl, S-methyl ester</t>
  </si>
  <si>
    <t>33046-81-0</t>
  </si>
  <si>
    <t>(E)-7-Methyl-3-octen-2-one</t>
  </si>
  <si>
    <t>trans-7-Methyl-3-octen-2-one</t>
  </si>
  <si>
    <t>3-Octen-2-one, 7-methyl-</t>
  </si>
  <si>
    <t>759-05-7</t>
  </si>
  <si>
    <t>Butanoic acid, 3-methyl-2-oxo-</t>
  </si>
  <si>
    <t>3-Methyl-2-oxobutanoic acid</t>
  </si>
  <si>
    <t>Butanoic acid, 3-methyl-2-oxo, sodium salt</t>
  </si>
  <si>
    <t>Dimethylpyruvic acid</t>
  </si>
  <si>
    <t>alpha-Ketoisovaleric acid</t>
  </si>
  <si>
    <t>Ketovaline</t>
  </si>
  <si>
    <t>2-Oxoisovaleric acid</t>
  </si>
  <si>
    <t>2-Oxo-3-methylbutanoic acid</t>
  </si>
  <si>
    <t>Sodium alpha-ketoisovalerate</t>
  </si>
  <si>
    <t>Sodium 3-methyl-2-oxobutanoate</t>
  </si>
  <si>
    <t>1460-34-0</t>
  </si>
  <si>
    <t>Methyl ethyl pyruvic acid</t>
  </si>
  <si>
    <t>3-Methyl-2-oxopentanoic acid</t>
  </si>
  <si>
    <t>3-Methyl-2-oxovaleric acid</t>
  </si>
  <si>
    <t>Sodium 3-methyl-2-oxopentanoic acid</t>
  </si>
  <si>
    <t>Valeric acid, 3-methyl-2-oxo-, sodium salt</t>
  </si>
  <si>
    <t>816-66-0</t>
  </si>
  <si>
    <t>Isopropyl pyruvic acid</t>
  </si>
  <si>
    <t>4-Methyl-2-oxopentanoic acid</t>
  </si>
  <si>
    <t>2-Ketoisocaproic acid</t>
  </si>
  <si>
    <t>2-Keto-4-methylpentanoic acid</t>
  </si>
  <si>
    <t>4-Methyl-2-oxovaleric acid</t>
  </si>
  <si>
    <t>Pentanoic acid, 4-methyl-2-oxo-</t>
  </si>
  <si>
    <t>Sodium 4-methyl-2-oxopentanoate</t>
  </si>
  <si>
    <t>Valeric acid, 4-methyl-2-oxo, sodium salt</t>
  </si>
  <si>
    <t>14173-25-2</t>
  </si>
  <si>
    <t>Disulfide, methyl phenyl</t>
  </si>
  <si>
    <t>Methyl phenyl disulfide</t>
  </si>
  <si>
    <t>Phenyl methyl disulfide</t>
  </si>
  <si>
    <t>100-68-5</t>
  </si>
  <si>
    <t>Anisole, thio-</t>
  </si>
  <si>
    <t>Methyl phenyl sulfide</t>
  </si>
  <si>
    <t>Benzene, (methylthio)-</t>
  </si>
  <si>
    <t>Methyl phenyl thioether</t>
  </si>
  <si>
    <t>(Methylthio) benzene</t>
  </si>
  <si>
    <t>Phenyl methyl sulfide</t>
  </si>
  <si>
    <t>1-Phenyl-1-thioethane</t>
  </si>
  <si>
    <t>Phenylthiomethane</t>
  </si>
  <si>
    <t>Sulfide, methyl phenyl</t>
  </si>
  <si>
    <t>Thioanisole</t>
  </si>
  <si>
    <t>513-44-0</t>
  </si>
  <si>
    <t>Isobutyl mercaptan</t>
  </si>
  <si>
    <t>2-Methyl-1-propanethiol</t>
  </si>
  <si>
    <t>1-Propanethiol, 2-methyl-</t>
  </si>
  <si>
    <t>67-68-5</t>
  </si>
  <si>
    <t>Dimethyl sulfoxide</t>
  </si>
  <si>
    <t>Methylsulfinylmethane</t>
  </si>
  <si>
    <t>DMSO</t>
  </si>
  <si>
    <t>Methane, sulfinylbis-</t>
  </si>
  <si>
    <t>Methyl sulfoxide</t>
  </si>
  <si>
    <t>1534-08-3</t>
  </si>
  <si>
    <t>Bis[methylmercapto]methane</t>
  </si>
  <si>
    <t>S-Methyl thioacetate</t>
  </si>
  <si>
    <t>Bis-(methylthio)methane</t>
  </si>
  <si>
    <t>2,4-Dithiopentane</t>
  </si>
  <si>
    <t>Ethanthioic acid, S-methyl ester</t>
  </si>
  <si>
    <t>Formaldehyde dimethyl dithioacetal</t>
  </si>
  <si>
    <t>Formaldehyde dimethyl mercaptal</t>
  </si>
  <si>
    <t>Methane, bis(methylthio)-</t>
  </si>
  <si>
    <t>Methanethiol acetate</t>
  </si>
  <si>
    <t>S-Methyl acetothioate</t>
  </si>
  <si>
    <t>Methylene bis[methyl sulfide]</t>
  </si>
  <si>
    <t>Methyl thioacetate</t>
  </si>
  <si>
    <t>Thioformaldehyde dimethyl acetal</t>
  </si>
  <si>
    <t>38433-74-8</t>
  </si>
  <si>
    <t>3-Methylthiohexanal</t>
  </si>
  <si>
    <t>1618-26-4</t>
  </si>
  <si>
    <t>2,4-Dithiapentane</t>
  </si>
  <si>
    <t>bis-(Methylthio)methane</t>
  </si>
  <si>
    <t>74758-93-3</t>
  </si>
  <si>
    <t>Butanoic acid, (methylthio)methyl ester</t>
  </si>
  <si>
    <t>Methylthiomethyl butyrate</t>
  </si>
  <si>
    <t>74758-91-1</t>
  </si>
  <si>
    <t>Hexanoic acid, (methylthio)methyl ester</t>
  </si>
  <si>
    <t>Methylthiomethyl hexanoate</t>
  </si>
  <si>
    <t>583-92-6</t>
  </si>
  <si>
    <t>Butanoic acid, 4-(methylthio)-2-oxo-, sodium salt</t>
  </si>
  <si>
    <t>4-(Methylthio)-2-oxobutanoic acid</t>
  </si>
  <si>
    <t>4-(Methylthio)-2-oxobutanoic acid, sodium salt</t>
  </si>
  <si>
    <t>Sodium 4-(methylthio)-2-oxobutanoate</t>
  </si>
  <si>
    <t>14109-72-9</t>
  </si>
  <si>
    <t>(Methylthio)acetone</t>
  </si>
  <si>
    <t>1-Methylthio-2-propanone</t>
  </si>
  <si>
    <t>alpha-(Methylthio)acetone</t>
  </si>
  <si>
    <t>alpha-(Methylthio)propanone</t>
  </si>
  <si>
    <t>2-Propanone, (methylthio)-</t>
  </si>
  <si>
    <t>2-Propanone, 1-(methylthio)-</t>
  </si>
  <si>
    <t>2-Thio-4-pentanone</t>
  </si>
  <si>
    <t>16630-55-0</t>
  </si>
  <si>
    <t>Acetic acid, 3-(methylthio)propyl ester</t>
  </si>
  <si>
    <t>3-(Methylthio)propyl acetate</t>
  </si>
  <si>
    <t>3-Acetoxypropyl methyl sulfide</t>
  </si>
  <si>
    <t>Methionyl acetate</t>
  </si>
  <si>
    <t>1-Propanol, 3-(methylthio)-, acetate</t>
  </si>
  <si>
    <t>56805-23-3</t>
  </si>
  <si>
    <t>(E)-3-(Z)-6-Nonadien-1-ol</t>
  </si>
  <si>
    <t>3,6-Nonadien-1-ol, (E,Z)</t>
  </si>
  <si>
    <t>53046-97-2</t>
  </si>
  <si>
    <t>(Z)(Z)-3,6-Nonadien-1-ol</t>
  </si>
  <si>
    <t>3,6-Nonadien-1-ol, (Z,Z)</t>
  </si>
  <si>
    <t>999999-91-4</t>
  </si>
  <si>
    <t>2,6-Dimethyl-2,5,7-octatriene-1-yl acetate</t>
  </si>
  <si>
    <t>8-Ocimenyl acetate</t>
  </si>
  <si>
    <t>Piperitanate</t>
  </si>
  <si>
    <t>18409-17-1</t>
  </si>
  <si>
    <t>(E)-2-Octen-1-ol</t>
  </si>
  <si>
    <t>2-(E)-Octenol</t>
  </si>
  <si>
    <t>2-Octen-1-ol, (E)-</t>
  </si>
  <si>
    <t>trans-2-Octen-1-ol</t>
  </si>
  <si>
    <t>20125-81-9</t>
  </si>
  <si>
    <t>Butyl propenyl carbinol</t>
  </si>
  <si>
    <t>(E)-2-Octen-4-ol</t>
  </si>
  <si>
    <t>trans-2-Octen-4-ol</t>
  </si>
  <si>
    <t>65737-52-2</t>
  </si>
  <si>
    <t>Cyclopentanone, 2-(2-octenyl)-</t>
  </si>
  <si>
    <t>(E)-2-(2-Octenyl)cyclopentanone</t>
  </si>
  <si>
    <t>2-(2-octenyl)cyclopentanone</t>
  </si>
  <si>
    <t>196109-18-9</t>
  </si>
  <si>
    <t>5-Octen-1-ol, propanoate, (Z)-</t>
  </si>
  <si>
    <t>(Z)-5-Octenyl propionate</t>
  </si>
  <si>
    <t>(Z)-5-Octen-1-yl propanoate</t>
  </si>
  <si>
    <t>(Z)-5-Octen-1-yl propionate</t>
  </si>
  <si>
    <t>cis-5-Octen-1-yl propionate</t>
  </si>
  <si>
    <t>328-50-7</t>
  </si>
  <si>
    <t>2-Ketoglutaric acid</t>
  </si>
  <si>
    <t>2-Oxopentanedioic acid</t>
  </si>
  <si>
    <t>alpha-Ketoglutaric acid</t>
  </si>
  <si>
    <t>2-Oxoglutaric acid</t>
  </si>
  <si>
    <t>2-Oxo-1,5-pentanedioic acid</t>
  </si>
  <si>
    <t>Pentanedioic acid, 2-oxo-</t>
  </si>
  <si>
    <t>156-06-9</t>
  </si>
  <si>
    <t>2-Oxo-3-phenylpropionic acid</t>
  </si>
  <si>
    <t>3-Phenyl-2-oxopropanoic acid</t>
  </si>
  <si>
    <t>3-Phenylpyruvic acid</t>
  </si>
  <si>
    <t>60415-61-4</t>
  </si>
  <si>
    <t>Butanoic acid, 1-methylbutyl ester</t>
  </si>
  <si>
    <t>2-Pentyl butyrate</t>
  </si>
  <si>
    <t>1-Methylbutyl butanoate</t>
  </si>
  <si>
    <t>2-Pentyl butanoate</t>
  </si>
  <si>
    <t>4410-99-5</t>
  </si>
  <si>
    <t>Benzeneethanethiol</t>
  </si>
  <si>
    <t>Phenylethyl mercaptan</t>
  </si>
  <si>
    <t>2-Phenethyl mercaptan</t>
  </si>
  <si>
    <t>2-Phenethylthiol</t>
  </si>
  <si>
    <t>2-Phenylethanethiol</t>
  </si>
  <si>
    <t>33049-93-3</t>
  </si>
  <si>
    <t>Ethanethioic acid, S-(3-methyl-2-buten-1-yl) ester</t>
  </si>
  <si>
    <t>Prenyl thioacetate</t>
  </si>
  <si>
    <t>Thioacetic acid, S-(3-methyl-but-2-en-1-yl) ester</t>
  </si>
  <si>
    <t>5287-45-6</t>
  </si>
  <si>
    <t>2-Butene-1-thiol, 3-methyl-</t>
  </si>
  <si>
    <t>Prenylthiol</t>
  </si>
  <si>
    <t>3-Methyl-2-butenthiol-1</t>
  </si>
  <si>
    <t>3-Methyl-2-buten-1-thiol</t>
  </si>
  <si>
    <t>3-Methyl-2-butenyl mercaptan</t>
  </si>
  <si>
    <t>Prenyl mercaptan</t>
  </si>
  <si>
    <t>75-33-2</t>
  </si>
  <si>
    <t>Isopropyl mercaptan</t>
  </si>
  <si>
    <t>2-Propanethiol</t>
  </si>
  <si>
    <t>2-Mercaptopropane</t>
  </si>
  <si>
    <t>5724-81-2</t>
  </si>
  <si>
    <t>3,4-Dihydro-(2H)-pyrroline</t>
  </si>
  <si>
    <t>1-Pyrroline</t>
  </si>
  <si>
    <t>85085-28-5</t>
  </si>
  <si>
    <t>Citrus medica L. var. Sarcodactylis swingle</t>
  </si>
  <si>
    <t>Sarcodactylis oil</t>
  </si>
  <si>
    <t>Fingered citron</t>
  </si>
  <si>
    <t>126-96-5</t>
  </si>
  <si>
    <t>Sodium diacetate</t>
  </si>
  <si>
    <t>Ethanoic acid, sodium salt</t>
  </si>
  <si>
    <t>Sodium ethanoate</t>
  </si>
  <si>
    <t>10255-67-1</t>
  </si>
  <si>
    <t>3-Mercapto-2-oxopropionic acid, sodium salt</t>
  </si>
  <si>
    <t>Sodium 3-mercaptooxopropionate</t>
  </si>
  <si>
    <t>Pyruvic acid, 3-mercapto-, sodium salt</t>
  </si>
  <si>
    <t>Sodium 3-mercapto-2-oxopropanoate</t>
  </si>
  <si>
    <t>Sodium mercaptopyruvate</t>
  </si>
  <si>
    <t>68647-73-4</t>
  </si>
  <si>
    <t>Melaleuca alternifolia, ext.</t>
  </si>
  <si>
    <t>Tea tree oil</t>
  </si>
  <si>
    <t>Melaleuca alternifolia oil</t>
  </si>
  <si>
    <t>Oils, tea-tree</t>
  </si>
  <si>
    <t>3054-92-0</t>
  </si>
  <si>
    <t>Diisopropyl methyl carbinol</t>
  </si>
  <si>
    <t>2,3,4-Trimethyl-3-pentanol</t>
  </si>
  <si>
    <t>3-Pentanol, 2,3,4-trimethyl-</t>
  </si>
  <si>
    <t>180964-47-0</t>
  </si>
  <si>
    <t>4-(l-Menthoxymethyl)-2-phenyl-1,3-dioxolane</t>
  </si>
  <si>
    <t>Vanillin 3-(l -menthoxy)propane-1,2-diol acetal</t>
  </si>
  <si>
    <t>4-[2-(methylethyl)-5-methylcyclohexyloxy)]-2,5-dioxolanyl-2-methoxyphenol</t>
  </si>
  <si>
    <t>68527-74-2</t>
  </si>
  <si>
    <t>Phenol, 2-methoxy-4-(4-methyl-1,3-dioxalan-2-yl)-</t>
  </si>
  <si>
    <t>Vanillin propylene glycol acetal</t>
  </si>
  <si>
    <t>Units:  grams and mL</t>
  </si>
  <si>
    <t>4.43% by weight at 95% v/v ethanol</t>
  </si>
  <si>
    <t>Alcohol Content (upper end of range in item 10)</t>
  </si>
  <si>
    <t>Minimum Value Needed to Make Product Unfit</t>
  </si>
  <si>
    <t>Amount of          Anise Oil          (grams)</t>
  </si>
  <si>
    <t>Weight of Final Product        (grams)</t>
  </si>
  <si>
    <t>% by weight of Anise Oil</t>
  </si>
  <si>
    <t>Unfit?</t>
  </si>
  <si>
    <t>3.6 g/100 mL at 95% ethanol v/v</t>
  </si>
  <si>
    <t>Amount of Black Pepper Powder (grams)</t>
  </si>
  <si>
    <t>Volume of Final Product               (mL)</t>
  </si>
  <si>
    <t>g / 100 mL of Black Pepper Powder</t>
  </si>
  <si>
    <t>Citric Acid</t>
  </si>
  <si>
    <t>Ethanol ≤ 30% v/v – acid must be ≥ [(0.1 × ethanol %) + 0.5] (g/100 mL)</t>
  </si>
  <si>
    <t>Ethanol &gt; 30% v/v – acid must be ≥ [0.1 × ethanol %] (g/100 mL)</t>
  </si>
  <si>
    <t>Amount of Citric Acid           (grams)</t>
  </si>
  <si>
    <t>g / 100 mL of Citric Acid</t>
  </si>
  <si>
    <r>
      <t>Needed</t>
    </r>
    <r>
      <rPr>
        <i/>
        <sz val="8"/>
        <rFont val="Arial"/>
        <family val="2"/>
      </rPr>
      <t xml:space="preserve"> (if product contains mitigating ingredients)</t>
    </r>
  </si>
  <si>
    <t>10.6 lbs/gal at 95% ethanol v/v</t>
  </si>
  <si>
    <t>Amount of Cocoa Nibs           (grams)</t>
  </si>
  <si>
    <t>lbs/gal Cocoa Nibs</t>
  </si>
  <si>
    <t>3.2% by weight at 95% v/v ethanol</t>
  </si>
  <si>
    <t xml:space="preserve">  See tutorial for more information on extracts</t>
  </si>
  <si>
    <t>Amount of Essential Oil (grams)</t>
  </si>
  <si>
    <t>% by weight of Essential Oil</t>
  </si>
  <si>
    <t>2.1% by volume at 95% v/v ethanol</t>
  </si>
  <si>
    <t>Amount of Ethyl Acetate        (grams)</t>
  </si>
  <si>
    <t>Volume of Final Product                (mL)</t>
  </si>
  <si>
    <t>% by volume of Ethyl Acetate</t>
  </si>
  <si>
    <t>5.3% by weight at 95% v/v ethanol</t>
  </si>
  <si>
    <t>Amount of Ethyl Maltol          (grams)</t>
  </si>
  <si>
    <t>% by weight of Ethyl Maltol</t>
  </si>
  <si>
    <t>1.3 av.oz./gal at 95% v/v ethanol</t>
  </si>
  <si>
    <t>Amount of Ethyl Vanillin         (grams)</t>
  </si>
  <si>
    <t>Volume of Final Product              (mL)</t>
  </si>
  <si>
    <t>av.oz. / gal of Ethyl Vanillin</t>
  </si>
  <si>
    <t>Amount of          Fennel Oil          (grams)</t>
  </si>
  <si>
    <t>% by weight of Fennel Oil</t>
  </si>
  <si>
    <t>1.6 g/100 mL at 95% v/v ethanol</t>
  </si>
  <si>
    <t>Amount of Fusel Oil                  (grams)</t>
  </si>
  <si>
    <t>g / 100 mL of Fusel Oil</t>
  </si>
  <si>
    <t>9.5% by volume at 95% v/v ethanol</t>
  </si>
  <si>
    <t>Amount of Lactic Acid                   (mL)</t>
  </si>
  <si>
    <t>% by volume of Lactic Acid</t>
  </si>
  <si>
    <t>Ethanol ≤ 30% v/v – acid must be ≥ [(0.14 × ethanol %) + 0.5] (g/100 mL)</t>
  </si>
  <si>
    <t>Ethanol &gt; 30% v/v – acid must be ≥ [0.14 × ethanol %] (g/100 mL)</t>
  </si>
  <si>
    <t>Amount of Malic Acid            (grams)</t>
  </si>
  <si>
    <t>g / 100 mL of Malic Acid</t>
  </si>
  <si>
    <t>Amount of Maltol          (grams)</t>
  </si>
  <si>
    <t>% by weight of Maltol</t>
  </si>
  <si>
    <t>Propylene Glycol</t>
  </si>
  <si>
    <t>Equal amounts by volume of ethanol and propylene glycol</t>
  </si>
  <si>
    <t>Amount of Propylene Glycol (grams)</t>
  </si>
  <si>
    <t>% by volume of Propylene Glycol</t>
  </si>
  <si>
    <t>20.8 ppm at 95% v/v ethanol</t>
  </si>
  <si>
    <t>Amount of Quassia Powder         (grams)</t>
  </si>
  <si>
    <t>ppm of Quassia Powder</t>
  </si>
  <si>
    <t>950 ppm at 95% v/v ethanol</t>
  </si>
  <si>
    <t>Amount of Quinine         (grams)</t>
  </si>
  <si>
    <t>ppm of Quinine</t>
  </si>
  <si>
    <t>6.8 g/100 mL at 95% v/v ethanol</t>
  </si>
  <si>
    <t>Amount of Salt          (grams)</t>
  </si>
  <si>
    <t>g / 100 mL of Salt</t>
  </si>
  <si>
    <t>1.6% by weight at 95% v/v ethanol</t>
  </si>
  <si>
    <t>Amount of Tannic Acid            (grams)</t>
  </si>
  <si>
    <t>% by weight of Tannic Acid</t>
  </si>
  <si>
    <t>Ethanol ≤ 30% v/v – acid must be ≥ [(0.13 × ethanol %) + 0.5] (g/100 mL)</t>
  </si>
  <si>
    <t>Ethanol &gt; 30% v/v – acid must be ≥ [0.13 × ethanol %] (g/100 mL)</t>
  </si>
  <si>
    <t>Amount of Tartaric Acid         (grams)</t>
  </si>
  <si>
    <t>g / 100 mL of Tartaric Acid</t>
  </si>
  <si>
    <t>2.5% by weight at 95% v/v ethanol</t>
  </si>
  <si>
    <t>Amount of Triacetin         (grams)</t>
  </si>
  <si>
    <t>% by weight of Triacetin</t>
  </si>
  <si>
    <t>Amount of Triethyl Citrate         (grams)</t>
  </si>
  <si>
    <t>% by weight of Triethyl Citrate</t>
  </si>
  <si>
    <t>3.2 av.oz./gal at 95% v/v ethanol</t>
  </si>
  <si>
    <t>Amount of Vanillin        (grams)</t>
  </si>
  <si>
    <t>av.oz. / gal of Vanillin</t>
  </si>
  <si>
    <t>6.33% by weight at 95% v/v ethanol</t>
  </si>
  <si>
    <t>Minimum Value Needed to Make Product Unfit (wt%)</t>
  </si>
  <si>
    <t>Amount of Oil       (grams)</t>
  </si>
  <si>
    <t>% by weight                              of Oil</t>
  </si>
  <si>
    <t>1% by weight at 95% v/v ethanol</t>
  </si>
  <si>
    <t>Amount of Flavor Chemical         (grams)</t>
  </si>
  <si>
    <t>% by weight of Flavor Chemical</t>
  </si>
  <si>
    <t>(cannot be scaled below 15% alcohol)</t>
  </si>
  <si>
    <t xml:space="preserve">Total Flavor Chemicals </t>
  </si>
  <si>
    <t>2% by weight at 95% v/v ethanol</t>
  </si>
  <si>
    <t>Amount of Flavor Chemicals         (grams)</t>
  </si>
  <si>
    <t>% by weight of Flavor Chemicals</t>
  </si>
  <si>
    <t>Calculation Worksheets for Guidelines</t>
  </si>
  <si>
    <t>Units:  pounds and gallons</t>
  </si>
  <si>
    <t>4.43% by weight at 95% ethanol v/v</t>
  </si>
  <si>
    <t>Amount of Anise Oil (pounds)</t>
  </si>
  <si>
    <t>Weight of Final Product        (pounds)</t>
  </si>
  <si>
    <t>Amount of Black Pepper Powder (pounds)</t>
  </si>
  <si>
    <t>Volume of Final Product        (gallons)</t>
  </si>
  <si>
    <t>Amount of Citric Acid           (pounds)</t>
  </si>
  <si>
    <t>10.6 lbs/gal at 95% v/v ethanol</t>
  </si>
  <si>
    <t>Amount of Cocoa Nibs           (pounds)</t>
  </si>
  <si>
    <t>Amount of Essential Oil (pounds)</t>
  </si>
  <si>
    <t>Amount of Ethyl Acetate        (pounds)</t>
  </si>
  <si>
    <t>Amount of Ethyl Maltol          (pounds)</t>
  </si>
  <si>
    <t>Amount of Ethyl Vanillin         (pounds)</t>
  </si>
  <si>
    <t>Volume of Final Product       (gallons)</t>
  </si>
  <si>
    <t>Amount of Fennel Oil (pounds)</t>
  </si>
  <si>
    <t>Amount of Fusel Oil             (pounds)</t>
  </si>
  <si>
    <t>Amount of Lactic Acid        (gallons)</t>
  </si>
  <si>
    <t>Amount of Malic Acid            (pounds)</t>
  </si>
  <si>
    <t>Amount of Maltol          (pounds)</t>
  </si>
  <si>
    <t>Amount of Propylene Glycol (pounds)</t>
  </si>
  <si>
    <t>Amount of Quassia Powder         (pounds)</t>
  </si>
  <si>
    <t>Amount of Quinine         (pounds)</t>
  </si>
  <si>
    <t>Amount of Salt          (pounds)</t>
  </si>
  <si>
    <t>Amount of Tannic Acid            (pounds)</t>
  </si>
  <si>
    <t>Amount of Tartaric Acid           (pounds)</t>
  </si>
  <si>
    <t>Amount of Triacetin         (pounds)</t>
  </si>
  <si>
    <t>Amount of Triethyl Citrate         (pounds)</t>
  </si>
  <si>
    <t>Amount of Vanillin        (pounds)</t>
  </si>
  <si>
    <t>Amount of Oil       (pounds)</t>
  </si>
  <si>
    <t>Amount of Flavor Chemical         (pounds)</t>
  </si>
  <si>
    <t>Amount of Flavor Chemicals         (pounds)</t>
  </si>
  <si>
    <t>How to Use This Worksheet:</t>
  </si>
  <si>
    <t>Other Guidelines:</t>
  </si>
  <si>
    <r>
      <t>2.</t>
    </r>
    <r>
      <rPr>
        <sz val="13"/>
        <color theme="1"/>
        <rFont val="Times New Roman"/>
        <family val="1"/>
      </rPr>
      <t xml:space="preserve">       </t>
    </r>
    <r>
      <rPr>
        <sz val="13"/>
        <color theme="1"/>
        <rFont val="Calibri"/>
        <family val="2"/>
        <scheme val="minor"/>
      </rPr>
      <t>Enter the FEMA number.  If you do not know it, search the tab 'GRAS Materials.'  Once the FEMA # is entered, the name of the ingredient will automatically appear.</t>
    </r>
  </si>
  <si>
    <r>
      <t>3.</t>
    </r>
    <r>
      <rPr>
        <sz val="13"/>
        <color theme="1"/>
        <rFont val="Times New Roman"/>
        <family val="1"/>
      </rPr>
      <t xml:space="preserve">       </t>
    </r>
    <r>
      <rPr>
        <sz val="13"/>
        <color theme="1"/>
        <rFont val="Calibri"/>
        <family val="2"/>
        <scheme val="minor"/>
      </rPr>
      <t>Enter the weight of the ingredient.  NOTE: The units of total weight and individual ingredient must match!</t>
    </r>
  </si>
  <si>
    <r>
      <t>4.</t>
    </r>
    <r>
      <rPr>
        <sz val="13"/>
        <color theme="1"/>
        <rFont val="Times New Roman"/>
        <family val="1"/>
      </rPr>
      <t xml:space="preserve">       </t>
    </r>
    <r>
      <rPr>
        <sz val="13"/>
        <color theme="1"/>
        <rFont val="Calibri"/>
        <family val="2"/>
        <scheme val="minor"/>
      </rPr>
      <t>All other calculations will be done automatically.  If the amount of the ingredient is at least 5X the Max Use Rate, then the final product is unfit.</t>
    </r>
  </si>
  <si>
    <t>Flavor Unfitness Worksheet</t>
  </si>
  <si>
    <t>Don't know how to use this worksheet?  See the instructions below!</t>
  </si>
  <si>
    <t>Weight of ingredient</t>
  </si>
  <si>
    <t>Total Weight</t>
  </si>
  <si>
    <t>MAX Use Level</t>
  </si>
  <si>
    <t>Factor higher MAX Use Level</t>
  </si>
  <si>
    <t>ppm @ 15% ABV</t>
  </si>
  <si>
    <r>
      <t>1.</t>
    </r>
    <r>
      <rPr>
        <sz val="13"/>
        <color theme="1"/>
        <rFont val="Times New Roman"/>
        <family val="1"/>
      </rPr>
      <t xml:space="preserve">       </t>
    </r>
    <r>
      <rPr>
        <sz val="13"/>
        <color theme="1"/>
        <rFont val="Calibri"/>
        <family val="2"/>
        <scheme val="minor"/>
      </rPr>
      <t>Enter in the formula information (name, TTB #, etc), total weight of the final product, and the alcohol content (high end of box #10).</t>
    </r>
  </si>
  <si>
    <r>
      <t>·</t>
    </r>
    <r>
      <rPr>
        <sz val="13"/>
        <color theme="1"/>
        <rFont val="Times New Roman"/>
        <family val="1"/>
      </rPr>
      <t xml:space="preserve">         </t>
    </r>
    <r>
      <rPr>
        <sz val="13"/>
        <color theme="1"/>
        <rFont val="Calibri"/>
        <family val="2"/>
        <scheme val="minor"/>
      </rPr>
      <t>Worksheets for the other guidelines found in the Drawback Tutorial are on the other tabs in this worksheet.  Use the appropriate tab based on the units used.</t>
    </r>
  </si>
  <si>
    <t>SEE 1% LIST</t>
  </si>
  <si>
    <t>Date Updated</t>
  </si>
  <si>
    <t>Changes Made</t>
  </si>
  <si>
    <t>Updates Tab added</t>
  </si>
  <si>
    <t>Made By</t>
  </si>
  <si>
    <t>RKS</t>
  </si>
  <si>
    <t>Chemicals changed to 'Removed' (FEMA #2109, 2410, 2889, 2900, 3511, 3723)</t>
  </si>
  <si>
    <t>Changed FEMA #2234 (Capsicum Oleoresin) to 'SEE 1% LIST'</t>
  </si>
  <si>
    <t>Changed FEMA #2003 (Acetaldehyde) to 'REMOVED'</t>
  </si>
  <si>
    <t>Added use rates for FEMA #3748 - not in previous edition</t>
  </si>
  <si>
    <t>Changed FEMA #2929 (Isopropyl Alcohol) to 'REMOVED'</t>
  </si>
  <si>
    <t>4.4% by weight at 95% ethanol v/v</t>
  </si>
  <si>
    <t>4.4% by weight at 95% v/v ethanol</t>
  </si>
  <si>
    <t>Changed the Anise Oil guideline to 4.4% by weight (from 4.43%) to match Drawback Tutorial</t>
  </si>
  <si>
    <t>Chemicals changed to 'Removed' (FEMA #2520, 2327, 2792, 2017, 2498)</t>
  </si>
  <si>
    <t>Weight Conversions:</t>
  </si>
  <si>
    <t>pounds</t>
  </si>
  <si>
    <t>to</t>
  </si>
  <si>
    <t>grams</t>
  </si>
  <si>
    <t>Volume Conversions:</t>
  </si>
  <si>
    <t>gallons</t>
  </si>
  <si>
    <t>mL</t>
  </si>
  <si>
    <t>Pounds/Gallons:</t>
  </si>
  <si>
    <t>Grams/Milliliters:</t>
  </si>
  <si>
    <t>Weight of Herb (lbs)</t>
  </si>
  <si>
    <t>Final Product (lbs/gal)</t>
  </si>
  <si>
    <t>Weight of Herb (grams)</t>
  </si>
  <si>
    <t>Weight of Herb (ounces)</t>
  </si>
  <si>
    <t>Final Volume (fluid ounces)</t>
  </si>
  <si>
    <t>Weight Ounces/Fluid Ounces:</t>
  </si>
  <si>
    <t>Use the conversion calculator below if you need to convert weight or volume to a different unit.</t>
  </si>
  <si>
    <t>Dietary Supplement Tab added</t>
  </si>
  <si>
    <t>Fixed Salt Guidelines - does not scale below 1.5 g/100mL</t>
  </si>
  <si>
    <t>(cannot be scaled below 1.5 g/100mL salt)</t>
  </si>
  <si>
    <t>Anise</t>
  </si>
  <si>
    <t>Cinnamon</t>
  </si>
  <si>
    <t>Coffee</t>
  </si>
  <si>
    <t>Ginseng</t>
  </si>
  <si>
    <t>Lemon Balm</t>
  </si>
  <si>
    <t>Fennel</t>
  </si>
  <si>
    <t>Final Volume     (mL)</t>
  </si>
  <si>
    <t>Final Volume       (gal)</t>
  </si>
  <si>
    <t>Moisture Content (percent)</t>
  </si>
  <si>
    <t>fluid ounces</t>
  </si>
  <si>
    <t>weight ounces</t>
  </si>
  <si>
    <t>1% solutions tab added</t>
  </si>
  <si>
    <t>Version number added to all tabs</t>
  </si>
  <si>
    <t>1% Solutions List</t>
  </si>
  <si>
    <t>Enter the FEMA # in the box to look up the chemical.  If "NO" is displayed, either the chemical is not on the list or you have an incorrect FEMA #.  Search the list below to double check.</t>
  </si>
  <si>
    <t>On list?</t>
  </si>
  <si>
    <t>* All chemicals listed can be either natural or artifical unless otherwise stated *</t>
  </si>
  <si>
    <t>Natural or Artifical Only?</t>
  </si>
  <si>
    <t>Substance Name</t>
  </si>
  <si>
    <t>CAS #</t>
  </si>
  <si>
    <t>Acetaldehyde Diethyl Acetal</t>
  </si>
  <si>
    <t>100-06-01</t>
  </si>
  <si>
    <t>4-Acetylanisol</t>
  </si>
  <si>
    <t>Acetyl Methyl Carbinol</t>
  </si>
  <si>
    <t>Methyl Phenyl Ketone</t>
  </si>
  <si>
    <t>Nat</t>
  </si>
  <si>
    <t>Allspice Oil</t>
  </si>
  <si>
    <t>Pimenta Berry Oil</t>
  </si>
  <si>
    <t>Allyl Disulfide</t>
  </si>
  <si>
    <t>Allyl Hexanoate</t>
  </si>
  <si>
    <t>Allyl Caproate</t>
  </si>
  <si>
    <t>Allyl Isothiocyanate</t>
  </si>
  <si>
    <t>2-Propenyl Isothiocyanate</t>
  </si>
  <si>
    <t>Allyl Mercaptan</t>
  </si>
  <si>
    <t>87-23-5</t>
  </si>
  <si>
    <t>Allyl Nonanoate</t>
  </si>
  <si>
    <t>2-Propenyl Nonanoate</t>
  </si>
  <si>
    <t>Allyl Octanoate </t>
  </si>
  <si>
    <t>Allyl Caprylate</t>
  </si>
  <si>
    <t>Allyl Sulfide</t>
  </si>
  <si>
    <t>Diallyl Sulfide</t>
  </si>
  <si>
    <t>Allyl Isovalerate</t>
  </si>
  <si>
    <t>2-Propenyl Isopentanoate</t>
  </si>
  <si>
    <t>Bitter Almond Oil</t>
  </si>
  <si>
    <t>Ambrette Seed Oil</t>
  </si>
  <si>
    <t>Ammonium Sulfide</t>
  </si>
  <si>
    <t>Isoamyl Acetate</t>
  </si>
  <si>
    <t>Isopentyl Ethanoate</t>
  </si>
  <si>
    <t>Amyl Butyrate</t>
  </si>
  <si>
    <t>Pentyl Butyrate</t>
  </si>
  <si>
    <t>a-Amyl Cinnamicaldehyde</t>
  </si>
  <si>
    <t>Heptanal,2-(phenyl methylene)</t>
  </si>
  <si>
    <t>Isoamyl Formate</t>
  </si>
  <si>
    <t>Amyl Heptanoate</t>
  </si>
  <si>
    <t>Pentyl Heptanoate</t>
  </si>
  <si>
    <t>Amyl Hexanoate</t>
  </si>
  <si>
    <t>Amyl Caproate</t>
  </si>
  <si>
    <t>Isoamyl Hexanoate</t>
  </si>
  <si>
    <t>Isoamyl Caproate</t>
  </si>
  <si>
    <t>Amyl Octanoate</t>
  </si>
  <si>
    <t>Amyl Caprylate</t>
  </si>
  <si>
    <t>Isoamyl Octanoate</t>
  </si>
  <si>
    <t>Isoamyl Caprylate</t>
  </si>
  <si>
    <t>Isoamyl Propionate</t>
  </si>
  <si>
    <t>1-Butanol, 3-methylpropanoate</t>
  </si>
  <si>
    <t>Isoamyl Isovalerate</t>
  </si>
  <si>
    <t>Angelica Root Oil</t>
  </si>
  <si>
    <t>Angelica archangelica L.</t>
  </si>
  <si>
    <t>p-Anisyl Acetate</t>
  </si>
  <si>
    <t>Balsam, Peru</t>
  </si>
  <si>
    <t>Peru Balsam Myroxylon pereirae Kotzsch</t>
  </si>
  <si>
    <t>Basil Oil</t>
  </si>
  <si>
    <t>Ocimum basilicum L.</t>
  </si>
  <si>
    <t>Bay Oil, sweet</t>
  </si>
  <si>
    <t>Laurus nobilis L.</t>
  </si>
  <si>
    <t>Beeswax Absolute</t>
  </si>
  <si>
    <t>Apis mellifera L.</t>
  </si>
  <si>
    <t>Benzyl Acetate</t>
  </si>
  <si>
    <t>Methyl Phenylethanoate</t>
  </si>
  <si>
    <t>Benzyl Alcohol</t>
  </si>
  <si>
    <t>Benzyl Benzoate</t>
  </si>
  <si>
    <t>Phenylmethyl Benzoate</t>
  </si>
  <si>
    <t>Benzyl Butyrate</t>
  </si>
  <si>
    <t>Benzyl Butanoate</t>
  </si>
  <si>
    <t>Benzyl Isobutyrate</t>
  </si>
  <si>
    <t>Benzyl Cinnamate</t>
  </si>
  <si>
    <t>Benzyl Formate</t>
  </si>
  <si>
    <t>Benzyl Methanoate</t>
  </si>
  <si>
    <t>Benzyl Propionate</t>
  </si>
  <si>
    <t>Benzyl Propanoate</t>
  </si>
  <si>
    <t>Benzyl Isovalerate</t>
  </si>
  <si>
    <t>Benzyl Isopentanoate</t>
  </si>
  <si>
    <t>Citrus aurantium bergamia</t>
  </si>
  <si>
    <t>Bois de Rose</t>
  </si>
  <si>
    <t>Aniba roseodora</t>
  </si>
  <si>
    <t>Boronia Oil</t>
  </si>
  <si>
    <t>Boronia megastigma Nees</t>
  </si>
  <si>
    <t>Buchu Leaves Oil</t>
  </si>
  <si>
    <t>Barosma spp.</t>
  </si>
  <si>
    <t>Butyl Acetate</t>
  </si>
  <si>
    <t>Butyl Ethanoate</t>
  </si>
  <si>
    <t>Isobutyl Acetate</t>
  </si>
  <si>
    <t>Isobutyl Ethanoate</t>
  </si>
  <si>
    <t>Butyl Acetoacetate</t>
  </si>
  <si>
    <t>Isobutyl Butyrate</t>
  </si>
  <si>
    <t>Butyl Isobutyrate</t>
  </si>
  <si>
    <t>Butyl 2-methyl propanoate</t>
  </si>
  <si>
    <t>Butyl Butyryl Lactate</t>
  </si>
  <si>
    <t>Butyl Formate</t>
  </si>
  <si>
    <t>591-84-7</t>
  </si>
  <si>
    <t>Butyl Methanoate</t>
  </si>
  <si>
    <t>Butyl Heptanoate</t>
  </si>
  <si>
    <t>Butyl Hexanoate</t>
  </si>
  <si>
    <t>Butyl Caproate</t>
  </si>
  <si>
    <t>Isobutyl Hexanoate</t>
  </si>
  <si>
    <t>Isobutyl Caproate</t>
  </si>
  <si>
    <t>Isobutyl Propionate</t>
  </si>
  <si>
    <t>Butyl Sulfide</t>
  </si>
  <si>
    <t>540-40-1</t>
  </si>
  <si>
    <t>Butyl Isovalerate</t>
  </si>
  <si>
    <t>Butyl 3-methyl butanoate</t>
  </si>
  <si>
    <t>n-Butanal</t>
  </si>
  <si>
    <t>2-Methyl Propanal</t>
  </si>
  <si>
    <t>Butyric Acid</t>
  </si>
  <si>
    <t>Butanoic Acid</t>
  </si>
  <si>
    <t>Isobutyric Acid</t>
  </si>
  <si>
    <t>2-Methyl propanoic acid</t>
  </si>
  <si>
    <t>Capsicum Oleoresin</t>
  </si>
  <si>
    <t>Caraway Oil</t>
  </si>
  <si>
    <t>Cardamom Seed Oil</t>
  </si>
  <si>
    <t>Elettaria cardamomum (L.) Maton</t>
  </si>
  <si>
    <t>Carrot Oil</t>
  </si>
  <si>
    <t>2-Methyl-5-isopropyl phenol</t>
  </si>
  <si>
    <t>Carvacryl Ethyl Ether</t>
  </si>
  <si>
    <t>Ethyl Carvacrol</t>
  </si>
  <si>
    <t>b-Terpineol</t>
  </si>
  <si>
    <t>1-Methyl-4-isopropenyl-6-cylcohexen-2-one</t>
  </si>
  <si>
    <t>b-Caryophyllene</t>
  </si>
  <si>
    <t>Cassia Bark Oil</t>
  </si>
  <si>
    <t>Cinnamon Oil</t>
  </si>
  <si>
    <t>Cassie Absolute</t>
  </si>
  <si>
    <t>Acacia faresciana (L.) Wild</t>
  </si>
  <si>
    <t>Castoreum Resin Natural</t>
  </si>
  <si>
    <t>Castor spp.</t>
  </si>
  <si>
    <t>Cedar Leaf Oil</t>
  </si>
  <si>
    <t>Thuja occidentalis</t>
  </si>
  <si>
    <t>Celery Seed Oil</t>
  </si>
  <si>
    <t>Chamomile Flower, Roman Oil</t>
  </si>
  <si>
    <t>Anthemis nobilis (L.)</t>
  </si>
  <si>
    <t>Cinnamic Aldehyde</t>
  </si>
  <si>
    <t>Cinnamic Acid</t>
  </si>
  <si>
    <t>3-Phenyl propenoic acid</t>
  </si>
  <si>
    <t>Cinnamon Bark Oil</t>
  </si>
  <si>
    <t>Cinnamomum spp. bark oil</t>
  </si>
  <si>
    <t>Cinnamon Leaf Oil</t>
  </si>
  <si>
    <t>Cinnamomum spp. leaf oil</t>
  </si>
  <si>
    <t>Cinnamyl Acetate</t>
  </si>
  <si>
    <t>3-Phenyl-2-propen-1-ol acetate</t>
  </si>
  <si>
    <t>Cinnamyl Alcohol</t>
  </si>
  <si>
    <t>Cinnamic Alcohol</t>
  </si>
  <si>
    <t>Cinnamyl Propionate</t>
  </si>
  <si>
    <t>Cinnamyl Isovalerate</t>
  </si>
  <si>
    <t>3-Phenyl-2-propen-1-yl-3-methyl butanoate</t>
  </si>
  <si>
    <t>Rhodinal, 3,7-Dimethyl-6-octenal</t>
  </si>
  <si>
    <t>d,l-Citronellol</t>
  </si>
  <si>
    <t>Citronellyl Acetate</t>
  </si>
  <si>
    <t>3,7-Dimethyl-6-octen-1-ol acetate</t>
  </si>
  <si>
    <t>Citronellyl Butyrate</t>
  </si>
  <si>
    <t>Citronellyl Formate</t>
  </si>
  <si>
    <t>Civet Absolute</t>
  </si>
  <si>
    <t>Viverra civetta Shreber and Vivera zibetha Shreber</t>
  </si>
  <si>
    <t>Clary Oil</t>
  </si>
  <si>
    <t>Clary Sage Oil, Salvia sclarea L.</t>
  </si>
  <si>
    <t>Clove Bud Oil</t>
  </si>
  <si>
    <t>Eugenia Bud Oil</t>
  </si>
  <si>
    <t>Clove Leaf Oil, Madagascar</t>
  </si>
  <si>
    <t>Eugenia Leaf Oil</t>
  </si>
  <si>
    <t>Cognac Oil (White)</t>
  </si>
  <si>
    <t>Coriandrum sativum L.</t>
  </si>
  <si>
    <t>Costus Root Oil</t>
  </si>
  <si>
    <t>Saussurea lappa Clarke</t>
  </si>
  <si>
    <t>1-Hydroxy-4-methyl benzene</t>
  </si>
  <si>
    <t>Currant Buds Black Absolute</t>
  </si>
  <si>
    <t>Currant Buds Absolute, Ribes nigrum L.</t>
  </si>
  <si>
    <t>Davana Oil</t>
  </si>
  <si>
    <t>g-Decalactone</t>
  </si>
  <si>
    <t>d-Decalactone</t>
  </si>
  <si>
    <t>Decanoic Acid</t>
  </si>
  <si>
    <t>Capric Acid</t>
  </si>
  <si>
    <t>a,a-Dimethylphenethyl Butyrate</t>
  </si>
  <si>
    <t>g-Dodecalactone</t>
  </si>
  <si>
    <t>Delta Dodecalactone</t>
  </si>
  <si>
    <t>Elder Flowers Absolute</t>
  </si>
  <si>
    <t>Sambucus canadensis L. or Sambucus nigra L..</t>
  </si>
  <si>
    <t>Ethyl Acrylate</t>
  </si>
  <si>
    <t>Ethyl Propenoate</t>
  </si>
  <si>
    <t>Ethyl Benzoate</t>
  </si>
  <si>
    <t>Ethyl Butyrate</t>
  </si>
  <si>
    <t>Ethyl Isobutyrate</t>
  </si>
  <si>
    <t>Ethyl 2-methyl propanoate</t>
  </si>
  <si>
    <t>Ethyl Cinnamate</t>
  </si>
  <si>
    <t>Ethyl 3-phenyl-2-propenoate</t>
  </si>
  <si>
    <t>Ethyl Decanoate</t>
  </si>
  <si>
    <t>Ethyl Caprate</t>
  </si>
  <si>
    <t>4-Ethyl Guaiacol</t>
  </si>
  <si>
    <t>Ethyl Heptanoate</t>
  </si>
  <si>
    <t>Ethyl Hexanoate</t>
  </si>
  <si>
    <t>Ethyl Caproate</t>
  </si>
  <si>
    <t>Ethyl Lactate</t>
  </si>
  <si>
    <t>Ethyl Laurate</t>
  </si>
  <si>
    <t>Ethyl Dodecanoate</t>
  </si>
  <si>
    <t>Ethyl Levulinate</t>
  </si>
  <si>
    <t>Ethyl Methylphenylglycidate</t>
  </si>
  <si>
    <t>Strawberry Aldehyde</t>
  </si>
  <si>
    <t>Ethyl Myristate</t>
  </si>
  <si>
    <t>Ethyl Tetradecanoate</t>
  </si>
  <si>
    <t>Ethyl Nonanoate</t>
  </si>
  <si>
    <t>Ethyl Pelargonate</t>
  </si>
  <si>
    <t>Ethyl Octanoate</t>
  </si>
  <si>
    <t>Ethyl Caprylate</t>
  </si>
  <si>
    <t>Ethyl Oleate</t>
  </si>
  <si>
    <t>Ethyl Palmitate</t>
  </si>
  <si>
    <t>Ethyl Hexadecanoate</t>
  </si>
  <si>
    <t>Ethyl Phenylacetate</t>
  </si>
  <si>
    <t>Ethyl Propionate</t>
  </si>
  <si>
    <t>Ethyl Pyruvate</t>
  </si>
  <si>
    <t>Art</t>
  </si>
  <si>
    <t>Ethyl Tiglate</t>
  </si>
  <si>
    <t>2-Butenoic acid, 2-methyl-,ethyl ester</t>
  </si>
  <si>
    <t>Ethyl Valerate</t>
  </si>
  <si>
    <t>Ethyl Pentanoate</t>
  </si>
  <si>
    <t>Ethyl Isovalerate</t>
  </si>
  <si>
    <t>Ethyl 3-methyl butanoate</t>
  </si>
  <si>
    <t>Eucalyptus Oil</t>
  </si>
  <si>
    <t>Eucalyptus globulus Labille</t>
  </si>
  <si>
    <t>Fenchyl Alcohol</t>
  </si>
  <si>
    <t>1,3,3 Trimethylbicyclo (2.2.1)-heptan-2-ol</t>
  </si>
  <si>
    <t>Fenugreek Resinoid</t>
  </si>
  <si>
    <t>Fenugreek Oleoresin</t>
  </si>
  <si>
    <t>Formic Acid</t>
  </si>
  <si>
    <t>Methanoic Acid</t>
  </si>
  <si>
    <t>98-01-01</t>
  </si>
  <si>
    <t>Furaldehyde</t>
  </si>
  <si>
    <t>Furfuryl Alcohol</t>
  </si>
  <si>
    <t>Furfuryl Mercaptan</t>
  </si>
  <si>
    <t>3-(2-Furyl)-2-propene-al-1</t>
  </si>
  <si>
    <t>Galangal Root Oil</t>
  </si>
  <si>
    <t>Alpina spp.</t>
  </si>
  <si>
    <t>Galbanum Oil</t>
  </si>
  <si>
    <t>Ferula spp.</t>
  </si>
  <si>
    <t>Genet Absolute</t>
  </si>
  <si>
    <t>Spartium junceum L.</t>
  </si>
  <si>
    <t>Geranium Oil</t>
  </si>
  <si>
    <t>Geranium Rose Oil, Pelargonium graveolens L'Her</t>
  </si>
  <si>
    <t>Geranyl Acetate</t>
  </si>
  <si>
    <t>3,7-Dimethyl-2,6-octadien-1-ol acetate</t>
  </si>
  <si>
    <t>Geranyl Butyrate</t>
  </si>
  <si>
    <t>Geranyl Isobutyrate</t>
  </si>
  <si>
    <t>trans-3,7-Dimethyl-2,6-octadien-1-yl methylpropanoate</t>
  </si>
  <si>
    <t>Geranyl Phenylacetate</t>
  </si>
  <si>
    <t>Geranyl Propionate</t>
  </si>
  <si>
    <t>Geranyl Isovalerate</t>
  </si>
  <si>
    <t>trans-3,7-Dimethyl-2,6-octadien-1-yl 3-methyl butanoate</t>
  </si>
  <si>
    <t>Ginger Root Oleoresin</t>
  </si>
  <si>
    <t>Grapefruit Oil</t>
  </si>
  <si>
    <t>Citrus paradisi Macf.</t>
  </si>
  <si>
    <t>1-Hyrdroxy-2-methoxy benzene</t>
  </si>
  <si>
    <t>g-Heptalactone</t>
  </si>
  <si>
    <t>Amyl Methyl Ketone</t>
  </si>
  <si>
    <t>Butyl Ethyl Ketone</t>
  </si>
  <si>
    <t>Heptyl Acetate</t>
  </si>
  <si>
    <t>g-Hexalactone</t>
  </si>
  <si>
    <t>Hexanoic Acid</t>
  </si>
  <si>
    <t>Caproic Acid</t>
  </si>
  <si>
    <t>Trans-2-Hexenal</t>
  </si>
  <si>
    <t>Cis-3-hexenal</t>
  </si>
  <si>
    <t>Cis-3-hexenol</t>
  </si>
  <si>
    <t>Leaf Alcohol, 3-Hexen-1-ol</t>
  </si>
  <si>
    <t>Hexyl Acetate</t>
  </si>
  <si>
    <t>2412-92-7</t>
  </si>
  <si>
    <t>Hexyl Alcohol</t>
  </si>
  <si>
    <t>Hops Absolute</t>
  </si>
  <si>
    <t>Humuls lupulus L</t>
  </si>
  <si>
    <t>Hops Oil</t>
  </si>
  <si>
    <t>Humulus lupulus L.</t>
  </si>
  <si>
    <t>Immortelle Absolute</t>
  </si>
  <si>
    <t>Helichrysum augustifolium DC</t>
  </si>
  <si>
    <t>a-lonone</t>
  </si>
  <si>
    <t>Fermentaberry</t>
  </si>
  <si>
    <t>Jasmine Absolute</t>
  </si>
  <si>
    <t>Jasminum grandiforum L.</t>
  </si>
  <si>
    <t>Labdanum Oil</t>
  </si>
  <si>
    <t>Cistus spp.</t>
  </si>
  <si>
    <t>Lauric Acid</t>
  </si>
  <si>
    <t>Dodecanoic Acid</t>
  </si>
  <si>
    <t>Lavandin Oil</t>
  </si>
  <si>
    <t>Lavandula officinalis Chaix</t>
  </si>
  <si>
    <t>Lemon Oil</t>
  </si>
  <si>
    <t>Citrus limon</t>
  </si>
  <si>
    <t>Lime Oil</t>
  </si>
  <si>
    <t>Citrus aurantifolia Swingle</t>
  </si>
  <si>
    <t>Linalyl Acetate</t>
  </si>
  <si>
    <t>3,7-Dimethyl-1,6-octadien-3-ol acetate</t>
  </si>
  <si>
    <t>Linalyl Benzoate</t>
  </si>
  <si>
    <t>Lovage Oil</t>
  </si>
  <si>
    <t>Levisticum officinale Koch</t>
  </si>
  <si>
    <t>Mandarin Petitgrain Oil</t>
  </si>
  <si>
    <t>72968-50-4</t>
  </si>
  <si>
    <t>Menthol </t>
  </si>
  <si>
    <t>2-Isopropyl-5-methylcycohexanone</t>
  </si>
  <si>
    <t>Menthyl acetate</t>
  </si>
  <si>
    <t>4-Methyl Guaiacol</t>
  </si>
  <si>
    <t>o-Cresyl Methyl Ether</t>
  </si>
  <si>
    <t>Methyl Anthranilate</t>
  </si>
  <si>
    <t>a-Methylbenzyl Acetate</t>
  </si>
  <si>
    <t>Styrallyl Acetate</t>
  </si>
  <si>
    <t>a-Methylbenzyl Propionate</t>
  </si>
  <si>
    <t>1-Phenylethyl Propionate</t>
  </si>
  <si>
    <t>Methyl p-tertiary Butylphenylacetate</t>
  </si>
  <si>
    <t>Isovaleraldeyde</t>
  </si>
  <si>
    <t>Methyl Butyrate</t>
  </si>
  <si>
    <t>2-Methylbutyric Acid</t>
  </si>
  <si>
    <t>Methyl Cinnamate</t>
  </si>
  <si>
    <t>Methylcylcopentenolone</t>
  </si>
  <si>
    <t>Methyl 2-Furoate</t>
  </si>
  <si>
    <t>Methyl Heptenone</t>
  </si>
  <si>
    <t>Methyl Hexanoate</t>
  </si>
  <si>
    <t>Methyl Caproate</t>
  </si>
  <si>
    <t>Methyl a-Ionone</t>
  </si>
  <si>
    <t>Methyl Mercaptan</t>
  </si>
  <si>
    <t>Methyl-n-Methylanthranilate</t>
  </si>
  <si>
    <t>Dimethyl Anthranilate</t>
  </si>
  <si>
    <t>Methyl-2-methylbutyrate</t>
  </si>
  <si>
    <t>Methyl b-Naphthyl Ketone</t>
  </si>
  <si>
    <t>Methyl-2-nonynoate</t>
  </si>
  <si>
    <t>Methyl Octyne Carbonate</t>
  </si>
  <si>
    <t>Methyl Octanoate</t>
  </si>
  <si>
    <t>Methyl Caprylate</t>
  </si>
  <si>
    <t>Methyl-2-Octynoate</t>
  </si>
  <si>
    <t>Methyl Heptyne Carbonate</t>
  </si>
  <si>
    <t>Methyl Phenylacetate</t>
  </si>
  <si>
    <t>Methyl-3-phenylpropionate</t>
  </si>
  <si>
    <t>Methyl Dihydrocinnamate</t>
  </si>
  <si>
    <t>2-Methyl-3-(p-Isopropylphenyl)propionaldehyde</t>
  </si>
  <si>
    <t>Methyl Salicylate</t>
  </si>
  <si>
    <t>Methyl Sulfide</t>
  </si>
  <si>
    <t>Dimethyl Sulfide</t>
  </si>
  <si>
    <t>Methyl Isovalerate</t>
  </si>
  <si>
    <t>Mimosa Oil</t>
  </si>
  <si>
    <t>Acacia decurrens Willd. var. dealbata</t>
  </si>
  <si>
    <t>Musk Tonquin</t>
  </si>
  <si>
    <t>Moschus moschiterus L.</t>
  </si>
  <si>
    <t>Mustard</t>
  </si>
  <si>
    <t>Brassica spp.</t>
  </si>
  <si>
    <t>7-Methyl-3-methylene 1,6-octadiene</t>
  </si>
  <si>
    <t>Myristic Acid</t>
  </si>
  <si>
    <t>Tetradecanoic Acid</t>
  </si>
  <si>
    <t>Myrrh Oil</t>
  </si>
  <si>
    <t>Commiphora spp.</t>
  </si>
  <si>
    <t>b-Naphthyl Ethyl Ether</t>
  </si>
  <si>
    <t>Neroli Bigarade Oil</t>
  </si>
  <si>
    <t>Orange Flowers, bitter, oil</t>
  </si>
  <si>
    <t>Nerolidol</t>
  </si>
  <si>
    <t>Neryl Acetate</t>
  </si>
  <si>
    <t>Violet Leaf Alcohol</t>
  </si>
  <si>
    <t>g-Nonalactone</t>
  </si>
  <si>
    <t>Aldehyde C-18</t>
  </si>
  <si>
    <t>Nutmeg Oil</t>
  </si>
  <si>
    <t>Gamma Octalactone</t>
  </si>
  <si>
    <t>Octanoic Acid</t>
  </si>
  <si>
    <t>Caprylic Acid</t>
  </si>
  <si>
    <t>Onion Oil</t>
  </si>
  <si>
    <t>Allium cepa L.</t>
  </si>
  <si>
    <t>Orange Oil Terpeneless</t>
  </si>
  <si>
    <t>Citrus sinensis (L.) Osbeck</t>
  </si>
  <si>
    <t>Orange Peel Oil, Bitter</t>
  </si>
  <si>
    <t>Citrus aurantium L.</t>
  </si>
  <si>
    <t>Orris Absolute</t>
  </si>
  <si>
    <t>Orris Concrete</t>
  </si>
  <si>
    <t>Orris Root Extract</t>
  </si>
  <si>
    <t>Palmarosa Oil</t>
  </si>
  <si>
    <t>Cymbopogon martini (Roxb.) Stapf</t>
  </si>
  <si>
    <t>Patchouly Oil</t>
  </si>
  <si>
    <t>Pennyroyal Oil </t>
  </si>
  <si>
    <t>Mentha pulegium L.</t>
  </si>
  <si>
    <t>Acetyl Propionyl</t>
  </si>
  <si>
    <t>Peppermint Oil</t>
  </si>
  <si>
    <t>Petitgrain Paraguay Oil</t>
  </si>
  <si>
    <t>a-Phellandrene</t>
  </si>
  <si>
    <t>Phenylethyl Acetate</t>
  </si>
  <si>
    <t>Phenylethyl Alcohol</t>
  </si>
  <si>
    <t>Phenylethyl Anthranilate</t>
  </si>
  <si>
    <t>Phenylethyl Isobutyrate</t>
  </si>
  <si>
    <t>Phenyl ethyl 2-methyl propanoate</t>
  </si>
  <si>
    <t>Phenoxyacetic Acid</t>
  </si>
  <si>
    <t>Phenoxyethanoic Acid</t>
  </si>
  <si>
    <t>2-Phenoxyethyl Isobutyrate</t>
  </si>
  <si>
    <t>3-Phenylpropionic Acid</t>
  </si>
  <si>
    <t>3-Phenyl Propionic Acid</t>
  </si>
  <si>
    <t>a-Pinene</t>
  </si>
  <si>
    <t>b-Pinene</t>
  </si>
  <si>
    <t>Pine Needle Oil</t>
  </si>
  <si>
    <t>Abies spp.</t>
  </si>
  <si>
    <t>Propenyl Guaethol</t>
  </si>
  <si>
    <t>1-Ethoxy-2-hydroxy-4-propenyl benzene, Vanitrope</t>
  </si>
  <si>
    <t>Propionic Acid</t>
  </si>
  <si>
    <t>Propanoic Acid</t>
  </si>
  <si>
    <t>Isopropyl Isobutyrate</t>
  </si>
  <si>
    <t>Isopropyl-2-methylpropanoate</t>
  </si>
  <si>
    <t>Isopropyl Isovalerate</t>
  </si>
  <si>
    <t>Isopropyl-3-methylbutanoate</t>
  </si>
  <si>
    <t>Pyruvic Acid</t>
  </si>
  <si>
    <t>Quassia Wood Extract</t>
  </si>
  <si>
    <t>Quinine Hydrochloride</t>
  </si>
  <si>
    <t>3,7-Dimethyl-(6 or 7) octen-1-ol</t>
  </si>
  <si>
    <t>Rose Oil</t>
  </si>
  <si>
    <t>Rosa danascena Mill.</t>
  </si>
  <si>
    <t>Rosemary Oil</t>
  </si>
  <si>
    <t>Rosemarinus officinalis L.</t>
  </si>
  <si>
    <t>Rue Oil</t>
  </si>
  <si>
    <t>Ruta graveolens L.</t>
  </si>
  <si>
    <t>Rum Ether</t>
  </si>
  <si>
    <t>Ethyl Oxyhydrate</t>
  </si>
  <si>
    <t>Spearmint Oil</t>
  </si>
  <si>
    <t>Styrax Resinoid</t>
  </si>
  <si>
    <t>Tagetes Oil</t>
  </si>
  <si>
    <t>Marigold Oil</t>
  </si>
  <si>
    <t>Tangerine Oil</t>
  </si>
  <si>
    <t>Citrus reticulata blanco</t>
  </si>
  <si>
    <t>a-Terpineol</t>
  </si>
  <si>
    <t>Terpinyl Acetate</t>
  </si>
  <si>
    <t>2-Thienyl Mercaptan</t>
  </si>
  <si>
    <t>Thyme oil</t>
  </si>
  <si>
    <t>Thymus vulgaris L.</t>
  </si>
  <si>
    <t>2-Hydroxy-1-isopropyl-4-methylbenzene</t>
  </si>
  <si>
    <t>Tuberose Absolute</t>
  </si>
  <si>
    <t>Polianthes tuberosa L. </t>
  </si>
  <si>
    <t>g-Undecalactone</t>
  </si>
  <si>
    <t>Aldehyde C-14</t>
  </si>
  <si>
    <t>Aldehyde C-11 Undecylic</t>
  </si>
  <si>
    <t>Methyl Nonyl Ketone</t>
  </si>
  <si>
    <t>Valerian RootOil</t>
  </si>
  <si>
    <t>Valeriana officinalis L.</t>
  </si>
  <si>
    <t>Valeric Acid</t>
  </si>
  <si>
    <t>Pentanoic Acid</t>
  </si>
  <si>
    <t>Isovaleric Acid</t>
  </si>
  <si>
    <t>3-Methylbutanoic Acid</t>
  </si>
  <si>
    <t>Violet Leaf Absolute</t>
  </si>
  <si>
    <t>Viola odorata L.</t>
  </si>
  <si>
    <t>Wintergreen Oil</t>
  </si>
  <si>
    <t>Wormwood Oil</t>
  </si>
  <si>
    <t>Artemisia absinthium L. </t>
  </si>
  <si>
    <t>Yarrow Oil</t>
  </si>
  <si>
    <t>Achillea millefolium L. </t>
  </si>
  <si>
    <t>Ylang Ylang Oil</t>
  </si>
  <si>
    <t>Canaga odorata Hook f. and Thomas</t>
  </si>
  <si>
    <t>Allyl Methyl Disulfide</t>
  </si>
  <si>
    <t>2-trans, 4-trans-decadienal</t>
  </si>
  <si>
    <t>2,3,Diethylpyrazine</t>
  </si>
  <si>
    <t>2,2' (Dithiodimethylene)-difuran</t>
  </si>
  <si>
    <t>Difurfuryl Disulfide</t>
  </si>
  <si>
    <t>2-Ethyl-3, (5 or 6)-dimethylpyrazine</t>
  </si>
  <si>
    <t>2-Ethyl-3-methyl Pyrazine</t>
  </si>
  <si>
    <t>Furfuryl Thioacetate</t>
  </si>
  <si>
    <t>Trans-2-Heptenal</t>
  </si>
  <si>
    <t>Trans-2-Hexenoic Acid</t>
  </si>
  <si>
    <t>13419-69-4</t>
  </si>
  <si>
    <t>Cis-3-hexen-1-yl Acetate</t>
  </si>
  <si>
    <t>Leaf Acetate</t>
  </si>
  <si>
    <t>2-Mercaptopropionic Acid</t>
  </si>
  <si>
    <t>Thiolactic Acid</t>
  </si>
  <si>
    <t>2,5 or 6-Methoxy-3-methyl Pyrazine (mixed isomers)</t>
  </si>
  <si>
    <t>2-Methyl-(3 or 5 or 6)-furfuryl Thiopyrazine</t>
  </si>
  <si>
    <t>Methyl-2-pyrrolyl Ketone</t>
  </si>
  <si>
    <t>2-Acetopyrrole, 2-Acetylpyrrole</t>
  </si>
  <si>
    <t>2-Methyl Thioacetaldehyde</t>
  </si>
  <si>
    <t>o-(Methylthio)phenol</t>
  </si>
  <si>
    <t>d-Octalactone</t>
  </si>
  <si>
    <t>Propyl Disulfide</t>
  </si>
  <si>
    <t>Pyrazinyl Methyl Sulfide</t>
  </si>
  <si>
    <t>Methyl Thiopyrazine</t>
  </si>
  <si>
    <t>2,3,5,6-Tetramethyl Pyrazine</t>
  </si>
  <si>
    <t>Tetramethyl Pyrazine</t>
  </si>
  <si>
    <t>b-1-(2,6,6-Trimethyl-1-cyclohexen-1-yl)-2-buten-1-one</t>
  </si>
  <si>
    <t>b-Damascone</t>
  </si>
  <si>
    <t>2,3,5-Trimethyl Pyrazine</t>
  </si>
  <si>
    <t>Allyl Methyl Trisulfide</t>
  </si>
  <si>
    <t>Methyl 2-propenyl trisulfide</t>
  </si>
  <si>
    <t>Diallyl Trisulfide</t>
  </si>
  <si>
    <t>spiro(2,4-dithia-1-methyl-8 oxybicylo(3.3.0)octane-3-3' (1'-oxa-2'methyl) cylcopentane</t>
  </si>
  <si>
    <t>Dimethyl Trisulfide</t>
  </si>
  <si>
    <t>Dipropyl Trisulfide</t>
  </si>
  <si>
    <t>2-Ethyl (or methyl)-(3,5, and 6)-methoxypyrazine</t>
  </si>
  <si>
    <t>d-Undecalactone</t>
  </si>
  <si>
    <t>3-(5-Methyl-2-Furyl) Butanal</t>
  </si>
  <si>
    <t>4-Methyl-5-Vinylthiazole</t>
  </si>
  <si>
    <t>2-Thienyl Disulfide</t>
  </si>
  <si>
    <t>Allyl Thiopropionate</t>
  </si>
  <si>
    <t>Furfuryl Propionate</t>
  </si>
  <si>
    <t>Heptanoic Acid</t>
  </si>
  <si>
    <t>Oenanthic Acid</t>
  </si>
  <si>
    <t>2-Methoxy-3-(5 or 6)-isopropyl pyrazine</t>
  </si>
  <si>
    <t>2-Methylpropyl-3-methyl Butyrate</t>
  </si>
  <si>
    <t>Isobutyl Isovalerate</t>
  </si>
  <si>
    <t>cis-3-Hexenyl Butyrate</t>
  </si>
  <si>
    <t>cis-3-Hexenyl Caproate</t>
  </si>
  <si>
    <t>cis-3-hexenyl hexanoate</t>
  </si>
  <si>
    <t>Methyl Dihydrojasmonate</t>
  </si>
  <si>
    <t>3-Hexenyl-2-methyl Butanoate</t>
  </si>
  <si>
    <t>3-Hexenyl-3-methylbutanoate</t>
  </si>
  <si>
    <t>Cis-3-hexenyl Isovalerate</t>
  </si>
  <si>
    <t>3-Methylbutyl-2-methylpropanoate</t>
  </si>
  <si>
    <t>Isoamyl Isobutyrate</t>
  </si>
  <si>
    <t>1-Octen-3-One</t>
  </si>
  <si>
    <t>Propyl Mercaptan</t>
  </si>
  <si>
    <t>Dimethyl Disulfide</t>
  </si>
  <si>
    <t>Methyl Disulfide</t>
  </si>
  <si>
    <t>Isoamyl Acetoacetate</t>
  </si>
  <si>
    <t>g-Terpinene</t>
  </si>
  <si>
    <t>p-Mentha-1,4-diene-8-en-2-one</t>
  </si>
  <si>
    <t>3-Octyl Acetate</t>
  </si>
  <si>
    <t>Ethyl Vinyl Carbinol</t>
  </si>
  <si>
    <t>d-Tetradecalactone</t>
  </si>
  <si>
    <t>Trans, trans-2,4-dodecadienal </t>
  </si>
  <si>
    <t>2,4-Dodecadienal</t>
  </si>
  <si>
    <t>Guaiacyl Acetate</t>
  </si>
  <si>
    <t>cis-3-Hexenyl Lactate</t>
  </si>
  <si>
    <t>2-Oxobutyric Acid</t>
  </si>
  <si>
    <t>5- and 6-Decenoic Acid</t>
  </si>
  <si>
    <t>Decenoic Acid</t>
  </si>
  <si>
    <t>Osmanthus Absolute</t>
  </si>
  <si>
    <t>2-trans-6- trans-Nonadienal</t>
  </si>
  <si>
    <t>Jambu Oleoresin</t>
  </si>
  <si>
    <t>Spilanthes acmelia</t>
  </si>
  <si>
    <t>3-(Methylthio)hexyl Acetate</t>
  </si>
  <si>
    <t>Neohesperidine Dihydrochalcone</t>
  </si>
  <si>
    <t>3-Mercaptohexyl Butyrate</t>
  </si>
  <si>
    <t>3-Thiohexyl Butanoate</t>
  </si>
  <si>
    <t>Tea Tree Oil</t>
  </si>
  <si>
    <t>Melaleuca alternifolia</t>
  </si>
  <si>
    <t>Birch Tar Oil (CFR 172.515)</t>
  </si>
  <si>
    <t>8001-88-5</t>
  </si>
  <si>
    <t>Ethylene Brassylate (CFR 172.515)</t>
  </si>
  <si>
    <t>Linoleic Acid (CFR 184.1065)</t>
  </si>
  <si>
    <t>60-33-3</t>
  </si>
  <si>
    <t>Mate Absolute (CFR 182.2)</t>
  </si>
  <si>
    <t>68916-96-1</t>
  </si>
  <si>
    <t>o-Methoxybenzaldehyde (CFR 172.515)</t>
  </si>
  <si>
    <t>135-02-4</t>
  </si>
  <si>
    <t>o-Anisaldehyde</t>
  </si>
  <si>
    <t>Opoponax Resin (CFR 172.51)</t>
  </si>
  <si>
    <t>9000-78-6</t>
  </si>
  <si>
    <t>Quinine (CFR 172.51)</t>
  </si>
  <si>
    <t>130-95-0</t>
  </si>
  <si>
    <t>Tansy Oil (CFR 172.51)</t>
  </si>
  <si>
    <t>8016-87-3</t>
  </si>
  <si>
    <t>Vetiver Oil (CFR 172.51)</t>
  </si>
  <si>
    <t>8016-96-4</t>
  </si>
  <si>
    <t>Cornmint</t>
  </si>
  <si>
    <t>If product contains mitigating ingredients, the following guideline applies:</t>
  </si>
  <si>
    <r>
      <t xml:space="preserve">Essential Oils </t>
    </r>
    <r>
      <rPr>
        <b/>
        <sz val="12"/>
        <color rgb="FFFF0000"/>
        <rFont val="Arial"/>
        <family val="2"/>
      </rPr>
      <t>*</t>
    </r>
  </si>
  <si>
    <r>
      <t xml:space="preserve">Cocoa Nibs </t>
    </r>
    <r>
      <rPr>
        <b/>
        <sz val="12"/>
        <color rgb="FFFF0000"/>
        <rFont val="Arial"/>
        <family val="2"/>
      </rPr>
      <t>*</t>
    </r>
  </si>
  <si>
    <r>
      <t xml:space="preserve">Black Pepper Powder </t>
    </r>
    <r>
      <rPr>
        <b/>
        <sz val="12"/>
        <color rgb="FFFF0000"/>
        <rFont val="Arial"/>
        <family val="2"/>
      </rPr>
      <t>*</t>
    </r>
  </si>
  <si>
    <t>* guideline does not apply if the product contains mitigating ingredients.</t>
  </si>
  <si>
    <r>
      <t>Ethyl Acetate</t>
    </r>
    <r>
      <rPr>
        <b/>
        <sz val="12"/>
        <color rgb="FFFF0000"/>
        <rFont val="Arial"/>
        <family val="2"/>
      </rPr>
      <t xml:space="preserve"> *</t>
    </r>
  </si>
  <si>
    <r>
      <t xml:space="preserve">Ethyl Maltol </t>
    </r>
    <r>
      <rPr>
        <b/>
        <sz val="12"/>
        <color rgb="FFFF0000"/>
        <rFont val="Arial"/>
        <family val="2"/>
      </rPr>
      <t>*</t>
    </r>
  </si>
  <si>
    <r>
      <t>Ethyl Vanillin</t>
    </r>
    <r>
      <rPr>
        <b/>
        <sz val="12"/>
        <color rgb="FFFF0000"/>
        <rFont val="Arial"/>
        <family val="2"/>
      </rPr>
      <t xml:space="preserve"> *</t>
    </r>
  </si>
  <si>
    <r>
      <t xml:space="preserve">Fennel Oil </t>
    </r>
    <r>
      <rPr>
        <b/>
        <sz val="12"/>
        <color rgb="FFFF0000"/>
        <rFont val="Arial"/>
        <family val="2"/>
      </rPr>
      <t>*</t>
    </r>
  </si>
  <si>
    <r>
      <t>Fusel Oil</t>
    </r>
    <r>
      <rPr>
        <b/>
        <sz val="12"/>
        <color rgb="FFFF0000"/>
        <rFont val="Arial"/>
        <family val="2"/>
      </rPr>
      <t xml:space="preserve"> *</t>
    </r>
  </si>
  <si>
    <r>
      <t>Lactic Acid</t>
    </r>
    <r>
      <rPr>
        <b/>
        <sz val="12"/>
        <color rgb="FFFF0000"/>
        <rFont val="Arial"/>
        <family val="2"/>
      </rPr>
      <t xml:space="preserve"> *</t>
    </r>
  </si>
  <si>
    <r>
      <t>Malic Acid</t>
    </r>
    <r>
      <rPr>
        <b/>
        <sz val="12"/>
        <color rgb="FFFF0000"/>
        <rFont val="Arial"/>
        <family val="2"/>
      </rPr>
      <t xml:space="preserve"> *</t>
    </r>
  </si>
  <si>
    <r>
      <t>Maltol</t>
    </r>
    <r>
      <rPr>
        <b/>
        <sz val="12"/>
        <color rgb="FFFF0000"/>
        <rFont val="Arial"/>
        <family val="2"/>
      </rPr>
      <t xml:space="preserve"> *</t>
    </r>
  </si>
  <si>
    <r>
      <t>Quinine</t>
    </r>
    <r>
      <rPr>
        <b/>
        <sz val="12"/>
        <color rgb="FFFF0000"/>
        <rFont val="Arial"/>
        <family val="2"/>
      </rPr>
      <t xml:space="preserve"> *</t>
    </r>
  </si>
  <si>
    <r>
      <t>Salt (sodium chloride)</t>
    </r>
    <r>
      <rPr>
        <b/>
        <sz val="12"/>
        <color rgb="FFFF0000"/>
        <rFont val="Arial"/>
        <family val="2"/>
      </rPr>
      <t xml:space="preserve"> *</t>
    </r>
  </si>
  <si>
    <r>
      <t xml:space="preserve">Tartaric Acid </t>
    </r>
    <r>
      <rPr>
        <b/>
        <sz val="12"/>
        <color rgb="FFFF0000"/>
        <rFont val="Arial"/>
        <family val="2"/>
      </rPr>
      <t>*</t>
    </r>
  </si>
  <si>
    <r>
      <t>Triacetin</t>
    </r>
    <r>
      <rPr>
        <b/>
        <sz val="12"/>
        <color rgb="FFFF0000"/>
        <rFont val="Arial"/>
        <family val="2"/>
      </rPr>
      <t xml:space="preserve"> *</t>
    </r>
  </si>
  <si>
    <r>
      <t>Triethyl Citrate</t>
    </r>
    <r>
      <rPr>
        <b/>
        <sz val="12"/>
        <color rgb="FFFF0000"/>
        <rFont val="Arial"/>
        <family val="2"/>
      </rPr>
      <t xml:space="preserve"> *</t>
    </r>
  </si>
  <si>
    <r>
      <t xml:space="preserve">Vanillin </t>
    </r>
    <r>
      <rPr>
        <b/>
        <sz val="12"/>
        <color rgb="FFFF0000"/>
        <rFont val="Arial"/>
        <family val="2"/>
      </rPr>
      <t>*</t>
    </r>
  </si>
  <si>
    <r>
      <t xml:space="preserve">Washed Extracts </t>
    </r>
    <r>
      <rPr>
        <b/>
        <sz val="12"/>
        <color rgb="FFFF0000"/>
        <rFont val="Arial"/>
        <family val="2"/>
      </rPr>
      <t>*</t>
    </r>
  </si>
  <si>
    <r>
      <t xml:space="preserve">Flavor Chemicals unfit at 1% </t>
    </r>
    <r>
      <rPr>
        <b/>
        <sz val="12"/>
        <color rgb="FFFF0000"/>
        <rFont val="Arial"/>
        <family val="2"/>
      </rPr>
      <t>*</t>
    </r>
  </si>
  <si>
    <r>
      <t>Guidelines that do not apply if product contains mitigating ingredients - added '</t>
    </r>
    <r>
      <rPr>
        <sz val="12"/>
        <color rgb="FFFF0000"/>
        <rFont val="Calibri"/>
        <family val="2"/>
        <scheme val="minor"/>
      </rPr>
      <t>*</t>
    </r>
    <r>
      <rPr>
        <sz val="12"/>
        <color theme="1"/>
        <rFont val="Calibri"/>
        <family val="2"/>
        <scheme val="minor"/>
      </rPr>
      <t>' and comment on tabs</t>
    </r>
  </si>
  <si>
    <r>
      <t xml:space="preserve">Tannic Acid </t>
    </r>
    <r>
      <rPr>
        <b/>
        <sz val="12"/>
        <color rgb="FFFF0000"/>
        <rFont val="Arial"/>
        <family val="2"/>
      </rPr>
      <t>*</t>
    </r>
  </si>
  <si>
    <t>(applies to individual oils - not a combination)</t>
  </si>
  <si>
    <t>* guideline applies even if product contains mitigating ingredients</t>
  </si>
  <si>
    <r>
      <t xml:space="preserve">Fit or Unfit? </t>
    </r>
    <r>
      <rPr>
        <b/>
        <sz val="10.5"/>
        <color rgb="FFFF0000"/>
        <rFont val="Arial"/>
        <family val="2"/>
      </rPr>
      <t>*</t>
    </r>
  </si>
  <si>
    <t>Updated Dietary Supplements tab with new herb guidelines (refer to email from JAH 2/24/15)</t>
  </si>
  <si>
    <t>Updated version number - Version 2015.1</t>
  </si>
  <si>
    <t>unprotect password - unfitNPL1</t>
  </si>
  <si>
    <t>Licorice</t>
  </si>
  <si>
    <t>Changed cinnamon (FEMA #2289) to 'REMOVED'</t>
  </si>
  <si>
    <t>Fruits</t>
  </si>
  <si>
    <t>Oat, Oat Straw, Oatseed</t>
  </si>
  <si>
    <t>Seeds - such as Sunflower or Seasame</t>
  </si>
  <si>
    <t>Nuts - such as Cashew or Walnut</t>
  </si>
  <si>
    <t>St. John's Bread</t>
  </si>
  <si>
    <t>Tea</t>
  </si>
  <si>
    <t>Vegetables - such as Carrot or Cucumber</t>
  </si>
  <si>
    <t>GROUP 3. For the following materials, more information is needed to determine unfitness. A taste panel must be included with the submission and further analysis may be required.  Including, but not limited to:</t>
  </si>
  <si>
    <t>** For products listed in Group 3, provide a company taste panel using the organoleptic guidelines found in the Drawback Tutorial.**</t>
  </si>
  <si>
    <t>GROUP 2. For the following materials, a minimum of 4 lbs/gal is needed to make the product unfit:</t>
  </si>
  <si>
    <t>GROUP 1. For the following materials, a minimum of 2 lbs/gal is needed to make the product unfit:</t>
  </si>
  <si>
    <t>TRANS-6-OCTENAL</t>
  </si>
  <si>
    <t>2-(((3-(2,3-DIMETHOXYPHENYL)-1H-1,2,4-TRIZOL-5-YL)THIO)METHYL)PYRIDINE</t>
  </si>
  <si>
    <t>(S)-1-(3-(((4-AMINO-2,2-DIOXIDO-1H-BENZO[C][1,2,6]THIADIAZIN-5-YL)OXY)METHYL)PIPERIDIN-1YL)-3-METHYLBUTAN-1-ONE</t>
  </si>
  <si>
    <t>(+/-)-1-Acetoxy-1-ethoxyethane</t>
  </si>
  <si>
    <t>4-Acetyl-2,5-dimethyl-3(2H)-furanone</t>
  </si>
  <si>
    <t>2-Acetyl-3, 5-dimethylfuran</t>
  </si>
  <si>
    <t>Allyl crotonate</t>
  </si>
  <si>
    <t>Allyl propyl disulfide</t>
  </si>
  <si>
    <t>Allyl valerate</t>
  </si>
  <si>
    <t>4-Allylphenol</t>
  </si>
  <si>
    <t>Allyl thiohexanoate</t>
  </si>
  <si>
    <t>o-Anis-aldehyde</t>
  </si>
  <si>
    <t>N-Benzoyl anthranilic acid</t>
  </si>
  <si>
    <t>Thujyl alcohol</t>
  </si>
  <si>
    <t>l-Bornyl acetate</t>
  </si>
  <si>
    <t>2-Butylfuran</t>
  </si>
  <si>
    <t>Butyl isothiocyanate</t>
  </si>
  <si>
    <t>2-Butyrylfuran</t>
  </si>
  <si>
    <t>Carvone-5,6-oxide</t>
  </si>
  <si>
    <t>beta-Caryophyllene oxide</t>
  </si>
  <si>
    <t>Citronellyl anthranilate</t>
  </si>
  <si>
    <t>N-Cyclopropyl-trans-2-cis-6-nonadienamide</t>
  </si>
  <si>
    <t>trans-alpha-Damascone</t>
  </si>
  <si>
    <t>2-trans-4-trans-7-cis-Decatrienal</t>
  </si>
  <si>
    <t>2-Decylfuran</t>
  </si>
  <si>
    <t>Dehydro-nootkatone</t>
  </si>
  <si>
    <t>Diacetyl tartaric acid esters of mono-and diglycerides</t>
  </si>
  <si>
    <t>Diethyl-disulfide</t>
  </si>
  <si>
    <t>Mixture of 3,6-diethyl-1,2,4,5-tetrathiane and 3,5-diethyl-1,2,4-trithiolane</t>
  </si>
  <si>
    <t>2,4-Difurfuryl-furan</t>
  </si>
  <si>
    <t>Diisopentyl-thiomalate</t>
  </si>
  <si>
    <t>Dimercapto-methane</t>
  </si>
  <si>
    <t>1,1-Dimethoxy-trans-2-hexene</t>
  </si>
  <si>
    <t>2,4-Dimethyl-1,3-dioxolane</t>
  </si>
  <si>
    <t>3,5- and 3,6-Dimethyl-2-isobutylpyrazine</t>
  </si>
  <si>
    <t>2,5-Dimethyl-3(2H)-furanone</t>
  </si>
  <si>
    <t>(+/-)-trans-and cis-4,8-Dimethyl-3,7-nonadien-2-ol</t>
  </si>
  <si>
    <t>(+/-)-trans- and cis-4,8-Dimethyl-3,7-nonadien-2-yl acetate</t>
  </si>
  <si>
    <t>2,5-Dimethyl 4-ethoxy 3(2H)-furanone</t>
  </si>
  <si>
    <t>(+/-)-trans and cis-5-(2,2-Dimethyl-cyclopropyl)-3-methyl-
2-pentenal</t>
  </si>
  <si>
    <t>2,5-Dimethyl-furan</t>
  </si>
  <si>
    <t>Divanillin</t>
  </si>
  <si>
    <t>(+/-)-2,8-Epithio-cis-p-menthane</t>
  </si>
  <si>
    <t>Epoxy-oxophorone</t>
  </si>
  <si>
    <t>Tomato lycopene</t>
  </si>
  <si>
    <t>Ethane-1,1-dithiol</t>
  </si>
  <si>
    <t>Ethyl cis-3-hexenoate</t>
  </si>
  <si>
    <t>N-Ethyl trans-2-cis-6-nonadien-amide</t>
  </si>
  <si>
    <t>Ethyl furfuryl ether</t>
  </si>
  <si>
    <t>Ethyl N-ethyl-anthranilate</t>
  </si>
  <si>
    <t>Ethyl N-methyl anthranilate</t>
  </si>
  <si>
    <t>(+/-)-4-Ethyl-octanal</t>
  </si>
  <si>
    <t>Eugenyl isovalerate</t>
  </si>
  <si>
    <t>Furfuryl 2-methyl-3-furyl disulfide</t>
  </si>
  <si>
    <t>1-(2-Furyl) butan-3-one</t>
  </si>
  <si>
    <t>Geranic acid</t>
  </si>
  <si>
    <t>Geranyl 2-methyl-butyrate</t>
  </si>
  <si>
    <t>Geranyl valerate</t>
  </si>
  <si>
    <t>Glyceryl-lacto esters of fatty acids</t>
  </si>
  <si>
    <t>Hept-trans-2-en-1-yl acetate</t>
  </si>
  <si>
    <t>Hept-2-en-1-yl isovalerate</t>
  </si>
  <si>
    <t>Trans-2-trans-4-Heptadien 1-ol</t>
  </si>
  <si>
    <t>2-Heptane thiol</t>
  </si>
  <si>
    <t>(+/-)-1-Hepten-3-ol</t>
  </si>
  <si>
    <t>cis- and trans-2-Heptylcyclo-propane-carboxylic acid</t>
  </si>
  <si>
    <t>2,4-Hexadienyl propionate</t>
  </si>
  <si>
    <t>2,4-Hexadienyl acetate</t>
  </si>
  <si>
    <t xml:space="preserve"> 2,4-Hexadienyl butyrate</t>
  </si>
  <si>
    <t>2,4-Hexadienyl isobutyrate</t>
  </si>
  <si>
    <t>2-Hexenyl octanoate</t>
  </si>
  <si>
    <t>Hexyl 3-mercapto-butanoate</t>
  </si>
  <si>
    <t>2-Hexyl thiophene</t>
  </si>
  <si>
    <t>4-Hydroxy-2-butenoic acid gamma-lactone</t>
  </si>
  <si>
    <t>3-Hydroxy-2-octanone</t>
  </si>
  <si>
    <t>2-(2-Hydroxy-4-methyl-3-cyclohexenyl)propionic acid gamma-lactone</t>
  </si>
  <si>
    <t>5-Hydroxy-4-methyl-hexanoic acid delta-lactone</t>
  </si>
  <si>
    <t>1-(3-Hydroxy-5-methyl-2-thienyl)ethanone</t>
  </si>
  <si>
    <t>(+/-)-2-Hydroxy-piperitone</t>
  </si>
  <si>
    <t>beta-Ionone epoxide</t>
  </si>
  <si>
    <t>Isoambret-tolide</t>
  </si>
  <si>
    <t>Isobornyl isobutyrate</t>
  </si>
  <si>
    <t>Isobornyl 2-methyl-butyrate</t>
  </si>
  <si>
    <t>N-Isobutyl-deca-trans-2-trans-4-dienamide</t>
  </si>
  <si>
    <t>Isobutyl N-methyl-anthranilate</t>
  </si>
  <si>
    <t>(+/-)-Isobutyl 3-methyl-thiobutyrate</t>
  </si>
  <si>
    <t>beta-Isomethyl-ionone</t>
  </si>
  <si>
    <t>Isopropenyl acetate</t>
  </si>
  <si>
    <t>Lactylated fatty acid esters of glycerol and propylene glycol</t>
  </si>
  <si>
    <t>2-(l-Menthoxy)-ethanol</t>
  </si>
  <si>
    <t>Menthyl pyrrolidone carboxylate</t>
  </si>
  <si>
    <t>Menthyl valerate</t>
  </si>
  <si>
    <t>4-Mercapto-2-pentanone</t>
  </si>
  <si>
    <t>(+/-)-4-Mercapto-4-methyl-2-pentanol</t>
  </si>
  <si>
    <t>2-Mercapto-anisole</t>
  </si>
  <si>
    <t>Methionyl butyrate</t>
  </si>
  <si>
    <t>trans- and cis-1-Methoxy-1-decene</t>
  </si>
  <si>
    <t>(S1)-Methoxy-3-heptanethiol</t>
  </si>
  <si>
    <t>2-Methoxyaceto-phenone</t>
  </si>
  <si>
    <t>Methyl cis-3-hexenoate</t>
  </si>
  <si>
    <t>Methyl cis-5-octenoate</t>
  </si>
  <si>
    <t>Methyl 3-(methylthio)butanoate</t>
  </si>
  <si>
    <t>Methyl 3-mercapto-butanoate</t>
  </si>
  <si>
    <t>Methyl isopentyl disulfide</t>
  </si>
  <si>
    <t>Methyl N,N-dimethyl-anthranilate</t>
  </si>
  <si>
    <t>Methyl N-acetyl-anthranilate</t>
  </si>
  <si>
    <t>Methyl N-formyl-anthranilate</t>
  </si>
  <si>
    <t>S-Methyl propane-thioate</t>
  </si>
  <si>
    <t>2-Methyl-1-methylthio-2-butene</t>
  </si>
  <si>
    <t>3-Methyl-2(3-methylbut-2-en-1-yl)furan</t>
  </si>
  <si>
    <t>3-(5-Methyl-2-furyl)prop-2-enal</t>
  </si>
  <si>
    <t>5-Methyl-3(2H)-furanone</t>
  </si>
  <si>
    <t>6-Methyl-5-hepten-2-yl acetate</t>
  </si>
  <si>
    <t>2-Methylbut-2-en-1-ol</t>
  </si>
  <si>
    <t>2-Methyl-furan</t>
  </si>
  <si>
    <t>4-Methylpent-2-enoic acid</t>
  </si>
  <si>
    <t>3-(Methylthio)-2-butanone</t>
  </si>
  <si>
    <t>4-(Methylthio)-2-pentanone</t>
  </si>
  <si>
    <t>(+/-)-3-(Methylthio)-heptanal</t>
  </si>
  <si>
    <t>3-(Methylthio)-methyl-thiophene</t>
  </si>
  <si>
    <t>Methyl-thiomethyl-mercaptan</t>
  </si>
  <si>
    <t>Mono- and diglycerides of fatty acids</t>
  </si>
  <si>
    <t>Nona-2,4,6-trienal</t>
  </si>
  <si>
    <t>2-Nonenoic acid gamma lactone</t>
  </si>
  <si>
    <t>cis-3-Octenyl propionate</t>
  </si>
  <si>
    <t>l-Ornithine monochloro-hydrate/Ornithine</t>
  </si>
  <si>
    <t>Pent-2-enyl hexanoate</t>
  </si>
  <si>
    <t>2-Pentanoyl-furan</t>
  </si>
  <si>
    <t>2-Pentenoic acid</t>
  </si>
  <si>
    <t>(+/-)-2-Phenyl-4-methyl-2-hexenal</t>
  </si>
  <si>
    <t>Phthalide</t>
  </si>
  <si>
    <t>Phytol</t>
  </si>
  <si>
    <t>Phytyl acetate</t>
  </si>
  <si>
    <t>3-Pinanone</t>
  </si>
  <si>
    <t>Piperitenone oxide</t>
  </si>
  <si>
    <t>l-Piperitone</t>
  </si>
  <si>
    <t>Polyglycerol esters of fatty acids</t>
  </si>
  <si>
    <t>Prenyl acetate</t>
  </si>
  <si>
    <t>Prenyl benzoate</t>
  </si>
  <si>
    <t>Prenyl caproate</t>
  </si>
  <si>
    <t>Prenyl formate</t>
  </si>
  <si>
    <t>Prenyl isobutyrate</t>
  </si>
  <si>
    <t>Propyl 2-mercapto-propionate</t>
  </si>
  <si>
    <t>Propylene glycol mono- and diesters of fatty acids</t>
  </si>
  <si>
    <t>Tetradec-2-enal</t>
  </si>
  <si>
    <t>Thioacetic acid</t>
  </si>
  <si>
    <t>trans- and cis-2,4,8-Trimethyl-3,7-nonadien-2-ol</t>
  </si>
  <si>
    <t>(+/-)-2,4,8-Trimethyl-7 nonen-2-ol</t>
  </si>
  <si>
    <t>3,7,11-Trimethyl-dodeca-2,6,10-trienyl acetate</t>
  </si>
  <si>
    <t>2,4,6-Tri-thiaheptane</t>
  </si>
  <si>
    <t>Tyramine</t>
  </si>
  <si>
    <t>Verbenone</t>
  </si>
  <si>
    <t>Vetiverol</t>
  </si>
  <si>
    <t>Vetiveryl acetate</t>
  </si>
  <si>
    <t>Cornmint oil,Mentha arvensis L.</t>
  </si>
  <si>
    <t>Heliopsis longipes extract</t>
  </si>
  <si>
    <t>Scotch spearmint oil, Mentha cardiaca L.</t>
  </si>
  <si>
    <t>Natural hickory smoke flavor</t>
  </si>
  <si>
    <t>Betaine</t>
  </si>
  <si>
    <t>Adenosine monophosphate;mono- or disodium adenylate</t>
  </si>
  <si>
    <t>Isoquercitrin, enzymatically modified</t>
  </si>
  <si>
    <t>Glycerol ester of rosin</t>
  </si>
  <si>
    <t>Gum arabic, hydrogen octenyl-butane dioate</t>
  </si>
  <si>
    <t>(-)-Homo-eriodictyol,sodium salt</t>
  </si>
  <si>
    <t>Sugar beet juice extract</t>
  </si>
  <si>
    <t>(+/-)-N,N-Dimethyl menthyl succinamide</t>
  </si>
  <si>
    <t>N1-(2-methoxy-4-methyl-benzyl)-N2-(2-(pyridin-2-yl)(2-(pyridin-2-yl) oxalamide</t>
  </si>
  <si>
    <t>N-(Heptan-4-yl)benzo[d][1,3]dioxole-5-carbox-amide</t>
  </si>
  <si>
    <t>N1-(2,4-Dimethoxy-benzyl)-N2-(2-(pyridin-2-yl)ethyl)-oxalamide</t>
  </si>
  <si>
    <t>N1-(2-Methoxy-4-methyl benzyl)-N2-(2-(5-methyl pyridin-2-yl)ethyl)ethyl)oxalamide</t>
  </si>
  <si>
    <t>1,6-Hexalactam</t>
  </si>
  <si>
    <t>Ethylamine</t>
  </si>
  <si>
    <t>Propylamine</t>
  </si>
  <si>
    <t>Isopropyl-amine</t>
  </si>
  <si>
    <t>Isobutyl-amine</t>
  </si>
  <si>
    <t>sec-Butyl-amine</t>
  </si>
  <si>
    <t>2-Methyl-butylamine</t>
  </si>
  <si>
    <t>Pentylamine</t>
  </si>
  <si>
    <t>Hexylamine</t>
  </si>
  <si>
    <t>2-Methyl-piperidine</t>
  </si>
  <si>
    <t>Trimethylamine oxide</t>
  </si>
  <si>
    <t>Triethylamine</t>
  </si>
  <si>
    <t>Tripropyl-amine</t>
  </si>
  <si>
    <t>N,N-Dimethyl phenethyl amine</t>
  </si>
  <si>
    <t>2-Acetyl-1-pyrroline</t>
  </si>
  <si>
    <t>Piperazine</t>
  </si>
  <si>
    <t>Acetamide</t>
  </si>
  <si>
    <t>Butyramide</t>
  </si>
  <si>
    <t>Methyl 10-undecenoate</t>
  </si>
  <si>
    <t>Updates for GRAS List No. 3, 13, 15, 17</t>
  </si>
  <si>
    <t>iso-Pulegol</t>
  </si>
  <si>
    <t>Sodium 2-(4-methoxy-phenoxy)-propanoate</t>
  </si>
  <si>
    <t>Monomenthyl succinate</t>
  </si>
  <si>
    <t>GRAS 23</t>
  </si>
  <si>
    <t>N-Gluconyl ethanolamine</t>
  </si>
  <si>
    <t>N-Gluconyl ethanolamine phosphate</t>
  </si>
  <si>
    <t>N-Lactoyl ethanolamine</t>
  </si>
  <si>
    <t xml:space="preserve"> N-Lactoyl ethanolamine phosphate</t>
  </si>
  <si>
    <t>Ethanethiol</t>
  </si>
  <si>
    <t>Heptane-1-thiol</t>
  </si>
  <si>
    <t>S-Isopropyl 3-methylbut-2-enethioate</t>
  </si>
  <si>
    <t>3-Methylhexanal</t>
  </si>
  <si>
    <t>4-Pentenal</t>
  </si>
  <si>
    <t>Propylpropanethiosulfonate</t>
  </si>
  <si>
    <t>alpha-Ionene</t>
  </si>
  <si>
    <t>Gardenia gummifera distillate</t>
  </si>
  <si>
    <t>Piper longum distillate</t>
  </si>
  <si>
    <t>N-3,7-Dimethyl-2,6-octadienyl cyclopropyl carboxamide</t>
  </si>
  <si>
    <t>(+/-)-Ethyl 2-hydroxy-2-methyl butyrate</t>
  </si>
  <si>
    <t>(+/-)-Ethyl 2-hydroxy-3-methylvalerate</t>
  </si>
  <si>
    <t>2-(2-Hydroxy phenyl)cyclopropane carboxylic acid delta-lactone</t>
  </si>
  <si>
    <t>2-Decanone</t>
  </si>
  <si>
    <t>(+/-)-trans- and cis-2-Hexenal propylene glycol acetal</t>
  </si>
  <si>
    <t>(+/-)-trans- and cis-2-Hexenal glyceryl acetal</t>
  </si>
  <si>
    <t>trans-2-Hexenyl 2-methyl-butyrate</t>
  </si>
  <si>
    <t>2-(4-Methyl-5-thiazolyl)-ethyl formate</t>
  </si>
  <si>
    <t>2-(4-Methyl-5-thiazolyl)-ethyl propionate</t>
  </si>
  <si>
    <t>2-(4-Methyl-5-thiazolyl)-ethyl butanoate</t>
  </si>
  <si>
    <t>2-(4-Methyl-5-thiazolyl)-ethyl isobutyrate</t>
  </si>
  <si>
    <t>2-(4-Methyl-5-thiazolyl)-ethyl hexanoate</t>
  </si>
  <si>
    <t>2-(4-Methyl-5-thiazolyl)-ethyl octanoate</t>
  </si>
  <si>
    <t>2-(4-Methyl-5-thiazolyl)-ethyl decanoate</t>
  </si>
  <si>
    <t>(+/-)-3-(Ethylthio)-butanol</t>
  </si>
  <si>
    <t>Decalepis hamiltonii extract</t>
  </si>
  <si>
    <t>2-(trans-2-Pentenyl)-cyclopentanone</t>
  </si>
  <si>
    <t>3,9-Dimethyl-6-(1-methyl ethyl -1,4-dioxaspiro[4.5]-decan-2-one</t>
  </si>
  <si>
    <t>cis- and trans-2-Isobutyl-4-methyl-1,3-dioxolane</t>
  </si>
  <si>
    <t>cis- and trans-2-Isopropyl-4-methyl-1,3-dioxolane</t>
  </si>
  <si>
    <t>4-Aminobutyric acid</t>
  </si>
  <si>
    <t>3-Mercapto-heptyl acetate</t>
  </si>
  <si>
    <t>Ethyl trans-2-methyl-2-pentenoate</t>
  </si>
  <si>
    <t>Methyl hexyl ether</t>
  </si>
  <si>
    <t>trans-2-trans-4-Nonadiene</t>
  </si>
  <si>
    <t>1-Octene</t>
  </si>
  <si>
    <t>cis- and trans-Ethyl 2,4-dimethyl-1,3-dioxolane-2-acetate</t>
  </si>
  <si>
    <t>Citronellyl trans-2-methyl-2-butenoate</t>
  </si>
  <si>
    <t>5-Acetyl-2,3-dihydro-1,4-thiazine</t>
  </si>
  <si>
    <t>Bis (1-mercaptopropyl)sulfide</t>
  </si>
  <si>
    <t>2,5-Dithiahexane</t>
  </si>
  <si>
    <t>Pseudo-ionone</t>
  </si>
  <si>
    <t>cis- and trans-l-Mercapto-p-menthan-3-one</t>
  </si>
  <si>
    <t>trans-2-Nonen-4-one</t>
  </si>
  <si>
    <t>trans-4-Nonenal</t>
  </si>
  <si>
    <t>1,1’-(Tetra-hydro-6a-hydroxy-2,3a,5-trimethyl furo[
2,3-d]-1,3-dioxole-2,5-diyl)bis-ethanone</t>
  </si>
  <si>
    <t>trans-2-Decenol</t>
  </si>
  <si>
    <t>cis-2-Pentenol</t>
  </si>
  <si>
    <t>2-Methylbutyl 3-methyl-2-butenoate</t>
  </si>
  <si>
    <t>Citric and fatty acid esters of glycerol</t>
  </si>
  <si>
    <t>l-Menthyl (R,S)-3-hydroxy butyrate</t>
  </si>
  <si>
    <t>N-[(Ethoxy carbonyl)methyl)-p-menthane-3-carboxamide</t>
  </si>
  <si>
    <t>N-[2-(3,4-Dimethoxy-phenyl)ethyl]-3,4-dimethoxy-cinnamic acid amide</t>
  </si>
  <si>
    <t>Mixture of methyl cyclo-hexadiene and methylene cyclohexene</t>
  </si>
  <si>
    <t>(+/-)-cis- and trans-1,2-Dihydro-perill-aldehyde</t>
  </si>
  <si>
    <t>5,7-Dihydroxy-2-(3-hydroxy-4-methoxy phenyl)-chroman-4-one</t>
  </si>
  <si>
    <t>Phenethyl decanoate</t>
  </si>
  <si>
    <t>3,6-Dimethyl-2,3,3a,4,5,7a-hexahydro-benzofuran</t>
  </si>
  <si>
    <t>2-Methyl-acetophenone</t>
  </si>
  <si>
    <t>1-Ethyl-2-pyrrolecarbox-aldehyde</t>
  </si>
  <si>
    <t>cis- and trans-5-Ethyl-2,5-dihydro-4-methyl-2-(1-methyl-propyl)-thiazole</t>
  </si>
  <si>
    <t>cis and trans-5-Ethyl-4-methyl-2-(2-methyl-propyl)-thiazoline</t>
  </si>
  <si>
    <t>2-Methyl-3-furyl methylthio-methyl disulfide</t>
  </si>
  <si>
    <t>Pyrrolidino-[1,2E]-4H-2,4-dimethyl-1,3,5-dithiazine</t>
  </si>
  <si>
    <t>S-Allyl-L-cysteine</t>
  </si>
  <si>
    <t>5-Pentyl-3H-furan-2-one</t>
  </si>
  <si>
    <t>3-Mercapto-3-methyl-1-butyl acetate</t>
  </si>
  <si>
    <t>(+/-)-3-Mercapto-1-butyl acetate</t>
  </si>
  <si>
    <t>5-Nonen-trans-2-one</t>
  </si>
  <si>
    <t>l-Menthyl acetoacetate</t>
  </si>
  <si>
    <t>4-Octen-3-one</t>
  </si>
  <si>
    <t>2,4,6-Trimethyl-phenol</t>
  </si>
  <si>
    <t>4-Hydroxy-acetophenone</t>
  </si>
  <si>
    <t>(+/-)-[R-(E)]-5-Isopropyl-8-methylnona-6,8-dien-2-one</t>
  </si>
  <si>
    <t>1-Methyl-1H-pyrrole-2-carbox-aldehyde</t>
  </si>
  <si>
    <t>1-Pentanethiol</t>
  </si>
  <si>
    <t>Pentadecanoic acid</t>
  </si>
  <si>
    <t>Tridecanal</t>
  </si>
  <si>
    <t>Tridecanoic acid</t>
  </si>
  <si>
    <t>Hexyl heptanoate</t>
  </si>
  <si>
    <t>Dodecyl propionate</t>
  </si>
  <si>
    <t>Hexyl nonanoate</t>
  </si>
  <si>
    <t>Dodecyl butyrate</t>
  </si>
  <si>
    <t>Heptyl heptanoate</t>
  </si>
  <si>
    <t>Hexyl decanoate</t>
  </si>
  <si>
    <t>Ethyl 4-methyl pentanoate</t>
  </si>
  <si>
    <t>Ethyl 2-ethylbutyrate</t>
  </si>
  <si>
    <t>Ethyl 2-ethylhexanoate</t>
  </si>
  <si>
    <t>5-Methylhexyl acetate</t>
  </si>
  <si>
    <t>4-Methylpentyl isovalerate</t>
  </si>
  <si>
    <t>3,7-Dimethyl octanal</t>
  </si>
  <si>
    <t>cis-4-Decenol</t>
  </si>
  <si>
    <t>cis-5-Octenoic acid</t>
  </si>
  <si>
    <t>5-Hexenol</t>
  </si>
  <si>
    <t>3-Isopropenyl-pentanedioic acid</t>
  </si>
  <si>
    <t>Methyl 4-pentenoate</t>
  </si>
  <si>
    <t>cis-4-Octenol</t>
  </si>
  <si>
    <t>11-Dodecenoic acid</t>
  </si>
  <si>
    <t>trans-3-Hexenol</t>
  </si>
  <si>
    <t>trans-4-Octenoic acid</t>
  </si>
  <si>
    <t>Isobutyl 10-undecenoate</t>
  </si>
  <si>
    <t>cis-9-Octadecenyl acetate</t>
  </si>
  <si>
    <t>Ethyl 4-pentenoate</t>
  </si>
  <si>
    <t>Ethyl 3-octenoate</t>
  </si>
  <si>
    <t>3-Octenoic acid</t>
  </si>
  <si>
    <t>cis-9-Octadecenol</t>
  </si>
  <si>
    <t>Decanal propylene-glycol acetal</t>
  </si>
  <si>
    <t>Acetaldehyde hexyl isoamyl acetal</t>
  </si>
  <si>
    <t>Dodecanal dimethyl acetal</t>
  </si>
  <si>
    <t>Nonanal dimethyl acetal</t>
  </si>
  <si>
    <t>Heptanal propylene glycol acetal</t>
  </si>
  <si>
    <t>Hexanal hexyl isoamyl acetal</t>
  </si>
  <si>
    <t>Hexanal dihexyl acetal</t>
  </si>
  <si>
    <t>Isovaler aldehyde diethyl acetal</t>
  </si>
  <si>
    <t>Valer-aldehyde propylene-glycol acetal</t>
  </si>
  <si>
    <t>Nonanal propylene-glycol acetal</t>
  </si>
  <si>
    <t>Undecanal propyleneglycol acetal</t>
  </si>
  <si>
    <t>Valeraldehyde dibutyl acetal</t>
  </si>
  <si>
    <t>Acetaldehyde 1,3-octanediol acetal</t>
  </si>
  <si>
    <t xml:space="preserve">Hexanal octane-1,3-diol acetal </t>
  </si>
  <si>
    <t>Iso-valeraldehydeglyceryl acetal</t>
  </si>
  <si>
    <t>Acetaldehyde di-cis-3-hexenyl acetal</t>
  </si>
  <si>
    <t>2,6-Dimethyl-5-heptenal propylene-glycol acetal</t>
  </si>
  <si>
    <t>Octanal propylene-glycol acetal</t>
  </si>
  <si>
    <t>Hexanal butane-2,3-diol acetal</t>
  </si>
  <si>
    <t>Pecan shell flour</t>
  </si>
  <si>
    <t>Di-(1-propenyl)-sulfide (mixture of isomers)</t>
  </si>
  <si>
    <t>2-Pentyl thiophene</t>
  </si>
  <si>
    <t>5-Ethyl-2-methylthiazole</t>
  </si>
  <si>
    <t>2,4-Dimethyl pyridine</t>
  </si>
  <si>
    <t>3-(4-Hydroxy phenyl)-1-(2,4,6-trihydroxy phenyl)-propan-1-one</t>
  </si>
  <si>
    <t>(+/-)-Ethyl 3-hydroxy-2-methyl butyrate</t>
  </si>
  <si>
    <t>(+/-)-Ethyl 3-mercapto-2-methyl butanoate</t>
  </si>
  <si>
    <t>(+/-)-cis- and trans-2-Methyl-2-(4-methyl-3-pentenyl)-cyclopropane carbaldehyde</t>
  </si>
  <si>
    <t>Trimethyl oxazole</t>
  </si>
  <si>
    <t>2,5-Dimethyl-4-ethyl-oxazole</t>
  </si>
  <si>
    <t>2-Propyl-4,5-dimethyl-oxazole</t>
  </si>
  <si>
    <t>2-Isobutyl-4,5-dimethyl-oxazole</t>
  </si>
  <si>
    <t>2-Methyl-4,5-benzoxazole</t>
  </si>
  <si>
    <t>2-Nonanone propylene-glycol acetal</t>
  </si>
  <si>
    <t>6-Methyl-5-hepten-2-one propylene propyleneglycol acetal</t>
  </si>
  <si>
    <t>2-Pentyl 2-methyl pentanoate</t>
  </si>
  <si>
    <t>3-Octyl butyrate</t>
  </si>
  <si>
    <t>Dimethyl-benzyl carbinyl crotonate</t>
  </si>
  <si>
    <t>Dimethyl-benzyl carbinyl hexanoate</t>
  </si>
  <si>
    <t>1,5-Octadien-3-one</t>
  </si>
  <si>
    <t>10-Undecen-2-one</t>
  </si>
  <si>
    <t>2,4-Dimethyl-4-nonanol</t>
  </si>
  <si>
    <t>8-Nonen-2-one</t>
  </si>
  <si>
    <t>8-p-Menthene-1,2-diol</t>
  </si>
  <si>
    <t>Caryophyllene alcohol</t>
  </si>
  <si>
    <t>d-2,8-p-Menthadien-1-ol</t>
  </si>
  <si>
    <t>cis-3-Nonen-1-ol</t>
  </si>
  <si>
    <t>trans-3-Hexenyl acetate</t>
  </si>
  <si>
    <t>4-(Methylthio)butyl isothiocyanate</t>
  </si>
  <si>
    <t>6-(Methylthio)-hexyl isothiocyanate</t>
  </si>
  <si>
    <t>5-(Methylthio)-pentyl isothiocyanate</t>
  </si>
  <si>
    <t>Amyl isothiocyanate</t>
  </si>
  <si>
    <t>3-Butenyl isothiocyanate</t>
  </si>
  <si>
    <t>2-Butyl isothiocyanate</t>
  </si>
  <si>
    <t>Ethyl isothiocyanate</t>
  </si>
  <si>
    <t>5-Hexenyl isothiocyanate</t>
  </si>
  <si>
    <t>Hexyl isothiocyanate</t>
  </si>
  <si>
    <t>Isoamyl isothiocyanate</t>
  </si>
  <si>
    <t>Isobutyl isothiocyanate</t>
  </si>
  <si>
    <t>Isopropyl isothiocyanate</t>
  </si>
  <si>
    <t>Methyl isothiocyanate</t>
  </si>
  <si>
    <t>4-Pentenyl isothiocyanate</t>
  </si>
  <si>
    <t>Benzyl isothiocyanate</t>
  </si>
  <si>
    <t>2,4-Dimethyl-3-oxazoline</t>
  </si>
  <si>
    <t>3,4-Dihydroxybenzoic acid</t>
  </si>
  <si>
    <t>3-Hydroxybenzoic acid</t>
  </si>
  <si>
    <t>(+/-)-Acetaldehyde ethyl isopropyl acetal</t>
  </si>
  <si>
    <t>(+/-)-6-Methyloctanal</t>
  </si>
  <si>
    <t>5-Ethyl-2,3-dimethylpyrazine</t>
  </si>
  <si>
    <t>2-Hydroxy-4-methoxybenzaldehyde</t>
  </si>
  <si>
    <t>3-(Methylthio)propyl hexanoate</t>
  </si>
  <si>
    <t>Sodium lauryl sulfate</t>
  </si>
  <si>
    <t>beta-Angelicalactone</t>
  </si>
  <si>
    <t>7-Decen-4-olide</t>
  </si>
  <si>
    <t>9-Decen-5-olide</t>
  </si>
  <si>
    <t>8-Decen-5-olide</t>
  </si>
  <si>
    <t>6-(5(6)-Decenoyloxy)decanoic acid</t>
  </si>
  <si>
    <t>Ethyl 5-acetoxyoctanoate</t>
  </si>
  <si>
    <t>Ethyl 5-hydroxydecanoate</t>
  </si>
  <si>
    <t>9-Dodecen-5-olide</t>
  </si>
  <si>
    <t>gamma-Octadecalactone</t>
  </si>
  <si>
    <t>delta-Octadecalactone</t>
  </si>
  <si>
    <t>9-Tetradecen-5-olide</t>
  </si>
  <si>
    <t>Orin lactone</t>
  </si>
  <si>
    <t>Methyl 3-hydroxybutyrate</t>
  </si>
  <si>
    <t>Methyl 3-acetoxy-2-methylbutyrate</t>
  </si>
  <si>
    <t>Ethyl 2-acetylhexanoate</t>
  </si>
  <si>
    <t>Ethyl 3-hydroxyoctanoate</t>
  </si>
  <si>
    <t>Methyl 3-acetoxyoctanoate</t>
  </si>
  <si>
    <t>5-Oxooctanoic acid</t>
  </si>
  <si>
    <t>5-Oxodecanoic acid</t>
  </si>
  <si>
    <t>Ethyl 5-oxodecanoate</t>
  </si>
  <si>
    <t>5-Oxododecanoic acid</t>
  </si>
  <si>
    <t>Ethyl 2-acetyloctanoate</t>
  </si>
  <si>
    <t>2-Oxo-3-ethyl-4-butanolide</t>
  </si>
  <si>
    <t>3-Isopropenyl-6-oxoheptanoic acid</t>
  </si>
  <si>
    <t>Hydroxyacetone</t>
  </si>
  <si>
    <t>1-Hydroxy-4-methyl-2-pentanone</t>
  </si>
  <si>
    <t>Propylene glycol diacetate</t>
  </si>
  <si>
    <t>Propylene glycol dipropionate</t>
  </si>
  <si>
    <t>Propyleneglycol dibutyrate</t>
  </si>
  <si>
    <t>Propyleneglycol mono-2-methylbutyrate</t>
  </si>
  <si>
    <t>Propyleneglycol di-2-methylbutyrate</t>
  </si>
  <si>
    <t>Propyleneglycol mono-hexanoate</t>
  </si>
  <si>
    <t>Propyleneglycol dihexanoate</t>
  </si>
  <si>
    <t>Propyleneglycol dioctanoate</t>
  </si>
  <si>
    <t xml:space="preserve"> Dimethyl adipate</t>
  </si>
  <si>
    <t>Dipropyl adipate</t>
  </si>
  <si>
    <t>Diisopropyl adipate</t>
  </si>
  <si>
    <t>Diisobutyl adipate</t>
  </si>
  <si>
    <t>Dioctyl adipate</t>
  </si>
  <si>
    <t>Ethyl acetoacetate ethyleneglycol ketal</t>
  </si>
  <si>
    <t>Methyl levulinate</t>
  </si>
  <si>
    <t>Ethyl levulinate propyleneglycol ketal</t>
  </si>
  <si>
    <t>Propyl levulinate</t>
  </si>
  <si>
    <t>Isoamyl levulinate</t>
  </si>
  <si>
    <t>Dodecyl lactate</t>
  </si>
  <si>
    <t>Hexadecyl lactate</t>
  </si>
  <si>
    <t>Propyl pyruvate</t>
  </si>
  <si>
    <t>Hydroxycitronellal propyleneglycol acetal</t>
  </si>
  <si>
    <t xml:space="preserve">Citral glyceryl acetal </t>
  </si>
  <si>
    <t>Mushroom Oil, Distilled</t>
  </si>
  <si>
    <t>Propyleneglycol monobutyrate</t>
  </si>
  <si>
    <t>cis-3-Hexenyl acetoacetate</t>
  </si>
  <si>
    <t>2-Methoxy-6-(2-propenyl)phenol</t>
  </si>
  <si>
    <t>Myricitrin</t>
  </si>
  <si>
    <t>(R)-(-)-1-Octen-3-ol</t>
  </si>
  <si>
    <t>cis-3-Hexenoic acid</t>
  </si>
  <si>
    <t>Ammonia (also includes ammonium chloride)</t>
  </si>
  <si>
    <t>Naringin dihydrochalcone</t>
  </si>
  <si>
    <t>N-p-Benzeneacetonitrile menthanecarboxamide</t>
  </si>
  <si>
    <t>Cubebol</t>
  </si>
  <si>
    <t>6-Methylheptanal</t>
  </si>
  <si>
    <t>(+/-)-cis and trans-2-Pentyl-4-propyl-1,3-oxathiane</t>
  </si>
  <si>
    <t>Choline chloride (also includes choline)</t>
  </si>
  <si>
    <t>3-[(2-Methyl-3-furyl)thio]butanal</t>
  </si>
  <si>
    <t>(-)-Sclareol</t>
  </si>
  <si>
    <t>(+)-Cedrol</t>
  </si>
  <si>
    <t>d-Limonen-10-ol</t>
  </si>
  <si>
    <t>(2,4)- and (3,5)- and (3,6)-Dimethyl-3-cyclohexenylcarbaldehyd</t>
  </si>
  <si>
    <t>1,3-p-Menthadien-7-al</t>
  </si>
  <si>
    <t>p-Menthan-7-ol</t>
  </si>
  <si>
    <t>p-Menth-1-en-9-ol</t>
  </si>
  <si>
    <t>Menthyl formate</t>
  </si>
  <si>
    <t>Menthyl propionate</t>
  </si>
  <si>
    <t>Cyclotene propionate</t>
  </si>
  <si>
    <t>3,3,5-Trimethylcyclohexyl acetate</t>
  </si>
  <si>
    <t>dl-Camphor</t>
  </si>
  <si>
    <t>2-Cyclopentylcyclopentanone</t>
  </si>
  <si>
    <t>Carvyl palmitate</t>
  </si>
  <si>
    <t>Cyclohexanone diethyl acetal</t>
  </si>
  <si>
    <t>2-Cyclohexenone</t>
  </si>
  <si>
    <t>8,9-Dehydrotheaspirone</t>
  </si>
  <si>
    <t>l-Fenchone</t>
  </si>
  <si>
    <t>Ethylenediami netetraacetic acid disodium salt</t>
  </si>
  <si>
    <t>2,2,6,7-Tetramethylbicyclo[4.3.0]nona-4,9(1)-dien-8-ol</t>
  </si>
  <si>
    <t>2,2,6,7-Tetramethylbicyclo[4.3.0]nona-4,9(1)-dien-8-one</t>
  </si>
  <si>
    <t>6-Hydroxycarvone</t>
  </si>
  <si>
    <t>l-Menthyl butyrate</t>
  </si>
  <si>
    <t>Pinocarbylisobutyrate</t>
  </si>
  <si>
    <t>2-Pentenyl-4-propyl-1,3-oxathiane</t>
  </si>
  <si>
    <t>Acetaldehyde diisobutylacetal</t>
  </si>
  <si>
    <t>Acetaldehyde ethyl isobutylacetal</t>
  </si>
  <si>
    <t>4-(2,2,3-Trimethylcyclopentyl)butanoic acid</t>
  </si>
  <si>
    <t>Perillaldehyde propyleneglycolacetal</t>
  </si>
  <si>
    <t>2,6,6-Trimethyl-2-hydroxycyclohexanone</t>
  </si>
  <si>
    <t>Acetoin propyleneglycolacetal</t>
  </si>
  <si>
    <t>4,5-Octanedione</t>
  </si>
  <si>
    <t>Ethyl maltolisobutyrate</t>
  </si>
  <si>
    <t>2-Tetrahydrofurfuryl 2-mercaptopropionate</t>
  </si>
  <si>
    <t>Nerolidoloxide</t>
  </si>
  <si>
    <t>Furfural propyleneglycol acetal</t>
  </si>
  <si>
    <t>Methyl 3-(furfurylthio)propionate</t>
  </si>
  <si>
    <t>Furfuryl decanoate</t>
  </si>
  <si>
    <t>Di-2-furylmethane</t>
  </si>
  <si>
    <t>(E)-Ethyl 3-(2-furyl)acrylate</t>
  </si>
  <si>
    <t>Furfuryl formate</t>
  </si>
  <si>
    <t>2-Methylbenzofuran</t>
  </si>
  <si>
    <t>5-Methylfurfuryl alcohol</t>
  </si>
  <si>
    <t>2-Methyl-3-furyl 2-methyl-3-tetrahydrofuryldisulfide</t>
  </si>
  <si>
    <t>Ethyl 2,5-dimethyl-3-oxo-4(2H)-furylcarbonate</t>
  </si>
  <si>
    <t>Acai berry extract</t>
  </si>
  <si>
    <t>4-(2-Propenyl)phenylbeta-D-glucopyranoside</t>
  </si>
  <si>
    <t>N-(2-(Pyridin-2-yl)ethyl)-3-p-menthanecarboxamide</t>
  </si>
  <si>
    <t>(+/-)-N-Lactoyl tyramine</t>
  </si>
  <si>
    <t>cis,cis-3,6-Nonadienyl acetate</t>
  </si>
  <si>
    <t>trans-2-Nonenyl acetate</t>
  </si>
  <si>
    <t>cis-3-Nonenyl acetate</t>
  </si>
  <si>
    <t>cis-6-Nonenyl acetate</t>
  </si>
  <si>
    <t xml:space="preserve"> Dihydrogalangal acetate</t>
  </si>
  <si>
    <t>2,3,3-Trimethylindan-1-one</t>
  </si>
  <si>
    <t>N-Ethyl-2,2-diisopropylbutanamide</t>
  </si>
  <si>
    <t>Cyclopropanecarboxylic acid (2-isopropyl-5-methyl-cyclohexyl)-
amide</t>
  </si>
  <si>
    <t>Magnolol</t>
  </si>
  <si>
    <t>2-(Methylthio)ethyl acetate</t>
  </si>
  <si>
    <t>3-(Methylthio)propyl mercaptoacetate</t>
  </si>
  <si>
    <t>Ethyl 2-hydroxyethyl sulfide</t>
  </si>
  <si>
    <t>Ethyl 3-(methylthio)-cis-2-propenoate</t>
  </si>
  <si>
    <t>Ethyl 3-(methylthio)-trans-2-propenoate</t>
  </si>
  <si>
    <t>Ethyl 3-(methylthio)-2-propenoate</t>
  </si>
  <si>
    <t>4-Methyl-2-(methylthiomethyl)-2-hexenal</t>
  </si>
  <si>
    <t>5-Methyl-2-(methylthiomethyl)-2-hexenal</t>
  </si>
  <si>
    <t>4-Methyl-2-(methylthiomethyl)-2-pentenal</t>
  </si>
  <si>
    <t>1-(3-(Methylthio)-butyryl)-2,6,6-trimethylcyclohexene</t>
  </si>
  <si>
    <t>2-Oxothiolane</t>
  </si>
  <si>
    <t>Butyl beta-(methylthio)acrylate</t>
  </si>
  <si>
    <t>Ethyl 3-(ethylthio)butyrate</t>
  </si>
  <si>
    <t>Methyloctylsulfide</t>
  </si>
  <si>
    <t>Methyl 1-propenylsulfide</t>
  </si>
  <si>
    <t>Diisoamyldisulfide</t>
  </si>
  <si>
    <t>bis(2-Methylphenyl)disulfide</t>
  </si>
  <si>
    <t>Mixture of butyl propyl disulfide and propyl and butyl disulfide</t>
  </si>
  <si>
    <t>Di-sec-butyl disulfide</t>
  </si>
  <si>
    <t>Methyl 2-methylphenyl disulfide</t>
  </si>
  <si>
    <t>Diisoamyl trisulfide</t>
  </si>
  <si>
    <t>Dodecanethiol</t>
  </si>
  <si>
    <t>2-Hydroxyethanethiol</t>
  </si>
  <si>
    <t>4-Mercapto-4-methyl-2-hexanone</t>
  </si>
  <si>
    <t>3-Mercapto-3-methylbutyl isovalerate</t>
  </si>
  <si>
    <t>5</t>
  </si>
  <si>
    <t>3-Mercaptohexanal</t>
  </si>
  <si>
    <t>Methyl isobutanethioate</t>
  </si>
  <si>
    <t>3-Mercaptopropionic acid</t>
  </si>
  <si>
    <t>2-Ethylhexyl 3-mercaptopropionate</t>
  </si>
  <si>
    <t>Butanal dibenzylthioacetal</t>
  </si>
  <si>
    <t>Methional diethyl acetal</t>
  </si>
  <si>
    <t>Ethyl linalyl ether</t>
  </si>
  <si>
    <t xml:space="preserve"> Myrcenyl methyl ether</t>
  </si>
  <si>
    <t>Linalool oxide pyranoid</t>
  </si>
  <si>
    <t>2-Hydroxy-5-methylacetophenone</t>
  </si>
  <si>
    <t>2-Phenylpropanal propyleneglycol acetal</t>
  </si>
  <si>
    <t>Cinnamaldehyde propyleneglycol acetal</t>
  </si>
  <si>
    <t>Ethyl alpha-acetylcinnamate</t>
  </si>
  <si>
    <t>Ethyl 2-hydroxy-3-phenylpropionate</t>
  </si>
  <si>
    <t>3-(3,4-Methylenedioxyphenyl)-2-methylpropanal</t>
  </si>
  <si>
    <t>Rebaudioside A</t>
  </si>
  <si>
    <t>N-(2-Hydroxyethyl)-2,3-dimethyl-2-isopropylbutanamide</t>
  </si>
  <si>
    <t>N-(1,1-Dimethyl-2-hydroxyethyl)-2,2-diethylbutanamide</t>
  </si>
  <si>
    <t>Dimenthyl glutarate</t>
  </si>
  <si>
    <t>trans-3-Nonen-1-ol</t>
  </si>
  <si>
    <t>4-Formyl-2-methoxyphenyl 2-hydroxypropanoate</t>
  </si>
  <si>
    <t>Guaiacol butyrate</t>
  </si>
  <si>
    <t>Guaiacol isobutyrate</t>
  </si>
  <si>
    <t>Guaiacol propionate</t>
  </si>
  <si>
    <t>Ethyl 5-hydroxyoctanoate</t>
  </si>
  <si>
    <t>Isopropylideneglyceryl 5-hydroxydecanoate</t>
  </si>
  <si>
    <t>2-Ethyl-2-hexenal</t>
  </si>
  <si>
    <t>Ethyl 2-hexenoate</t>
  </si>
  <si>
    <t>Propylsorbate</t>
  </si>
  <si>
    <t>cis-2-Octenol</t>
  </si>
  <si>
    <t>2-Hexylidenehexanal</t>
  </si>
  <si>
    <t>trans-2-Tridecenol</t>
  </si>
  <si>
    <t>2-Phenoxyethyl propionate</t>
  </si>
  <si>
    <t>Propyl 4-tert-butylphenylacetate</t>
  </si>
  <si>
    <t>2-Phenoxyethanol</t>
  </si>
  <si>
    <t>Phenyl butyrate</t>
  </si>
  <si>
    <t>Piperonal propyleneglycol acetal</t>
  </si>
  <si>
    <t>Benzyl levulinate</t>
  </si>
  <si>
    <t>4-Methylbenzyl alcohol</t>
  </si>
  <si>
    <t>Phenylacetaldehyde diethylacetal</t>
  </si>
  <si>
    <t>Benzyl nonanoate</t>
  </si>
  <si>
    <t>Anisaldehyde propyleneglycol acetal</t>
  </si>
  <si>
    <t>4-Methylbenzaldehyde propyleneglycol acetal</t>
  </si>
  <si>
    <t>Phenylacetaldehyde propyleneglycol acetal</t>
  </si>
  <si>
    <t>2-Ethylhexylbenzoate</t>
  </si>
  <si>
    <t>2-Ethyl-3-methylthiopyrazine</t>
  </si>
  <si>
    <t>2-Ethoxy-3-isopropylpyrazine</t>
  </si>
  <si>
    <t>2-Ethoxy-3-ethylpyrazine</t>
  </si>
  <si>
    <t>Butyl betanaphthyl ether</t>
  </si>
  <si>
    <t>Isoamyl phenethyl ether</t>
  </si>
  <si>
    <t>2-Acetyl-4-isopropenylpyridine</t>
  </si>
  <si>
    <t>4-Acetyl-2-isopropenylpyridine</t>
  </si>
  <si>
    <t>2-Acetyl-4-isopropylpyridine</t>
  </si>
  <si>
    <t>2-Methoxypyridine</t>
  </si>
  <si>
    <t>6-Methoxyquinoline</t>
  </si>
  <si>
    <t>2-Pentylthiazole</t>
  </si>
  <si>
    <t>2-Thienylmethanol</t>
  </si>
  <si>
    <t>2-Acetyl-5-methylthiophene</t>
  </si>
  <si>
    <t>4-Methyl-3-thiazoline</t>
  </si>
  <si>
    <t>3,4-Dimethylthiophene</t>
  </si>
  <si>
    <t>1-(2-Thienyl)ethanethiol</t>
  </si>
  <si>
    <t>4,5-Dimethyl-2-isobutylthiazole</t>
  </si>
  <si>
    <t>Cyclotenebutyrate</t>
  </si>
  <si>
    <t>3-(Methylthio)propylamine</t>
  </si>
  <si>
    <t>4-Methylcis-2-pentene</t>
  </si>
  <si>
    <t>1-Nonene</t>
  </si>
  <si>
    <t>1,3,5,7-Undecatetraene</t>
  </si>
  <si>
    <t>Ethyl alphaethyl-betamethyl-betaphenylglycidate</t>
  </si>
  <si>
    <t>Methyl betaphenylglycidate</t>
  </si>
  <si>
    <t>d-8-p-Menthene-1,2-epoxide</t>
  </si>
  <si>
    <t>L-8-p-Menthene-1,2-epoxide</t>
  </si>
  <si>
    <t>2,3-Epoxyoctanal</t>
  </si>
  <si>
    <t>2,3-Epoxyheptanal</t>
  </si>
  <si>
    <t>2,3-Epoxydecanal</t>
  </si>
  <si>
    <t>Hydroxy(4-hydroxy-3-methoxyphenyl)acetic acid</t>
  </si>
  <si>
    <t>4-Hydroxy-4-(3-hydroxy-1-butenyl)-3,5,5-trimethyl-2-cyclohexen-1-one</t>
  </si>
  <si>
    <t>(+/-)-2,6,10,10-Tetramethyl-1-oxaspiro[4.5]deca-2,6-dien-8-one</t>
  </si>
  <si>
    <t>4-(2-Butenylidene)-3,5,5-trimethyl-2-cyclohexen-1-one</t>
  </si>
  <si>
    <t>Digeranylether</t>
  </si>
  <si>
    <t>1-(4-Hydroxy-3-methoxyphenyl)decan-3-one</t>
  </si>
  <si>
    <t>alpha-Bisabolol</t>
  </si>
  <si>
    <t>2(4)-Ethyl-4(2),6-dimethyldihydro-1,3,5-dithiazine (mixture of isomers)</t>
  </si>
  <si>
    <t>(2E,6E/Z,8E)-N-(2-Methylpropyl)-2,6,8-decatrienamide</t>
  </si>
  <si>
    <t>4-Amino-5,6-dimethylthieno[2,3-d]pyrimidin-2(1H)-one</t>
  </si>
  <si>
    <t>1,1-Propanedithiol</t>
  </si>
  <si>
    <t>Z-5-Octenyl acetate</t>
  </si>
  <si>
    <t>(E)-4-Undecenal</t>
  </si>
  <si>
    <t>Delta-Hexadecalactone</t>
  </si>
  <si>
    <t>Trilobatin</t>
  </si>
  <si>
    <t>L- Isoleucine</t>
  </si>
  <si>
    <t>1-(2-Furfurylthio)propanone</t>
  </si>
  <si>
    <t>(±)-4-Methyl-2-propyl-1,3-oxathiane</t>
  </si>
  <si>
    <t>N-(2-Methylcyclohexyl)-2,3,4,5,6-pentafluorobenzamide</t>
  </si>
  <si>
    <t>Arachidonic acid enriched oil</t>
  </si>
  <si>
    <t>5-Isopropyl-2,6-diethyl-2-methyltetrahydro-2H-pyran</t>
  </si>
  <si>
    <t>(1R,2S,5R)-N-(4-Methoxyphenyl)-5-methyl-2-(1- methylethyl)- cyclohexanecarboxamide</t>
  </si>
  <si>
    <t>Octahydro-4,8a-dimethyl-4a(2H)-naphthol</t>
  </si>
  <si>
    <t>2-Methyl-4,5-dihydrofuran-3-thiol</t>
  </si>
  <si>
    <t>(2S,5R)-N-[4-(2-Amino-2-oxoethyl)phenyl]-5-methyl-2-(propan-2-yl)
cyclohexane carboxamide</t>
  </si>
  <si>
    <t>(±)-6-Octyltetrahydro-2H-pyran-2-one</t>
  </si>
  <si>
    <t>(±)-2-Methyl-tetrahydro-furan-3-thiol acetate</t>
  </si>
  <si>
    <t>(±)-3-Hydroxy-3-methyl-2,4-nonanedione</t>
  </si>
  <si>
    <t>1,1-Dipropoxyethane</t>
  </si>
  <si>
    <t>Chrysanthemum extract</t>
  </si>
  <si>
    <t>Honeysuckle extract</t>
  </si>
  <si>
    <t>Yuzunone</t>
  </si>
  <si>
    <t>L-Methionylglycine</t>
  </si>
  <si>
    <t>(2S,5R)-N-Cyclopropyl-5-methyl-2-isopropyl-cyclohexanecarboxamide</t>
  </si>
  <si>
    <t>3-Pentanethiol</t>
  </si>
  <si>
    <t>2-Ethyl-2,5-dihydro-4-methylthiazole</t>
  </si>
  <si>
    <t>1-(Methyldithio)-2-propanone</t>
  </si>
  <si>
    <t>5-Methyl-furfurylmercaptan</t>
  </si>
  <si>
    <t>4-Mercapto-3-methyl-2-butanol</t>
  </si>
  <si>
    <t>Ferrous L-lactate</t>
  </si>
  <si>
    <t>o-trans-Coumaric acid</t>
  </si>
  <si>
    <t>3-[(4-Amino-2,2-dioxido -1H-2,1,3-benzothiadiazin-5-yl)oxy]-2,2-dimethyl-N-propyl
propanamide</t>
  </si>
  <si>
    <t>2(3),5-Dimethyl-6,7-dihydro-5H-cyclopenta pyrazine</t>
  </si>
  <si>
    <t>Cinnamyl benzoate</t>
  </si>
  <si>
    <t>beta-Naphthyl methyl ether</t>
  </si>
  <si>
    <t>Rosemary oleoresin</t>
  </si>
  <si>
    <t>9-Decen-2-one</t>
  </si>
  <si>
    <t>1-(Methylthio)-3-octanone</t>
  </si>
  <si>
    <t>3',7-Dihydroxy-4'-methoxyflavan</t>
  </si>
  <si>
    <t>Glutamyl-valyl-glycine</t>
  </si>
  <si>
    <t>L-Threonine</t>
  </si>
  <si>
    <t>Luo han fruit concentrate</t>
  </si>
  <si>
    <t>L-Alanyl-L-glutamine</t>
  </si>
  <si>
    <t>Sucrose monopalmitate</t>
  </si>
  <si>
    <t>Ethyl 2-mercapto-2-methylpropionate</t>
  </si>
  <si>
    <t>2-(3,4-Dihydroxyphenyl)-5,7-dihydroxy-4-chromanon</t>
  </si>
  <si>
    <t>N-[N-[3-(3-Hydroxy-4-Methoxyphenyl)
propyl-alpha-L-phenylalanine 1-methylester, monohydrate</t>
  </si>
  <si>
    <t>Sweet blackberry leaves extract</t>
  </si>
  <si>
    <t>2-[2-(p-Menthyloxy)ethoxy] ethanol</t>
  </si>
  <si>
    <t>Succinic acid</t>
  </si>
  <si>
    <t>Rebaudioside C</t>
  </si>
  <si>
    <t>1-(2-Hydroxy-phenyl)-3-(pyridin-4-yl)propan-1-one</t>
  </si>
  <si>
    <t>1-(2-Hydroxy-4-isobutoxy-phenyl)-3-(pyridin-2-yl)propan-1-one</t>
  </si>
  <si>
    <t>1-(2-Hydroxy-4-methoxyphenyl)-3-(pyridin-2yl)-propane-1-one</t>
  </si>
  <si>
    <t>trans-4-tert-Butylcyclohexanol</t>
  </si>
  <si>
    <t>3-(1-((3,5-Dimethylisoxazol-4-yl)methyl)-1H-pyrazol-4-yl)-1-(3-hydroxybenzyl)
Imidazolidine-2,4-dione</t>
  </si>
  <si>
    <t>3-(1-((3,5-Dimethylisoxazol-
4-yl)methyl)-1H-pyrazol-4-yl)-1-(3-hydroxybenzyl)-5,5-dimethylimidazolidine-2,4-dione</t>
  </si>
  <si>
    <t>Clover herb distillate</t>
  </si>
  <si>
    <t>GLYCOSYL STEVIOL GLYCOSIDES</t>
  </si>
  <si>
    <t>DL-ISOMENTHOL</t>
  </si>
  <si>
    <t>O-ETHYL S-1-METHOXYHEXAN-3-YL CARBONOTHIOATE</t>
  </si>
  <si>
    <t>CASSYRANE</t>
  </si>
  <si>
    <t>1,5-OCTADIEN-3-OL</t>
  </si>
  <si>
    <t>(+-)-2-MERCAPTOHEPTAN-4-OL</t>
  </si>
  <si>
    <t>3-(METHYLTHIO)-DECANAL</t>
  </si>
  <si>
    <t>(4Z, 7Z)-TRIDECA-4,7-DIENAL</t>
  </si>
  <si>
    <t>PERSICARIA ODORATA OIL</t>
  </si>
  <si>
    <t>AMACHA LEAVES EXTRACT</t>
  </si>
  <si>
    <t>GLUTAMYL-2-AMINOBUTYRIC ACID</t>
  </si>
  <si>
    <t>GLUTAMYLNORVALYLGLYCINE</t>
  </si>
  <si>
    <t>GLUTAMYLNORVALINE</t>
  </si>
  <si>
    <t>N1-(2,3-DIMETHOXYBENZYL)-N2-(2-(PYRIDIN-2-YL)ETHYL)OXALAMIDE</t>
  </si>
  <si>
    <t>1-(2-HYDROXY-7-METHYLCYCLOHEXYL)ETHANONE</t>
  </si>
  <si>
    <t>MEXICAN LIME OIL, EXPRESSED</t>
  </si>
  <si>
    <t>PERSIAN LIME OIL, EXPRESSED</t>
  </si>
  <si>
    <t>(±)-6-METHOXY-2,6-DIMETHYLHEPTANAL</t>
  </si>
  <si>
    <t>3,5-UNDECADIEN-2-ONE</t>
  </si>
  <si>
    <t>(+-)-2,5-UNDECADIEN-1-OL</t>
  </si>
  <si>
    <t>TRIETHYLTHIALDINE</t>
  </si>
  <si>
    <t>4-METHYLPENTYL 4-METHYLVALERATE</t>
  </si>
  <si>
    <t>CIS-3-HEXENYL SALICYLATE</t>
  </si>
  <si>
    <t>(R)-N-(1-METHOXY-4-METHYLPENTAN-2-YL)-3,4-DIMETHYLBENZAMIDE</t>
  </si>
  <si>
    <t>N-ACETYL GLUTAMATE</t>
  </si>
  <si>
    <t>1,3-PROPANEDIOL</t>
  </si>
  <si>
    <t>SZECHUAN PEPPER EXTRACT</t>
  </si>
  <si>
    <t>TASMANNIA LANCEOLATA EXTRACT</t>
  </si>
  <si>
    <t>MENTHA LONGIFOLIA OIL</t>
  </si>
  <si>
    <t>MANGOSTEEN DISTILLATE</t>
  </si>
  <si>
    <t>ETHYL 3-(2-HYDROXYPHENYL) PROPANOATE</t>
  </si>
  <si>
    <t>1-CYCLOPROPANEMETHYL-4-METHOXYBENZENE</t>
  </si>
  <si>
    <t>PRENYL THIOISOBUTYRATE</t>
  </si>
  <si>
    <t>PRENYL THIOISOVALERATE</t>
  </si>
  <si>
    <t>(-)-MATAIRESINOL</t>
  </si>
  <si>
    <t>STEVIOSIDES</t>
  </si>
  <si>
    <t>1-(2,4-DIHYDROXYPHENYL)-3-(3-HYDROXY-4-METHOXYPHENYL)PROPAN-1-ONE</t>
  </si>
  <si>
    <t>ETHYL 5-FORMYLOXYDECANOATE</t>
  </si>
  <si>
    <t>3-[3-(2-ISOPROPYL-5-METHYL-CYCLOHEXYL)UREIDO]-BUTYRIC ACID ETHYL ESTER</t>
  </si>
  <si>
    <t>2-ISOPROPYL-4-METHYL-3-THIAZOLINE</t>
  </si>
  <si>
    <t>2,6,10-TRIMETHYL-9-UNDECENAL</t>
  </si>
  <si>
    <t>5-MERCAPTO-5-METHYL-3-HEXANONE</t>
  </si>
  <si>
    <t>MEYER LEMON OIL,COLD PRESSED,Citrus x meyeri</t>
  </si>
  <si>
    <t>STEVIOL GLYCOSIDE EXTRACT, STEVIA REBAUDIANA, REBAUDIOSIDE A 60%</t>
  </si>
  <si>
    <t>STEVIOL GLYCOSIDE EXTRACT, STEVIA REBAUDIANA, REBAUDIOSIDE A 80%</t>
  </si>
  <si>
    <t>(E)-N-[2-(1,3-BENZODIOXOL-5-YL)ETHYL]-3-(3,4-DIMETHOXYPHENYL)PROP-2-ENAMIDE</t>
  </si>
  <si>
    <t xml:space="preserve">4-AMINO-5-(3-(ISOPROPYLAMINO)-2,2-DIMETHYL-3-OXOPROPOXY)-2-METHYLQUINOLINE-3-CARBOXYLIC ACID
</t>
  </si>
  <si>
    <t>3-METHYL-5-(2,2,3-TRIMETHYLCYCLOPENT-3-EN-1-YL) PENT-4-EN-2-OL</t>
  </si>
  <si>
    <t>(1-METHYL-2-(1,2,2-TRIMETHYLBICYCLO[3.1.0]HEX-3-YLMETHYL)CYCLOPROPYL)METHANOL</t>
  </si>
  <si>
    <t>EROSPICATA OIL, MENTHA SPICATA 'EROSPICATA'</t>
  </si>
  <si>
    <t>CURLY MINT OIL, MENTHA SPICATA VAR. CRISPA</t>
  </si>
  <si>
    <t>L-MONOMENTHYL GLUTARATE</t>
  </si>
  <si>
    <r>
      <t>(E)</t>
    </r>
    <r>
      <rPr>
        <sz val="11"/>
        <rFont val="Arial"/>
        <family val="2"/>
      </rPr>
      <t>- 2- BUTENOIC ACID</t>
    </r>
  </si>
  <si>
    <r>
      <t>(</t>
    </r>
    <r>
      <rPr>
        <i/>
        <sz val="11"/>
        <rFont val="Arial"/>
        <family val="2"/>
      </rPr>
      <t>E,E)-</t>
    </r>
    <r>
      <rPr>
        <sz val="11"/>
        <rFont val="Arial"/>
        <family val="2"/>
      </rPr>
      <t>2,4-DECADIEN-1-OL</t>
    </r>
  </si>
  <si>
    <r>
      <t>6,7-DIHYDRO-2,3-DIMETHYL-5</t>
    </r>
    <r>
      <rPr>
        <i/>
        <sz val="11"/>
        <rFont val="Arial"/>
        <family val="2"/>
      </rPr>
      <t>H</t>
    </r>
    <r>
      <rPr>
        <sz val="11"/>
        <rFont val="Arial"/>
        <family val="2"/>
      </rPr>
      <t>-CYCLOPENTAPYRAZINE</t>
    </r>
  </si>
  <si>
    <r>
      <t>(</t>
    </r>
    <r>
      <rPr>
        <i/>
        <sz val="11"/>
        <rFont val="Arial"/>
        <family val="2"/>
      </rPr>
      <t>E</t>
    </r>
    <r>
      <rPr>
        <sz val="11"/>
        <rFont val="Arial"/>
        <family val="2"/>
      </rPr>
      <t>) -2-HEPTENOIC ACID</t>
    </r>
  </si>
  <si>
    <r>
      <t>(</t>
    </r>
    <r>
      <rPr>
        <sz val="11"/>
        <rFont val="Arial"/>
        <family val="2"/>
      </rPr>
      <t>E,E</t>
    </r>
    <r>
      <rPr>
        <i/>
        <sz val="11"/>
        <rFont val="Arial"/>
        <family val="2"/>
      </rPr>
      <t>)-</t>
    </r>
    <r>
      <rPr>
        <sz val="11"/>
        <rFont val="Arial"/>
        <family val="2"/>
      </rPr>
      <t>2-4 HEXADIENOIC ACID</t>
    </r>
  </si>
  <si>
    <r>
      <t>(E)-</t>
    </r>
    <r>
      <rPr>
        <sz val="11"/>
        <rFont val="Arial"/>
        <family val="2"/>
      </rPr>
      <t>2-HEXENYL BUTYRATE</t>
    </r>
  </si>
  <si>
    <r>
      <t>(E)-</t>
    </r>
    <r>
      <rPr>
        <sz val="11"/>
        <rFont val="Arial"/>
        <family val="2"/>
      </rPr>
      <t>2-HEXENYL FORMATE</t>
    </r>
  </si>
  <si>
    <r>
      <t>(</t>
    </r>
    <r>
      <rPr>
        <i/>
        <sz val="11"/>
        <rFont val="Arial"/>
        <family val="2"/>
      </rPr>
      <t>Z</t>
    </r>
    <r>
      <rPr>
        <sz val="11"/>
        <rFont val="Arial"/>
        <family val="2"/>
      </rPr>
      <t>)-3-HEXENYL (</t>
    </r>
    <r>
      <rPr>
        <i/>
        <sz val="11"/>
        <rFont val="Arial"/>
        <family val="2"/>
      </rPr>
      <t>E</t>
    </r>
    <r>
      <rPr>
        <sz val="11"/>
        <rFont val="Arial"/>
        <family val="2"/>
      </rPr>
      <t>)-2-HEXENOATE</t>
    </r>
  </si>
  <si>
    <r>
      <t>(</t>
    </r>
    <r>
      <rPr>
        <i/>
        <sz val="11"/>
        <rFont val="Arial"/>
        <family val="2"/>
      </rPr>
      <t>Z</t>
    </r>
    <r>
      <rPr>
        <sz val="11"/>
        <rFont val="Arial"/>
        <family val="2"/>
      </rPr>
      <t>)-3-HEXENYL ISOBUTYRATE</t>
    </r>
  </si>
  <si>
    <r>
      <t>(E)-</t>
    </r>
    <r>
      <rPr>
        <sz val="11"/>
        <rFont val="Arial"/>
        <family val="2"/>
      </rPr>
      <t>2-HEXENYL ISOVALERATE</t>
    </r>
  </si>
  <si>
    <r>
      <t>(Z)</t>
    </r>
    <r>
      <rPr>
        <sz val="11"/>
        <rFont val="Arial"/>
        <family val="2"/>
      </rPr>
      <t>-3-HEXENYL</t>
    </r>
    <r>
      <rPr>
        <i/>
        <sz val="11"/>
        <rFont val="Arial"/>
        <family val="2"/>
      </rPr>
      <t xml:space="preserve"> (E)-</t>
    </r>
    <r>
      <rPr>
        <sz val="11"/>
        <rFont val="Arial"/>
        <family val="2"/>
      </rPr>
      <t>2-METHYL 2- BUTENOATE</t>
    </r>
  </si>
  <si>
    <r>
      <t>(E)</t>
    </r>
    <r>
      <rPr>
        <sz val="11"/>
        <rFont val="Arial"/>
        <family val="2"/>
      </rPr>
      <t>-2-HEXENYL PROPIONATE</t>
    </r>
  </si>
  <si>
    <r>
      <t>(Z)</t>
    </r>
    <r>
      <rPr>
        <sz val="11"/>
        <rFont val="Arial"/>
        <family val="2"/>
      </rPr>
      <t>-3-HEXENYL PROPIONATE</t>
    </r>
  </si>
  <si>
    <r>
      <t>(Z</t>
    </r>
    <r>
      <rPr>
        <sz val="11"/>
        <rFont val="Arial"/>
        <family val="2"/>
      </rPr>
      <t>) -3-HEXENYL PYRUVATE</t>
    </r>
  </si>
  <si>
    <r>
      <t>(E</t>
    </r>
    <r>
      <rPr>
        <sz val="11"/>
        <rFont val="Arial"/>
        <family val="2"/>
      </rPr>
      <t>)-2-HEXENYL VALERATE</t>
    </r>
  </si>
  <si>
    <r>
      <t>(Z</t>
    </r>
    <r>
      <rPr>
        <sz val="11"/>
        <rFont val="Arial"/>
        <family val="2"/>
      </rPr>
      <t>)-3-HEXENYL VALERATE</t>
    </r>
  </si>
  <si>
    <r>
      <t>(</t>
    </r>
    <r>
      <rPr>
        <i/>
        <sz val="11"/>
        <rFont val="Arial"/>
        <family val="2"/>
      </rPr>
      <t>E,Z</t>
    </r>
    <r>
      <rPr>
        <sz val="11"/>
        <rFont val="Arial"/>
        <family val="2"/>
      </rPr>
      <t>)-2,6-NONADIEN-1-OL ACETATE</t>
    </r>
  </si>
  <si>
    <r>
      <t>(</t>
    </r>
    <r>
      <rPr>
        <i/>
        <sz val="11"/>
        <rFont val="Arial"/>
        <family val="2"/>
      </rPr>
      <t>E,Z</t>
    </r>
    <r>
      <rPr>
        <sz val="11"/>
        <rFont val="Arial"/>
        <family val="2"/>
      </rPr>
      <t>)-3,6-NONADIEN-1-OL ACETATE</t>
    </r>
  </si>
  <si>
    <r>
      <t>(</t>
    </r>
    <r>
      <rPr>
        <i/>
        <sz val="11"/>
        <rFont val="Arial"/>
        <family val="2"/>
      </rPr>
      <t>E,E</t>
    </r>
    <r>
      <rPr>
        <sz val="11"/>
        <rFont val="Arial"/>
        <family val="2"/>
      </rPr>
      <t>)-2,4-OCTADIENE-1-OL</t>
    </r>
  </si>
  <si>
    <r>
      <t>cis-</t>
    </r>
    <r>
      <rPr>
        <sz val="11"/>
        <rFont val="Arial"/>
        <family val="2"/>
      </rPr>
      <t>4-DECENYL ACETATE</t>
    </r>
  </si>
  <si>
    <r>
      <t>(</t>
    </r>
    <r>
      <rPr>
        <i/>
        <sz val="11"/>
        <rFont val="Arial"/>
        <family val="2"/>
      </rPr>
      <t>E</t>
    </r>
    <r>
      <rPr>
        <sz val="11"/>
        <rFont val="Arial"/>
        <family val="2"/>
      </rPr>
      <t>) &amp; (</t>
    </r>
    <r>
      <rPr>
        <i/>
        <sz val="11"/>
        <rFont val="Arial"/>
        <family val="2"/>
      </rPr>
      <t>Z</t>
    </r>
    <r>
      <rPr>
        <sz val="11"/>
        <rFont val="Arial"/>
        <family val="2"/>
      </rPr>
      <t>)-4,8-DIMETHYL-3,7-NONADIEN-2-ONE</t>
    </r>
  </si>
  <si>
    <r>
      <t>cis- and trans</t>
    </r>
    <r>
      <rPr>
        <sz val="11"/>
        <rFont val="Arial"/>
        <family val="2"/>
      </rPr>
      <t>-2,5-DIMETHYLTETRAHYDROFURAN-3-THIOL</t>
    </r>
  </si>
  <si>
    <r>
      <t xml:space="preserve">cis- </t>
    </r>
    <r>
      <rPr>
        <sz val="11"/>
        <rFont val="Arial"/>
        <family val="2"/>
      </rPr>
      <t xml:space="preserve">and </t>
    </r>
    <r>
      <rPr>
        <i/>
        <sz val="11"/>
        <rFont val="Arial"/>
        <family val="2"/>
      </rPr>
      <t>trans-</t>
    </r>
    <r>
      <rPr>
        <sz val="11"/>
        <rFont val="Arial"/>
        <family val="2"/>
      </rPr>
      <t>2,5-DIMETHYLTETRAHYDRO-3-FURYL THIOACETATE</t>
    </r>
  </si>
  <si>
    <r>
      <t xml:space="preserve">ETHANETHIOIC ACID, </t>
    </r>
    <r>
      <rPr>
        <i/>
        <sz val="11"/>
        <rFont val="Arial"/>
        <family val="2"/>
      </rPr>
      <t>S-</t>
    </r>
    <r>
      <rPr>
        <sz val="11"/>
        <rFont val="Arial"/>
        <family val="2"/>
      </rPr>
      <t>(METHYL-3-FURANYL) ESTER</t>
    </r>
  </si>
  <si>
    <r>
      <t xml:space="preserve">ETHYL </t>
    </r>
    <r>
      <rPr>
        <i/>
        <sz val="11"/>
        <rFont val="Arial"/>
        <family val="2"/>
      </rPr>
      <t>CIS-</t>
    </r>
    <r>
      <rPr>
        <sz val="11"/>
        <rFont val="Arial"/>
        <family val="2"/>
      </rPr>
      <t>4-HEPTENOATE</t>
    </r>
  </si>
  <si>
    <r>
      <t>(E)</t>
    </r>
    <r>
      <rPr>
        <sz val="11"/>
        <rFont val="Arial"/>
        <family val="2"/>
      </rPr>
      <t>-2-HEXENYL HEXANOATE</t>
    </r>
  </si>
  <si>
    <r>
      <t>ERYTHRO</t>
    </r>
    <r>
      <rPr>
        <sz val="11"/>
        <rFont val="Arial"/>
        <family val="2"/>
      </rPr>
      <t xml:space="preserve"> AND </t>
    </r>
    <r>
      <rPr>
        <i/>
        <sz val="11"/>
        <rFont val="Arial"/>
        <family val="2"/>
      </rPr>
      <t>THREO</t>
    </r>
    <r>
      <rPr>
        <sz val="11"/>
        <rFont val="Arial"/>
        <family val="2"/>
      </rPr>
      <t>-3-MERCAPTO-2-METHYLBUTAN-1-OL</t>
    </r>
  </si>
  <si>
    <r>
      <t>(</t>
    </r>
    <r>
      <rPr>
        <i/>
        <sz val="11"/>
        <rFont val="Arial"/>
        <family val="2"/>
      </rPr>
      <t>E,E</t>
    </r>
    <r>
      <rPr>
        <sz val="11"/>
        <rFont val="Arial"/>
        <family val="2"/>
      </rPr>
      <t>)-3,5-OCTADIEN-2-ONE</t>
    </r>
  </si>
  <si>
    <r>
      <t>beta-</t>
    </r>
    <r>
      <rPr>
        <sz val="11"/>
        <rFont val="Arial"/>
        <family val="2"/>
      </rPr>
      <t>CYCLODEXTRIN</t>
    </r>
  </si>
  <si>
    <r>
      <t>(+/-)-</t>
    </r>
    <r>
      <rPr>
        <i/>
        <sz val="11"/>
        <rFont val="Arial"/>
        <family val="2"/>
      </rPr>
      <t xml:space="preserve">Cis </t>
    </r>
    <r>
      <rPr>
        <sz val="11"/>
        <rFont val="Arial"/>
        <family val="2"/>
      </rPr>
      <t xml:space="preserve">and </t>
    </r>
    <r>
      <rPr>
        <i/>
        <sz val="11"/>
        <rFont val="Arial"/>
        <family val="2"/>
      </rPr>
      <t>trans-</t>
    </r>
    <r>
      <rPr>
        <sz val="11"/>
        <rFont val="Arial"/>
        <family val="2"/>
      </rPr>
      <t>3,5-DIETHYL-1,2,4-TRITHIOLANE</t>
    </r>
  </si>
  <si>
    <r>
      <t>4,5-EPOXY-(</t>
    </r>
    <r>
      <rPr>
        <i/>
        <sz val="11"/>
        <rFont val="Arial"/>
        <family val="2"/>
      </rPr>
      <t>E</t>
    </r>
    <r>
      <rPr>
        <sz val="11"/>
        <rFont val="Arial"/>
        <family val="2"/>
      </rPr>
      <t>)-2-DECENAL</t>
    </r>
  </si>
  <si>
    <r>
      <t>S-</t>
    </r>
    <r>
      <rPr>
        <sz val="11"/>
        <rFont val="Arial"/>
        <family val="2"/>
      </rPr>
      <t>ETHYL 2 ACETYLAMINOETHANETHIOATE</t>
    </r>
  </si>
  <si>
    <r>
      <t>O</t>
    </r>
    <r>
      <rPr>
        <sz val="11"/>
        <rFont val="Arial"/>
        <family val="2"/>
      </rPr>
      <t>-ETHYL-</t>
    </r>
    <r>
      <rPr>
        <i/>
        <sz val="11"/>
        <rFont val="Arial"/>
        <family val="2"/>
      </rPr>
      <t>S</t>
    </r>
    <r>
      <rPr>
        <sz val="11"/>
        <rFont val="Arial"/>
        <family val="2"/>
      </rPr>
      <t>-(2-FURYLMETHYL) THIOCARBONATE</t>
    </r>
  </si>
  <si>
    <r>
      <t>trans</t>
    </r>
    <r>
      <rPr>
        <sz val="11"/>
        <rFont val="Arial"/>
        <family val="2"/>
      </rPr>
      <t>-4-HEXENAL</t>
    </r>
  </si>
  <si>
    <r>
      <t>(E)</t>
    </r>
    <r>
      <rPr>
        <sz val="11"/>
        <rFont val="Arial"/>
        <family val="2"/>
      </rPr>
      <t>-2-HEXENAL DIETHYL ACETAL</t>
    </r>
  </si>
  <si>
    <r>
      <t>p-</t>
    </r>
    <r>
      <rPr>
        <sz val="11"/>
        <rFont val="Arial"/>
        <family val="2"/>
      </rPr>
      <t>MENTHANE-3,8-DIOL</t>
    </r>
  </si>
  <si>
    <r>
      <t>(</t>
    </r>
    <r>
      <rPr>
        <i/>
        <sz val="11"/>
        <rFont val="Arial"/>
        <family val="2"/>
      </rPr>
      <t>Z</t>
    </r>
    <r>
      <rPr>
        <sz val="11"/>
        <rFont val="Arial"/>
        <family val="2"/>
      </rPr>
      <t>)-4-PROPENYLPHENOL</t>
    </r>
  </si>
  <si>
    <r>
      <t>(</t>
    </r>
    <r>
      <rPr>
        <i/>
        <sz val="11"/>
        <rFont val="Arial"/>
        <family val="2"/>
      </rPr>
      <t>Z</t>
    </r>
    <r>
      <rPr>
        <sz val="11"/>
        <rFont val="Arial"/>
        <family val="2"/>
      </rPr>
      <t>)-8-TETRADECENAL</t>
    </r>
  </si>
  <si>
    <r>
      <t>Trehalose,dihydrate</t>
    </r>
    <r>
      <rPr>
        <sz val="11"/>
        <color theme="1"/>
        <rFont val="Calibri"/>
        <family val="2"/>
        <scheme val="minor"/>
      </rPr>
      <t>1</t>
    </r>
  </si>
  <si>
    <t>Trehalose,dihydrate1</t>
  </si>
  <si>
    <t>ANISE 13</t>
  </si>
  <si>
    <t>L-MALIC ACID</t>
  </si>
  <si>
    <t>L-LEUCINE</t>
  </si>
  <si>
    <t>L-PROLINE</t>
  </si>
  <si>
    <t>VITAMIN B1</t>
  </si>
  <si>
    <t>L-PHENYLALANINE</t>
  </si>
  <si>
    <t>D-XYLOSE</t>
  </si>
  <si>
    <t>DL-PHENYLALANINE</t>
  </si>
  <si>
    <t>L-RHAMNOSE</t>
  </si>
  <si>
    <t>D-RIBOSE</t>
  </si>
  <si>
    <t>L-LYSINE</t>
  </si>
  <si>
    <t>CURACAO PEEL 46</t>
  </si>
  <si>
    <r>
      <t xml:space="preserve">ALGIN </t>
    </r>
    <r>
      <rPr>
        <sz val="11"/>
        <rFont val="Calibri"/>
        <family val="2"/>
        <scheme val="minor"/>
      </rPr>
      <t>10</t>
    </r>
  </si>
  <si>
    <r>
      <t>α-</t>
    </r>
    <r>
      <rPr>
        <sz val="11"/>
        <rFont val="Calibri"/>
        <family val="2"/>
        <scheme val="minor"/>
      </rPr>
      <t>AMYLCINNAMALDEHYDE DIMETHYL ACETAL</t>
    </r>
  </si>
  <si>
    <r>
      <t>α-</t>
    </r>
    <r>
      <rPr>
        <sz val="11"/>
        <rFont val="Calibri"/>
        <family val="2"/>
        <scheme val="minor"/>
      </rPr>
      <t>AMYLCINNAMYL FORMATE</t>
    </r>
  </si>
  <si>
    <r>
      <t>trans-</t>
    </r>
    <r>
      <rPr>
        <sz val="11"/>
        <rFont val="Calibri"/>
        <family val="2"/>
        <scheme val="minor"/>
      </rPr>
      <t>ANETHOLE</t>
    </r>
  </si>
  <si>
    <r>
      <t>n-</t>
    </r>
    <r>
      <rPr>
        <sz val="11"/>
        <rFont val="Calibri"/>
        <family val="2"/>
        <scheme val="minor"/>
      </rPr>
      <t>BUTYL VALERATE</t>
    </r>
  </si>
  <si>
    <r>
      <t>n-</t>
    </r>
    <r>
      <rPr>
        <sz val="11"/>
        <rFont val="Calibri"/>
        <family val="2"/>
        <scheme val="minor"/>
      </rPr>
      <t>BUTYRIC ACID</t>
    </r>
  </si>
  <si>
    <r>
      <t>CALAMUS (</t>
    </r>
    <r>
      <rPr>
        <b/>
        <sz val="11"/>
        <rFont val="Calibri"/>
        <family val="2"/>
        <scheme val="minor"/>
      </rPr>
      <t>PROHIBITED</t>
    </r>
    <r>
      <rPr>
        <sz val="11"/>
        <rFont val="Calibri"/>
        <family val="2"/>
        <scheme val="minor"/>
      </rPr>
      <t>)</t>
    </r>
  </si>
  <si>
    <r>
      <t xml:space="preserve">CALAMAS OIL </t>
    </r>
    <r>
      <rPr>
        <b/>
        <sz val="11"/>
        <rFont val="Calibri"/>
        <family val="2"/>
        <scheme val="minor"/>
      </rPr>
      <t>(PROHIBITED)</t>
    </r>
  </si>
  <si>
    <r>
      <t>d-</t>
    </r>
    <r>
      <rPr>
        <sz val="11"/>
        <rFont val="Calibri"/>
        <family val="2"/>
        <scheme val="minor"/>
      </rPr>
      <t>CAMPHOR</t>
    </r>
  </si>
  <si>
    <r>
      <t>l-</t>
    </r>
    <r>
      <rPr>
        <sz val="11"/>
        <rFont val="Calibri"/>
        <family val="2"/>
        <scheme val="minor"/>
      </rPr>
      <t>CARVYL PROPIONATE</t>
    </r>
  </si>
  <si>
    <r>
      <t>β-</t>
    </r>
    <r>
      <rPr>
        <sz val="11"/>
        <rFont val="Calibri"/>
        <family val="2"/>
        <scheme val="minor"/>
      </rPr>
      <t>CARYOPHYLLENE</t>
    </r>
  </si>
  <si>
    <r>
      <t>p-</t>
    </r>
    <r>
      <rPr>
        <sz val="11"/>
        <rFont val="Calibri"/>
        <family val="2"/>
        <scheme val="minor"/>
      </rPr>
      <t>CRESOL</t>
    </r>
  </si>
  <si>
    <r>
      <t>p-</t>
    </r>
    <r>
      <rPr>
        <sz val="11"/>
        <rFont val="Calibri"/>
        <family val="2"/>
        <scheme val="minor"/>
      </rPr>
      <t>CYMENE</t>
    </r>
  </si>
  <si>
    <r>
      <t>γ-</t>
    </r>
    <r>
      <rPr>
        <sz val="11"/>
        <rFont val="Calibri"/>
        <family val="2"/>
        <scheme val="minor"/>
      </rPr>
      <t>DECALACTONE</t>
    </r>
  </si>
  <si>
    <r>
      <t>δ-</t>
    </r>
    <r>
      <rPr>
        <sz val="11"/>
        <rFont val="Calibri"/>
        <family val="2"/>
        <scheme val="minor"/>
      </rPr>
      <t>DECALACTONE</t>
    </r>
  </si>
  <si>
    <r>
      <t>4,4-DIBUTYL-</t>
    </r>
    <r>
      <rPr>
        <i/>
        <sz val="11"/>
        <rFont val="Calibri"/>
        <family val="2"/>
        <scheme val="minor"/>
      </rPr>
      <t>γ-</t>
    </r>
    <r>
      <rPr>
        <sz val="11"/>
        <rFont val="Calibri"/>
        <family val="2"/>
        <scheme val="minor"/>
      </rPr>
      <t>BUTYROLACTONE</t>
    </r>
  </si>
  <si>
    <r>
      <t>m-</t>
    </r>
    <r>
      <rPr>
        <sz val="11"/>
        <rFont val="Calibri"/>
        <family val="2"/>
        <scheme val="minor"/>
      </rPr>
      <t>DIMETHOXYBENZENE</t>
    </r>
  </si>
  <si>
    <r>
      <t>p-</t>
    </r>
    <r>
      <rPr>
        <sz val="11"/>
        <rFont val="Calibri"/>
        <family val="2"/>
        <scheme val="minor"/>
      </rPr>
      <t>DIMETHOXYBENZENE</t>
    </r>
  </si>
  <si>
    <r>
      <t>γ-</t>
    </r>
    <r>
      <rPr>
        <sz val="11"/>
        <rFont val="Calibri"/>
        <family val="2"/>
        <scheme val="minor"/>
      </rPr>
      <t>DODECALACTONE</t>
    </r>
  </si>
  <si>
    <r>
      <t>δ-</t>
    </r>
    <r>
      <rPr>
        <sz val="11"/>
        <rFont val="Calibri"/>
        <family val="2"/>
        <scheme val="minor"/>
      </rPr>
      <t>DODECALACTONE</t>
    </r>
  </si>
  <si>
    <r>
      <t>p</t>
    </r>
    <r>
      <rPr>
        <sz val="11"/>
        <rFont val="Calibri"/>
        <family val="2"/>
        <scheme val="minor"/>
      </rPr>
      <t>-ETHOXYBENZALDEHYDE</t>
    </r>
  </si>
  <si>
    <r>
      <t>d</t>
    </r>
    <r>
      <rPr>
        <sz val="11"/>
        <rFont val="Calibri"/>
        <family val="2"/>
        <scheme val="minor"/>
      </rPr>
      <t>-FENCHONE</t>
    </r>
  </si>
  <si>
    <r>
      <t>n</t>
    </r>
    <r>
      <rPr>
        <sz val="11"/>
        <rFont val="Calibri"/>
        <family val="2"/>
        <scheme val="minor"/>
      </rPr>
      <t>-HEPTYL CINNAMATE</t>
    </r>
  </si>
  <si>
    <r>
      <t>n</t>
    </r>
    <r>
      <rPr>
        <sz val="11"/>
        <rFont val="Calibri"/>
        <family val="2"/>
        <scheme val="minor"/>
      </rPr>
      <t>-HEPTYL OCTANOATE</t>
    </r>
  </si>
  <si>
    <r>
      <t>γ</t>
    </r>
    <r>
      <rPr>
        <sz val="11"/>
        <rFont val="Calibri"/>
        <family val="2"/>
        <scheme val="minor"/>
      </rPr>
      <t>-HEXALACTONE</t>
    </r>
  </si>
  <si>
    <r>
      <t>cis</t>
    </r>
    <r>
      <rPr>
        <sz val="11"/>
        <rFont val="Calibri"/>
        <family val="2"/>
        <scheme val="minor"/>
      </rPr>
      <t>-3-HEXENAL</t>
    </r>
  </si>
  <si>
    <r>
      <t>α</t>
    </r>
    <r>
      <rPr>
        <sz val="11"/>
        <rFont val="Calibri"/>
        <family val="2"/>
        <scheme val="minor"/>
      </rPr>
      <t>-HEXYL CINNAMALDEHYDE</t>
    </r>
  </si>
  <si>
    <r>
      <t>4-(</t>
    </r>
    <r>
      <rPr>
        <i/>
        <sz val="11"/>
        <rFont val="Calibri"/>
        <family val="2"/>
        <scheme val="minor"/>
      </rPr>
      <t>p</t>
    </r>
    <r>
      <rPr>
        <sz val="11"/>
        <rFont val="Calibri"/>
        <family val="2"/>
        <scheme val="minor"/>
      </rPr>
      <t>-HYDROXYPHENYL)-2-BUTANONE</t>
    </r>
  </si>
  <si>
    <r>
      <t>α-</t>
    </r>
    <r>
      <rPr>
        <sz val="11"/>
        <rFont val="Calibri"/>
        <family val="2"/>
        <scheme val="minor"/>
      </rPr>
      <t>IONONE</t>
    </r>
  </si>
  <si>
    <r>
      <t>β</t>
    </r>
    <r>
      <rPr>
        <sz val="11"/>
        <rFont val="Calibri"/>
        <family val="2"/>
        <scheme val="minor"/>
      </rPr>
      <t>-IONONE</t>
    </r>
  </si>
  <si>
    <r>
      <t>α</t>
    </r>
    <r>
      <rPr>
        <sz val="11"/>
        <rFont val="Calibri"/>
        <family val="2"/>
        <scheme val="minor"/>
      </rPr>
      <t>-IRONE</t>
    </r>
  </si>
  <si>
    <r>
      <t>LIMONENE (</t>
    </r>
    <r>
      <rPr>
        <i/>
        <sz val="11"/>
        <rFont val="Calibri"/>
        <family val="2"/>
        <scheme val="minor"/>
      </rPr>
      <t>d</t>
    </r>
    <r>
      <rPr>
        <sz val="11"/>
        <rFont val="Calibri"/>
        <family val="2"/>
        <scheme val="minor"/>
      </rPr>
      <t>,</t>
    </r>
    <r>
      <rPr>
        <i/>
        <sz val="11"/>
        <rFont val="Calibri"/>
        <family val="2"/>
        <scheme val="minor"/>
      </rPr>
      <t>l-</t>
    </r>
    <r>
      <rPr>
        <sz val="11"/>
        <rFont val="Calibri"/>
        <family val="2"/>
        <scheme val="minor"/>
      </rPr>
      <t xml:space="preserve">, and </t>
    </r>
    <r>
      <rPr>
        <i/>
        <sz val="11"/>
        <rFont val="Calibri"/>
        <family val="2"/>
        <scheme val="minor"/>
      </rPr>
      <t>dl</t>
    </r>
    <r>
      <rPr>
        <sz val="11"/>
        <rFont val="Calibri"/>
        <family val="2"/>
        <scheme val="minor"/>
      </rPr>
      <t>-)</t>
    </r>
  </si>
  <si>
    <r>
      <t>p</t>
    </r>
    <r>
      <rPr>
        <sz val="11"/>
        <rFont val="Calibri"/>
        <family val="2"/>
        <scheme val="minor"/>
      </rPr>
      <t>-MENTHA-1,8-DIEN-7-OL</t>
    </r>
  </si>
  <si>
    <r>
      <t>d</t>
    </r>
    <r>
      <rPr>
        <sz val="11"/>
        <rFont val="Calibri"/>
        <family val="2"/>
        <scheme val="minor"/>
      </rPr>
      <t>-NEOMENTHOL</t>
    </r>
  </si>
  <si>
    <r>
      <t>l</t>
    </r>
    <r>
      <rPr>
        <sz val="11"/>
        <rFont val="Calibri"/>
        <family val="2"/>
        <scheme val="minor"/>
      </rPr>
      <t>-MENTHYL ACETATE</t>
    </r>
  </si>
  <si>
    <r>
      <t>p-</t>
    </r>
    <r>
      <rPr>
        <sz val="11"/>
        <rFont val="Calibri"/>
        <family val="2"/>
        <scheme val="minor"/>
      </rPr>
      <t>METHOXYBENZALDEHYDE</t>
    </r>
  </si>
  <si>
    <r>
      <t>o</t>
    </r>
    <r>
      <rPr>
        <sz val="11"/>
        <rFont val="Calibri"/>
        <family val="2"/>
        <scheme val="minor"/>
      </rPr>
      <t>-METHYLANISOLE</t>
    </r>
  </si>
  <si>
    <r>
      <t>p-</t>
    </r>
    <r>
      <rPr>
        <sz val="11"/>
        <rFont val="Calibri"/>
        <family val="2"/>
        <scheme val="minor"/>
      </rPr>
      <t>METHYLANISOLE</t>
    </r>
  </si>
  <si>
    <r>
      <t>α</t>
    </r>
    <r>
      <rPr>
        <sz val="11"/>
        <rFont val="Calibri"/>
        <family val="2"/>
        <scheme val="minor"/>
      </rPr>
      <t>-METHYLBENZYL ACETATE</t>
    </r>
  </si>
  <si>
    <r>
      <t>α</t>
    </r>
    <r>
      <rPr>
        <sz val="11"/>
        <rFont val="Calibri"/>
        <family val="2"/>
        <scheme val="minor"/>
      </rPr>
      <t>-METHYLBENZYL ALCOHOL</t>
    </r>
  </si>
  <si>
    <r>
      <t>α</t>
    </r>
    <r>
      <rPr>
        <sz val="11"/>
        <rFont val="Calibri"/>
        <family val="2"/>
        <scheme val="minor"/>
      </rPr>
      <t>-METHYLBENZYL BUTYRATE</t>
    </r>
  </si>
  <si>
    <r>
      <t>α</t>
    </r>
    <r>
      <rPr>
        <sz val="11"/>
        <rFont val="Calibri"/>
        <family val="2"/>
        <scheme val="minor"/>
      </rPr>
      <t>-METHYLBENZYL ISOBUTYRATE</t>
    </r>
  </si>
  <si>
    <r>
      <t>α</t>
    </r>
    <r>
      <rPr>
        <sz val="11"/>
        <rFont val="Calibri"/>
        <family val="2"/>
        <scheme val="minor"/>
      </rPr>
      <t>-METHYLBENZYL FORMATE</t>
    </r>
  </si>
  <si>
    <r>
      <t>α</t>
    </r>
    <r>
      <rPr>
        <sz val="11"/>
        <rFont val="Calibri"/>
        <family val="2"/>
        <scheme val="minor"/>
      </rPr>
      <t>-METHYLBENZYL PROPIONATE</t>
    </r>
  </si>
  <si>
    <r>
      <t>α</t>
    </r>
    <r>
      <rPr>
        <sz val="11"/>
        <rFont val="Calibri"/>
        <family val="2"/>
        <scheme val="minor"/>
      </rPr>
      <t>-METHYLCINNAMALDEHYDE</t>
    </r>
  </si>
  <si>
    <r>
      <t>iso-</t>
    </r>
    <r>
      <rPr>
        <sz val="11"/>
        <rFont val="Calibri"/>
        <family val="2"/>
        <scheme val="minor"/>
      </rPr>
      <t>METHYL-</t>
    </r>
    <r>
      <rPr>
        <i/>
        <sz val="11"/>
        <rFont val="Calibri"/>
        <family val="2"/>
        <scheme val="minor"/>
      </rPr>
      <t>β</t>
    </r>
    <r>
      <rPr>
        <sz val="11"/>
        <rFont val="Calibri"/>
        <family val="2"/>
        <scheme val="minor"/>
      </rPr>
      <t>-IONONE</t>
    </r>
  </si>
  <si>
    <r>
      <t>α</t>
    </r>
    <r>
      <rPr>
        <sz val="11"/>
        <rFont val="Calibri"/>
        <family val="2"/>
        <scheme val="minor"/>
      </rPr>
      <t>-ISOMETHYLIONONE</t>
    </r>
  </si>
  <si>
    <r>
      <t xml:space="preserve">METHYL </t>
    </r>
    <r>
      <rPr>
        <i/>
        <sz val="11"/>
        <rFont val="Calibri"/>
        <family val="2"/>
        <scheme val="minor"/>
      </rPr>
      <t>β</t>
    </r>
    <r>
      <rPr>
        <sz val="11"/>
        <rFont val="Calibri"/>
        <family val="2"/>
        <scheme val="minor"/>
      </rPr>
      <t>-NAPHTHYL KETONE</t>
    </r>
  </si>
  <si>
    <r>
      <t>β</t>
    </r>
    <r>
      <rPr>
        <sz val="11"/>
        <rFont val="Calibri"/>
        <family val="2"/>
        <scheme val="minor"/>
      </rPr>
      <t>-METHYLPHENETHYL ALCOHOL</t>
    </r>
  </si>
  <si>
    <r>
      <t>2-METHYL-3-(</t>
    </r>
    <r>
      <rPr>
        <i/>
        <sz val="11"/>
        <rFont val="Calibri"/>
        <family val="2"/>
        <scheme val="minor"/>
      </rPr>
      <t>p</t>
    </r>
    <r>
      <rPr>
        <sz val="11"/>
        <rFont val="Calibri"/>
        <family val="2"/>
        <scheme val="minor"/>
      </rPr>
      <t>-ISOPROPYLPHENYL)-PROPIONALDEHYDE</t>
    </r>
  </si>
  <si>
    <r>
      <t>β</t>
    </r>
    <r>
      <rPr>
        <sz val="11"/>
        <rFont val="Calibri"/>
        <family val="2"/>
        <scheme val="minor"/>
      </rPr>
      <t>-NAPHTHYL ANTHRANILATE</t>
    </r>
  </si>
  <si>
    <r>
      <t>β</t>
    </r>
    <r>
      <rPr>
        <sz val="11"/>
        <rFont val="Calibri"/>
        <family val="2"/>
        <scheme val="minor"/>
      </rPr>
      <t>-NAPHTHYL ETHYL ETHER</t>
    </r>
  </si>
  <si>
    <r>
      <t>γ</t>
    </r>
    <r>
      <rPr>
        <sz val="11"/>
        <rFont val="Calibri"/>
        <family val="2"/>
        <scheme val="minor"/>
      </rPr>
      <t>-NONALACTONE</t>
    </r>
  </si>
  <si>
    <r>
      <t>n</t>
    </r>
    <r>
      <rPr>
        <sz val="11"/>
        <rFont val="Calibri"/>
        <family val="2"/>
        <scheme val="minor"/>
      </rPr>
      <t>-NONANAL</t>
    </r>
  </si>
  <si>
    <r>
      <t>n</t>
    </r>
    <r>
      <rPr>
        <sz val="11"/>
        <rFont val="Calibri"/>
        <family val="2"/>
        <scheme val="minor"/>
      </rPr>
      <t>-NONANOYL-4-HYDROXY-3-METHOXYBENZYL-AMIDE</t>
    </r>
  </si>
  <si>
    <r>
      <t>γ</t>
    </r>
    <r>
      <rPr>
        <sz val="11"/>
        <rFont val="Calibri"/>
        <family val="2"/>
        <scheme val="minor"/>
      </rPr>
      <t>-OCTALACTONE</t>
    </r>
  </si>
  <si>
    <r>
      <t>n</t>
    </r>
    <r>
      <rPr>
        <sz val="11"/>
        <rFont val="Calibri"/>
        <family val="2"/>
        <scheme val="minor"/>
      </rPr>
      <t>-OCTANAL</t>
    </r>
  </si>
  <si>
    <r>
      <t>n</t>
    </r>
    <r>
      <rPr>
        <sz val="11"/>
        <rFont val="Calibri"/>
        <family val="2"/>
        <scheme val="minor"/>
      </rPr>
      <t>-OCTYL FORMATE</t>
    </r>
  </si>
  <si>
    <r>
      <t>n</t>
    </r>
    <r>
      <rPr>
        <sz val="11"/>
        <rFont val="Calibri"/>
        <family val="2"/>
        <scheme val="minor"/>
      </rPr>
      <t>-OCTYL PHENYLACETATE</t>
    </r>
  </si>
  <si>
    <r>
      <t>n</t>
    </r>
    <r>
      <rPr>
        <sz val="11"/>
        <rFont val="Calibri"/>
        <family val="2"/>
        <scheme val="minor"/>
      </rPr>
      <t>-OCTYL ISOVALERATE</t>
    </r>
  </si>
  <si>
    <r>
      <t xml:space="preserve">PAPRIKA </t>
    </r>
    <r>
      <rPr>
        <sz val="11"/>
        <rFont val="Calibri"/>
        <family val="2"/>
        <scheme val="minor"/>
      </rPr>
      <t>112</t>
    </r>
  </si>
  <si>
    <r>
      <t>ω</t>
    </r>
    <r>
      <rPr>
        <sz val="11"/>
        <rFont val="Calibri"/>
        <family val="2"/>
        <scheme val="minor"/>
      </rPr>
      <t>-PENTADECALACTONE</t>
    </r>
  </si>
  <si>
    <r>
      <t>α</t>
    </r>
    <r>
      <rPr>
        <sz val="11"/>
        <rFont val="Calibri"/>
        <family val="2"/>
        <scheme val="minor"/>
      </rPr>
      <t>-PHELLANDRENE</t>
    </r>
  </si>
  <si>
    <r>
      <t>α</t>
    </r>
    <r>
      <rPr>
        <sz val="11"/>
        <rFont val="Calibri"/>
        <family val="2"/>
        <scheme val="minor"/>
      </rPr>
      <t>-PINENE</t>
    </r>
  </si>
  <si>
    <r>
      <t>β</t>
    </r>
    <r>
      <rPr>
        <sz val="11"/>
        <rFont val="Calibri"/>
        <family val="2"/>
        <scheme val="minor"/>
      </rPr>
      <t>-PINENE</t>
    </r>
  </si>
  <si>
    <r>
      <t>PINE OIL (PINE TAR OIL)</t>
    </r>
    <r>
      <rPr>
        <sz val="11"/>
        <rFont val="Calibri"/>
        <family val="2"/>
        <scheme val="minor"/>
      </rPr>
      <t>122</t>
    </r>
  </si>
  <si>
    <r>
      <t>d</t>
    </r>
    <r>
      <rPr>
        <sz val="11"/>
        <rFont val="Calibri"/>
        <family val="2"/>
        <scheme val="minor"/>
      </rPr>
      <t>-PIPERITONE</t>
    </r>
  </si>
  <si>
    <r>
      <t>p-</t>
    </r>
    <r>
      <rPr>
        <sz val="11"/>
        <rFont val="Calibri"/>
        <family val="2"/>
        <scheme val="minor"/>
      </rPr>
      <t>ISOPROPYLACETOPHENONE</t>
    </r>
  </si>
  <si>
    <r>
      <t>p</t>
    </r>
    <r>
      <rPr>
        <sz val="11"/>
        <rFont val="Calibri"/>
        <family val="2"/>
        <scheme val="minor"/>
      </rPr>
      <t>-PROPYL ANISOLE</t>
    </r>
  </si>
  <si>
    <r>
      <t>p</t>
    </r>
    <r>
      <rPr>
        <sz val="11"/>
        <rFont val="Calibri"/>
        <family val="2"/>
        <scheme val="minor"/>
      </rPr>
      <t>-ISOPROPYLBENZYL ALCOHOL</t>
    </r>
  </si>
  <si>
    <r>
      <t>n</t>
    </r>
    <r>
      <rPr>
        <sz val="11"/>
        <rFont val="Calibri"/>
        <family val="2"/>
        <scheme val="minor"/>
      </rPr>
      <t>-PROPYL HEXANOATE</t>
    </r>
  </si>
  <si>
    <r>
      <t xml:space="preserve">PROPYL </t>
    </r>
    <r>
      <rPr>
        <i/>
        <sz val="11"/>
        <rFont val="Calibri"/>
        <family val="2"/>
        <scheme val="minor"/>
      </rPr>
      <t>p</t>
    </r>
    <r>
      <rPr>
        <sz val="11"/>
        <rFont val="Calibri"/>
        <family val="2"/>
        <scheme val="minor"/>
      </rPr>
      <t>-HYDROXYBENZOATE</t>
    </r>
  </si>
  <si>
    <r>
      <t>α</t>
    </r>
    <r>
      <rPr>
        <sz val="11"/>
        <rFont val="Calibri"/>
        <family val="2"/>
        <scheme val="minor"/>
      </rPr>
      <t>-PROPYLPHENETHYL ALCOHOL</t>
    </r>
  </si>
  <si>
    <r>
      <t>p</t>
    </r>
    <r>
      <rPr>
        <sz val="11"/>
        <rFont val="Calibri"/>
        <family val="2"/>
        <scheme val="minor"/>
      </rPr>
      <t>-ISOPROPYLPHENYLACETALDEHYDE</t>
    </r>
  </si>
  <si>
    <r>
      <t>3-(</t>
    </r>
    <r>
      <rPr>
        <i/>
        <sz val="11"/>
        <rFont val="Calibri"/>
        <family val="2"/>
        <scheme val="minor"/>
      </rPr>
      <t>p</t>
    </r>
    <r>
      <rPr>
        <sz val="11"/>
        <rFont val="Calibri"/>
        <family val="2"/>
        <scheme val="minor"/>
      </rPr>
      <t>-ISOPROPYLPHENYL)-PROPIONALDEHYDE</t>
    </r>
  </si>
  <si>
    <r>
      <t xml:space="preserve">SANTALOL, </t>
    </r>
    <r>
      <rPr>
        <b/>
        <i/>
        <sz val="11"/>
        <rFont val="Calibri"/>
        <family val="2"/>
        <scheme val="minor"/>
      </rPr>
      <t>α AND β</t>
    </r>
  </si>
  <si>
    <r>
      <t xml:space="preserve">SANTALYL ACETATE, </t>
    </r>
    <r>
      <rPr>
        <b/>
        <i/>
        <sz val="11"/>
        <rFont val="Calibri"/>
        <family val="2"/>
        <scheme val="minor"/>
      </rPr>
      <t>α AND β</t>
    </r>
  </si>
  <si>
    <r>
      <t xml:space="preserve">SANTALYL PHENYLACETATE, </t>
    </r>
    <r>
      <rPr>
        <b/>
        <i/>
        <sz val="11"/>
        <rFont val="Calibri"/>
        <family val="2"/>
        <scheme val="minor"/>
      </rPr>
      <t>α AND β</t>
    </r>
  </si>
  <si>
    <r>
      <t>d</t>
    </r>
    <r>
      <rPr>
        <sz val="11"/>
        <rFont val="Calibri"/>
        <family val="2"/>
        <scheme val="minor"/>
      </rPr>
      <t>-SORBITOL</t>
    </r>
  </si>
  <si>
    <r>
      <t>SPRUCE NEEDLES and TWIGS OIL (</t>
    </r>
    <r>
      <rPr>
        <i/>
        <sz val="11"/>
        <rFont val="Calibri"/>
        <family val="2"/>
        <scheme val="minor"/>
      </rPr>
      <t>Picea</t>
    </r>
    <r>
      <rPr>
        <sz val="11"/>
        <rFont val="Calibri"/>
        <family val="2"/>
        <scheme val="minor"/>
      </rPr>
      <t xml:space="preserve"> spp.)</t>
    </r>
  </si>
  <si>
    <r>
      <t>(</t>
    </r>
    <r>
      <rPr>
        <i/>
        <sz val="11"/>
        <rFont val="Calibri"/>
        <family val="2"/>
        <scheme val="minor"/>
      </rPr>
      <t>d-,l-,dl-,</t>
    </r>
    <r>
      <rPr>
        <sz val="11"/>
        <rFont val="Calibri"/>
        <family val="2"/>
        <scheme val="minor"/>
      </rPr>
      <t>meso) TARTARIC ACID</t>
    </r>
  </si>
  <si>
    <r>
      <t>alpha</t>
    </r>
    <r>
      <rPr>
        <sz val="11"/>
        <rFont val="Calibri"/>
        <family val="2"/>
        <scheme val="minor"/>
      </rPr>
      <t>-TERPINEOL</t>
    </r>
  </si>
  <si>
    <r>
      <t>α</t>
    </r>
    <r>
      <rPr>
        <sz val="11"/>
        <rFont val="Calibri"/>
        <family val="2"/>
        <scheme val="minor"/>
      </rPr>
      <t>-TERPINYL ANTHRANILATE</t>
    </r>
  </si>
  <si>
    <r>
      <t xml:space="preserve">TOLUALDEHYDES, mixed </t>
    </r>
    <r>
      <rPr>
        <i/>
        <sz val="11"/>
        <rFont val="Calibri"/>
        <family val="2"/>
        <scheme val="minor"/>
      </rPr>
      <t>o-, m-, p-</t>
    </r>
  </si>
  <si>
    <r>
      <t>p</t>
    </r>
    <r>
      <rPr>
        <sz val="11"/>
        <rFont val="Calibri"/>
        <family val="2"/>
        <scheme val="minor"/>
      </rPr>
      <t>-TOLYLACETALDEHYDE</t>
    </r>
  </si>
  <si>
    <r>
      <t>o-</t>
    </r>
    <r>
      <rPr>
        <sz val="11"/>
        <rFont val="Calibri"/>
        <family val="2"/>
        <scheme val="minor"/>
      </rPr>
      <t>TOLYL ACETATE</t>
    </r>
  </si>
  <si>
    <r>
      <t>p-</t>
    </r>
    <r>
      <rPr>
        <sz val="11"/>
        <rFont val="Calibri"/>
        <family val="2"/>
        <scheme val="minor"/>
      </rPr>
      <t>TOLYL ACETATE</t>
    </r>
  </si>
  <si>
    <r>
      <t>4-(</t>
    </r>
    <r>
      <rPr>
        <i/>
        <sz val="11"/>
        <rFont val="Calibri"/>
        <family val="2"/>
        <scheme val="minor"/>
      </rPr>
      <t>p</t>
    </r>
    <r>
      <rPr>
        <sz val="11"/>
        <rFont val="Calibri"/>
        <family val="2"/>
        <scheme val="minor"/>
      </rPr>
      <t>-TOLYL)-2-BUTANONE</t>
    </r>
  </si>
  <si>
    <r>
      <t>p</t>
    </r>
    <r>
      <rPr>
        <sz val="11"/>
        <rFont val="Calibri"/>
        <family val="2"/>
        <scheme val="minor"/>
      </rPr>
      <t>-TOLYL ISOBUTYRATE</t>
    </r>
  </si>
  <si>
    <r>
      <t>p-</t>
    </r>
    <r>
      <rPr>
        <sz val="11"/>
        <rFont val="Calibri"/>
        <family val="2"/>
        <scheme val="minor"/>
      </rPr>
      <t>TOLYL LAURATE</t>
    </r>
  </si>
  <si>
    <r>
      <t>p-</t>
    </r>
    <r>
      <rPr>
        <sz val="11"/>
        <rFont val="Calibri"/>
        <family val="2"/>
        <scheme val="minor"/>
      </rPr>
      <t>TOLYL PHENYLACETATE</t>
    </r>
  </si>
  <si>
    <r>
      <t>2-(p</t>
    </r>
    <r>
      <rPr>
        <sz val="11"/>
        <rFont val="Calibri"/>
        <family val="2"/>
        <scheme val="minor"/>
      </rPr>
      <t>-TOLYL)-PROPIONALDEHYDE</t>
    </r>
  </si>
  <si>
    <r>
      <t>y</t>
    </r>
    <r>
      <rPr>
        <sz val="11"/>
        <rFont val="Calibri"/>
        <family val="2"/>
        <scheme val="minor"/>
      </rPr>
      <t>-UNDECALACTONE</t>
    </r>
  </si>
  <si>
    <r>
      <t>n</t>
    </r>
    <r>
      <rPr>
        <sz val="11"/>
        <rFont val="Calibri"/>
        <family val="2"/>
        <scheme val="minor"/>
      </rPr>
      <t>-VALERALDEHYDE</t>
    </r>
  </si>
  <si>
    <r>
      <t>y</t>
    </r>
    <r>
      <rPr>
        <sz val="11"/>
        <rFont val="Calibri"/>
        <family val="2"/>
        <scheme val="minor"/>
      </rPr>
      <t>-VALEROLACTONE</t>
    </r>
  </si>
  <si>
    <r>
      <t>SEC-</t>
    </r>
    <r>
      <rPr>
        <sz val="11"/>
        <rFont val="Calibri"/>
        <family val="2"/>
        <scheme val="minor"/>
      </rPr>
      <t>BUTYL ETHYL ETHER</t>
    </r>
  </si>
  <si>
    <r>
      <t>2-</t>
    </r>
    <r>
      <rPr>
        <i/>
        <sz val="11"/>
        <rFont val="Calibri"/>
        <family val="2"/>
        <scheme val="minor"/>
      </rPr>
      <t xml:space="preserve">trans, </t>
    </r>
    <r>
      <rPr>
        <sz val="11"/>
        <rFont val="Calibri"/>
        <family val="2"/>
        <scheme val="minor"/>
      </rPr>
      <t>4-</t>
    </r>
    <r>
      <rPr>
        <i/>
        <sz val="11"/>
        <rFont val="Calibri"/>
        <family val="2"/>
        <scheme val="minor"/>
      </rPr>
      <t>trans-</t>
    </r>
    <r>
      <rPr>
        <sz val="11"/>
        <rFont val="Calibri"/>
        <family val="2"/>
        <scheme val="minor"/>
      </rPr>
      <t>DECADIENAL</t>
    </r>
  </si>
  <si>
    <r>
      <t>p-</t>
    </r>
    <r>
      <rPr>
        <sz val="11"/>
        <rFont val="Calibri"/>
        <family val="2"/>
        <scheme val="minor"/>
      </rPr>
      <t>α-DIMETHYLBENZYL ALCOHOL</t>
    </r>
  </si>
  <si>
    <r>
      <t>ETHYL-</t>
    </r>
    <r>
      <rPr>
        <i/>
        <sz val="11"/>
        <rFont val="Calibri"/>
        <family val="2"/>
        <scheme val="minor"/>
      </rPr>
      <t>trans</t>
    </r>
    <r>
      <rPr>
        <sz val="11"/>
        <rFont val="Calibri"/>
        <family val="2"/>
        <scheme val="minor"/>
      </rPr>
      <t xml:space="preserve">-2, </t>
    </r>
    <r>
      <rPr>
        <i/>
        <sz val="11"/>
        <rFont val="Calibri"/>
        <family val="2"/>
        <scheme val="minor"/>
      </rPr>
      <t>Cis</t>
    </r>
    <r>
      <rPr>
        <sz val="11"/>
        <rFont val="Calibri"/>
        <family val="2"/>
        <scheme val="minor"/>
      </rPr>
      <t>-4-DECADIENOATE</t>
    </r>
  </si>
  <si>
    <r>
      <t>5-ETHYL-3-HYDROXY-4-METHYL-2(5</t>
    </r>
    <r>
      <rPr>
        <i/>
        <sz val="11"/>
        <rFont val="Calibri"/>
        <family val="2"/>
        <scheme val="minor"/>
      </rPr>
      <t>H</t>
    </r>
    <r>
      <rPr>
        <sz val="11"/>
        <rFont val="Calibri"/>
        <family val="2"/>
        <scheme val="minor"/>
      </rPr>
      <t>)-FURANONE</t>
    </r>
  </si>
  <si>
    <r>
      <t>p</t>
    </r>
    <r>
      <rPr>
        <sz val="11"/>
        <rFont val="Calibri"/>
        <family val="2"/>
        <scheme val="minor"/>
      </rPr>
      <t>-ETHYLPHENOL</t>
    </r>
  </si>
  <si>
    <r>
      <t>ETHYL (</t>
    </r>
    <r>
      <rPr>
        <i/>
        <sz val="11"/>
        <rFont val="Calibri"/>
        <family val="2"/>
        <scheme val="minor"/>
      </rPr>
      <t>p</t>
    </r>
    <r>
      <rPr>
        <sz val="11"/>
        <rFont val="Calibri"/>
        <family val="2"/>
        <scheme val="minor"/>
      </rPr>
      <t>-TOLYLOXY) ACETATE</t>
    </r>
  </si>
  <si>
    <r>
      <t>d</t>
    </r>
    <r>
      <rPr>
        <sz val="11"/>
        <rFont val="Calibri"/>
        <family val="2"/>
        <scheme val="minor"/>
      </rPr>
      <t>-HEXALACTONE</t>
    </r>
  </si>
  <si>
    <r>
      <t>trans</t>
    </r>
    <r>
      <rPr>
        <sz val="11"/>
        <rFont val="Calibri"/>
        <family val="2"/>
        <scheme val="minor"/>
      </rPr>
      <t>-2-HEXENOIC ACID</t>
    </r>
  </si>
  <si>
    <r>
      <t>cis</t>
    </r>
    <r>
      <rPr>
        <sz val="11"/>
        <rFont val="Calibri"/>
        <family val="2"/>
        <scheme val="minor"/>
      </rPr>
      <t>-3-HEXEN-1-YL ACETATE</t>
    </r>
  </si>
  <si>
    <r>
      <t>4-HYDROXY-2,5-DIMETHYL-3(2</t>
    </r>
    <r>
      <rPr>
        <i/>
        <sz val="11"/>
        <rFont val="Calibri"/>
        <family val="2"/>
        <scheme val="minor"/>
      </rPr>
      <t>H</t>
    </r>
    <r>
      <rPr>
        <sz val="11"/>
        <rFont val="Calibri"/>
        <family val="2"/>
        <scheme val="minor"/>
      </rPr>
      <t>)-FURANONE</t>
    </r>
  </si>
  <si>
    <r>
      <t>γ</t>
    </r>
    <r>
      <rPr>
        <sz val="11"/>
        <rFont val="Calibri"/>
        <family val="2"/>
        <scheme val="minor"/>
      </rPr>
      <t>-IONONE</t>
    </r>
  </si>
  <si>
    <r>
      <t>p-</t>
    </r>
    <r>
      <rPr>
        <sz val="11"/>
        <rFont val="Calibri"/>
        <family val="2"/>
        <scheme val="minor"/>
      </rPr>
      <t>MENTHAN-2-ONE</t>
    </r>
  </si>
  <si>
    <r>
      <t>p-</t>
    </r>
    <r>
      <rPr>
        <sz val="11"/>
        <rFont val="Calibri"/>
        <family val="2"/>
        <scheme val="minor"/>
      </rPr>
      <t>MENTHA-8-THIOL-3-ONE</t>
    </r>
  </si>
  <si>
    <r>
      <t>p</t>
    </r>
    <r>
      <rPr>
        <sz val="11"/>
        <rFont val="Calibri"/>
        <family val="2"/>
        <scheme val="minor"/>
      </rPr>
      <t>-MENTH-1-ENE-9-AL</t>
    </r>
  </si>
  <si>
    <r>
      <t>p</t>
    </r>
    <r>
      <rPr>
        <sz val="11"/>
        <rFont val="Calibri"/>
        <family val="2"/>
        <scheme val="minor"/>
      </rPr>
      <t>-MENTH-1-EN-3-OL</t>
    </r>
  </si>
  <si>
    <r>
      <t>o</t>
    </r>
    <r>
      <rPr>
        <sz val="11"/>
        <rFont val="Calibri"/>
        <family val="2"/>
        <scheme val="minor"/>
      </rPr>
      <t>-METHOXYCINNAMALDEHYDE</t>
    </r>
  </si>
  <si>
    <r>
      <t>p</t>
    </r>
    <r>
      <rPr>
        <sz val="11"/>
        <rFont val="Calibri"/>
        <family val="2"/>
        <scheme val="minor"/>
      </rPr>
      <t>-METHOXY-</t>
    </r>
    <r>
      <rPr>
        <i/>
        <sz val="11"/>
        <rFont val="Calibri"/>
        <family val="2"/>
        <scheme val="minor"/>
      </rPr>
      <t>a</t>
    </r>
    <r>
      <rPr>
        <sz val="11"/>
        <rFont val="Calibri"/>
        <family val="2"/>
        <scheme val="minor"/>
      </rPr>
      <t>-METHYL CINNAMALDEHYDE</t>
    </r>
  </si>
  <si>
    <r>
      <t>p</t>
    </r>
    <r>
      <rPr>
        <sz val="11"/>
        <rFont val="Calibri"/>
        <family val="2"/>
        <scheme val="minor"/>
      </rPr>
      <t>-METHYL DIPHENYL</t>
    </r>
  </si>
  <si>
    <r>
      <t>α</t>
    </r>
    <r>
      <rPr>
        <sz val="11"/>
        <rFont val="Calibri"/>
        <family val="2"/>
        <scheme val="minor"/>
      </rPr>
      <t>-METHYLPHENETHYL BUTYRATE</t>
    </r>
  </si>
  <si>
    <r>
      <t>o</t>
    </r>
    <r>
      <rPr>
        <sz val="11"/>
        <rFont val="Calibri"/>
        <family val="2"/>
        <scheme val="minor"/>
      </rPr>
      <t>-(METHYLTHIO) PHENOL</t>
    </r>
  </si>
  <si>
    <r>
      <t>p-</t>
    </r>
    <r>
      <rPr>
        <b/>
        <i/>
        <sz val="11"/>
        <rFont val="Calibri"/>
        <family val="2"/>
        <scheme val="minor"/>
      </rPr>
      <t>α,α</t>
    </r>
    <r>
      <rPr>
        <sz val="11"/>
        <rFont val="Calibri"/>
        <family val="2"/>
        <scheme val="minor"/>
      </rPr>
      <t>-TRIMETHYLBENZYL ALCOHOL</t>
    </r>
  </si>
  <si>
    <r>
      <t>o-</t>
    </r>
    <r>
      <rPr>
        <sz val="11"/>
        <rFont val="Calibri"/>
        <family val="2"/>
        <scheme val="minor"/>
      </rPr>
      <t xml:space="preserve">VINYLANISOLE </t>
    </r>
    <r>
      <rPr>
        <b/>
        <sz val="11"/>
        <rFont val="Calibri"/>
        <family val="2"/>
        <scheme val="minor"/>
      </rPr>
      <t>(PROHIBITED)</t>
    </r>
  </si>
  <si>
    <r>
      <t>l-</t>
    </r>
    <r>
      <rPr>
        <sz val="11"/>
        <rFont val="Calibri"/>
        <family val="2"/>
        <scheme val="minor"/>
      </rPr>
      <t>ARABINOSE</t>
    </r>
  </si>
  <si>
    <r>
      <t>bis</t>
    </r>
    <r>
      <rPr>
        <sz val="11"/>
        <rFont val="Calibri"/>
        <family val="2"/>
        <scheme val="minor"/>
      </rPr>
      <t>-(2-METHYL-3-FURYL) DISULFIDE</t>
    </r>
  </si>
  <si>
    <r>
      <t>bis</t>
    </r>
    <r>
      <rPr>
        <sz val="11"/>
        <rFont val="Calibri"/>
        <family val="2"/>
        <scheme val="minor"/>
      </rPr>
      <t>-(2-METHYL-3-FURYL) TETRASULFIDE</t>
    </r>
  </si>
  <si>
    <r>
      <t>4,5-DIHYDRO-3-(2</t>
    </r>
    <r>
      <rPr>
        <i/>
        <sz val="11"/>
        <rFont val="Calibri"/>
        <family val="2"/>
        <scheme val="minor"/>
      </rPr>
      <t>H</t>
    </r>
    <r>
      <rPr>
        <sz val="11"/>
        <rFont val="Calibri"/>
        <family val="2"/>
        <scheme val="minor"/>
      </rPr>
      <t>) THIOPHENONE</t>
    </r>
  </si>
  <si>
    <r>
      <t>n</t>
    </r>
    <r>
      <rPr>
        <sz val="11"/>
        <rFont val="Calibri"/>
        <family val="2"/>
        <scheme val="minor"/>
      </rPr>
      <t>-FURFURYL PYRROLE</t>
    </r>
  </si>
  <si>
    <r>
      <t>4-HEPTENAL (cis</t>
    </r>
    <r>
      <rPr>
        <i/>
        <sz val="11"/>
        <rFont val="Calibri"/>
        <family val="2"/>
        <scheme val="minor"/>
      </rPr>
      <t xml:space="preserve">- </t>
    </r>
    <r>
      <rPr>
        <sz val="11"/>
        <rFont val="Calibri"/>
        <family val="2"/>
        <scheme val="minor"/>
      </rPr>
      <t xml:space="preserve">and </t>
    </r>
    <r>
      <rPr>
        <i/>
        <sz val="11"/>
        <rFont val="Calibri"/>
        <family val="2"/>
        <scheme val="minor"/>
      </rPr>
      <t>trans</t>
    </r>
    <r>
      <rPr>
        <sz val="11"/>
        <rFont val="Calibri"/>
        <family val="2"/>
        <scheme val="minor"/>
      </rPr>
      <t>-)</t>
    </r>
  </si>
  <si>
    <r>
      <t>α</t>
    </r>
    <r>
      <rPr>
        <sz val="11"/>
        <rFont val="Calibri"/>
        <family val="2"/>
        <scheme val="minor"/>
      </rPr>
      <t>ANGELICA LACTONE</t>
    </r>
  </si>
  <si>
    <t>d-UNDECALACTONE</t>
  </si>
  <si>
    <r>
      <t>di</t>
    </r>
    <r>
      <rPr>
        <sz val="11"/>
        <rFont val="Calibri"/>
        <family val="2"/>
        <scheme val="minor"/>
      </rPr>
      <t>-ISOLEUCINE</t>
    </r>
  </si>
  <si>
    <r>
      <t>d</t>
    </r>
    <r>
      <rPr>
        <sz val="11"/>
        <rFont val="Calibri"/>
        <family val="2"/>
        <scheme val="minor"/>
      </rPr>
      <t>,</t>
    </r>
    <r>
      <rPr>
        <i/>
        <sz val="11"/>
        <rFont val="Calibri"/>
        <family val="2"/>
        <scheme val="minor"/>
      </rPr>
      <t>l</t>
    </r>
    <r>
      <rPr>
        <sz val="11"/>
        <rFont val="Calibri"/>
        <family val="2"/>
        <scheme val="minor"/>
      </rPr>
      <t>-METHIONINE</t>
    </r>
  </si>
  <si>
    <r>
      <t>5</t>
    </r>
    <r>
      <rPr>
        <i/>
        <sz val="11"/>
        <rFont val="Calibri"/>
        <family val="2"/>
        <scheme val="minor"/>
      </rPr>
      <t>H</t>
    </r>
    <r>
      <rPr>
        <sz val="11"/>
        <rFont val="Calibri"/>
        <family val="2"/>
        <scheme val="minor"/>
      </rPr>
      <t>-5-METHYL-6,7-DIHYDROCYCLOPENTA (b)PYRAZINE</t>
    </r>
  </si>
  <si>
    <r>
      <t>2-</t>
    </r>
    <r>
      <rPr>
        <i/>
        <sz val="11"/>
        <rFont val="Calibri"/>
        <family val="2"/>
        <scheme val="minor"/>
      </rPr>
      <t>trans</t>
    </r>
    <r>
      <rPr>
        <sz val="11"/>
        <rFont val="Calibri"/>
        <family val="2"/>
        <scheme val="minor"/>
      </rPr>
      <t>-3,7-DIMETHYLOCTA-2,6-DIENYL-2-ETHYL BUTANOATE</t>
    </r>
  </si>
  <si>
    <r>
      <t xml:space="preserve">ETHYL </t>
    </r>
    <r>
      <rPr>
        <i/>
        <sz val="11"/>
        <rFont val="Calibri"/>
        <family val="2"/>
        <scheme val="minor"/>
      </rPr>
      <t>cis</t>
    </r>
    <r>
      <rPr>
        <sz val="11"/>
        <rFont val="Calibri"/>
        <family val="2"/>
        <scheme val="minor"/>
      </rPr>
      <t>-4-OCTENOATE</t>
    </r>
  </si>
  <si>
    <r>
      <t>3-HEPTYLDIHYDRO-5-METHYL-2(3</t>
    </r>
    <r>
      <rPr>
        <i/>
        <sz val="11"/>
        <rFont val="Calibri"/>
        <family val="2"/>
        <scheme val="minor"/>
      </rPr>
      <t>H</t>
    </r>
    <r>
      <rPr>
        <sz val="11"/>
        <rFont val="Calibri"/>
        <family val="2"/>
        <scheme val="minor"/>
      </rPr>
      <t>)-FURANONE</t>
    </r>
  </si>
  <si>
    <r>
      <t>cis</t>
    </r>
    <r>
      <rPr>
        <sz val="11"/>
        <rFont val="Calibri"/>
        <family val="2"/>
        <scheme val="minor"/>
      </rPr>
      <t>-3-HEXENYL FORMATE</t>
    </r>
  </si>
  <si>
    <r>
      <t>n</t>
    </r>
    <r>
      <rPr>
        <sz val="11"/>
        <rFont val="Calibri"/>
        <family val="2"/>
        <scheme val="minor"/>
      </rPr>
      <t>-HEXYL-2-BUTENOATE</t>
    </r>
  </si>
  <si>
    <r>
      <t xml:space="preserve">HYDROXYNONANOIC ACID, </t>
    </r>
    <r>
      <rPr>
        <i/>
        <sz val="11"/>
        <rFont val="Calibri"/>
        <family val="2"/>
        <scheme val="minor"/>
      </rPr>
      <t>δ</t>
    </r>
    <r>
      <rPr>
        <sz val="11"/>
        <rFont val="Calibri"/>
        <family val="2"/>
        <scheme val="minor"/>
      </rPr>
      <t>-LACTONE</t>
    </r>
  </si>
  <si>
    <r>
      <t>trans</t>
    </r>
    <r>
      <rPr>
        <sz val="11"/>
        <rFont val="Calibri"/>
        <family val="2"/>
        <scheme val="minor"/>
      </rPr>
      <t>-2-NONEN-1-OL</t>
    </r>
  </si>
  <si>
    <r>
      <t>p-</t>
    </r>
    <r>
      <rPr>
        <sz val="11"/>
        <rFont val="Calibri"/>
        <family val="2"/>
        <scheme val="minor"/>
      </rPr>
      <t>TOLYL-3-METHYL BUTYRATE</t>
    </r>
  </si>
  <si>
    <r>
      <t>n-</t>
    </r>
    <r>
      <rPr>
        <sz val="11"/>
        <rFont val="Calibri"/>
        <family val="2"/>
        <scheme val="minor"/>
      </rPr>
      <t>BUTYL -2-  METHYLBUTYRATE</t>
    </r>
  </si>
  <si>
    <r>
      <t>α</t>
    </r>
    <r>
      <rPr>
        <sz val="11"/>
        <rFont val="Calibri"/>
        <family val="2"/>
        <scheme val="minor"/>
      </rPr>
      <t>-FURFURYL OCTANOATE</t>
    </r>
  </si>
  <si>
    <r>
      <t>α</t>
    </r>
    <r>
      <rPr>
        <sz val="11"/>
        <rFont val="Calibri"/>
        <family val="2"/>
        <scheme val="minor"/>
      </rPr>
      <t>-FURFURYL PENTANOATE</t>
    </r>
  </si>
  <si>
    <r>
      <t>cis</t>
    </r>
    <r>
      <rPr>
        <sz val="11"/>
        <rFont val="Calibri"/>
        <family val="2"/>
        <scheme val="minor"/>
      </rPr>
      <t>-3-HEXENYL BUTYRATE</t>
    </r>
  </si>
  <si>
    <r>
      <t>cis</t>
    </r>
    <r>
      <rPr>
        <sz val="11"/>
        <rFont val="Calibri"/>
        <family val="2"/>
        <scheme val="minor"/>
      </rPr>
      <t>-3-HEXENYL HEXANOATE</t>
    </r>
  </si>
  <si>
    <r>
      <t>trans, trans</t>
    </r>
    <r>
      <rPr>
        <sz val="11"/>
        <rFont val="Calibri"/>
        <family val="2"/>
        <scheme val="minor"/>
      </rPr>
      <t>-2,4-HEXADIENAL</t>
    </r>
  </si>
  <si>
    <r>
      <t>d,l</t>
    </r>
    <r>
      <rPr>
        <sz val="11"/>
        <rFont val="Calibri"/>
        <family val="2"/>
        <scheme val="minor"/>
      </rPr>
      <t>-VALINE</t>
    </r>
  </si>
  <si>
    <r>
      <t>dl-(</t>
    </r>
    <r>
      <rPr>
        <sz val="11"/>
        <rFont val="Calibri"/>
        <family val="2"/>
        <scheme val="minor"/>
      </rPr>
      <t>3-AMINO-3-CARBOXYPROPYL) DIMETHYL…</t>
    </r>
  </si>
  <si>
    <r>
      <t>di</t>
    </r>
    <r>
      <rPr>
        <sz val="11"/>
        <rFont val="Calibri"/>
        <family val="2"/>
        <scheme val="minor"/>
      </rPr>
      <t>-ISOMENTHONE</t>
    </r>
  </si>
  <si>
    <r>
      <t>cis</t>
    </r>
    <r>
      <rPr>
        <sz val="11"/>
        <rFont val="Calibri"/>
        <family val="2"/>
        <scheme val="minor"/>
      </rPr>
      <t>-6-NONEN-1-OL</t>
    </r>
  </si>
  <si>
    <r>
      <t>2-</t>
    </r>
    <r>
      <rPr>
        <i/>
        <sz val="11"/>
        <rFont val="Calibri"/>
        <family val="2"/>
        <scheme val="minor"/>
      </rPr>
      <t>trans</t>
    </r>
    <r>
      <rPr>
        <sz val="11"/>
        <rFont val="Calibri"/>
        <family val="2"/>
        <scheme val="minor"/>
      </rPr>
      <t>-6-</t>
    </r>
    <r>
      <rPr>
        <i/>
        <sz val="11"/>
        <rFont val="Calibri"/>
        <family val="2"/>
        <scheme val="minor"/>
      </rPr>
      <t>trans</t>
    </r>
    <r>
      <rPr>
        <sz val="11"/>
        <rFont val="Calibri"/>
        <family val="2"/>
        <scheme val="minor"/>
      </rPr>
      <t>-OCTADIENAL</t>
    </r>
  </si>
  <si>
    <r>
      <t>cis</t>
    </r>
    <r>
      <rPr>
        <sz val="11"/>
        <rFont val="Calibri"/>
        <family val="2"/>
        <scheme val="minor"/>
      </rPr>
      <t>-3-OCTEN-1-OL</t>
    </r>
  </si>
  <si>
    <r>
      <t>bis-</t>
    </r>
    <r>
      <rPr>
        <sz val="11"/>
        <rFont val="Calibri"/>
        <family val="2"/>
        <scheme val="minor"/>
      </rPr>
      <t>(2,5-DIMETHYL-3-FURYL) DISULFIDE</t>
    </r>
  </si>
  <si>
    <r>
      <t>o-</t>
    </r>
    <r>
      <rPr>
        <sz val="11"/>
        <rFont val="Calibri"/>
        <family val="2"/>
        <scheme val="minor"/>
      </rPr>
      <t>CRESOL</t>
    </r>
  </si>
  <si>
    <r>
      <t>o-</t>
    </r>
    <r>
      <rPr>
        <sz val="11"/>
        <rFont val="Calibri"/>
        <family val="2"/>
        <scheme val="minor"/>
      </rPr>
      <t>(ETHOXYMETHYL) PHENOL</t>
    </r>
  </si>
  <si>
    <r>
      <t>trans</t>
    </r>
    <r>
      <rPr>
        <sz val="11"/>
        <rFont val="Calibri"/>
        <family val="2"/>
        <scheme val="minor"/>
      </rPr>
      <t>-3-HEPTENYL ACETATE</t>
    </r>
  </si>
  <si>
    <r>
      <t>trans</t>
    </r>
    <r>
      <rPr>
        <sz val="11"/>
        <rFont val="Calibri"/>
        <family val="2"/>
        <scheme val="minor"/>
      </rPr>
      <t>-3-HEPTENYL 2-METHYLPROPANOATE</t>
    </r>
  </si>
  <si>
    <r>
      <t>cis</t>
    </r>
    <r>
      <rPr>
        <sz val="11"/>
        <rFont val="Calibri"/>
        <family val="2"/>
        <scheme val="minor"/>
      </rPr>
      <t>-4-HEXENAL</t>
    </r>
  </si>
  <si>
    <r>
      <t>cis</t>
    </r>
    <r>
      <rPr>
        <sz val="11"/>
        <rFont val="Calibri"/>
        <family val="2"/>
        <scheme val="minor"/>
      </rPr>
      <t>-3-HEXENYL-2-METHYLBUTYRATE</t>
    </r>
  </si>
  <si>
    <r>
      <t>cis-</t>
    </r>
    <r>
      <rPr>
        <sz val="11"/>
        <rFont val="Calibri"/>
        <family val="2"/>
        <scheme val="minor"/>
      </rPr>
      <t>3-HEXENYL ISOVALERATE</t>
    </r>
  </si>
  <si>
    <r>
      <t>α</t>
    </r>
    <r>
      <rPr>
        <sz val="11"/>
        <rFont val="Calibri"/>
        <family val="2"/>
        <scheme val="minor"/>
      </rPr>
      <t>-METHYL-</t>
    </r>
    <r>
      <rPr>
        <i/>
        <sz val="11"/>
        <rFont val="Calibri"/>
        <family val="2"/>
        <scheme val="minor"/>
      </rPr>
      <t>β-</t>
    </r>
    <r>
      <rPr>
        <sz val="11"/>
        <rFont val="Calibri"/>
        <family val="2"/>
        <scheme val="minor"/>
      </rPr>
      <t xml:space="preserve">HYDROXYPROPYL </t>
    </r>
    <r>
      <rPr>
        <i/>
        <sz val="11"/>
        <rFont val="Calibri"/>
        <family val="2"/>
        <scheme val="minor"/>
      </rPr>
      <t>α</t>
    </r>
    <r>
      <rPr>
        <sz val="11"/>
        <rFont val="Calibri"/>
        <family val="2"/>
        <scheme val="minor"/>
      </rPr>
      <t>-METHYL-</t>
    </r>
    <r>
      <rPr>
        <i/>
        <sz val="11"/>
        <rFont val="Calibri"/>
        <family val="2"/>
        <scheme val="minor"/>
      </rPr>
      <t>β</t>
    </r>
    <r>
      <rPr>
        <sz val="11"/>
        <rFont val="Calibri"/>
        <family val="2"/>
        <scheme val="minor"/>
      </rPr>
      <t>-MERCAPTOPROPYL SULFIDE</t>
    </r>
  </si>
  <si>
    <r>
      <t>trans</t>
    </r>
    <r>
      <rPr>
        <sz val="11"/>
        <rFont val="Calibri"/>
        <family val="2"/>
        <scheme val="minor"/>
      </rPr>
      <t>-2-OCTEN-1-YL-ACETATE</t>
    </r>
  </si>
  <si>
    <r>
      <t>trans</t>
    </r>
    <r>
      <rPr>
        <sz val="11"/>
        <rFont val="Calibri"/>
        <family val="2"/>
        <scheme val="minor"/>
      </rPr>
      <t>-2-OCTEN-1-YL BUTANOATE</t>
    </r>
  </si>
  <si>
    <r>
      <t>o</t>
    </r>
    <r>
      <rPr>
        <sz val="11"/>
        <rFont val="Calibri"/>
        <family val="2"/>
        <scheme val="minor"/>
      </rPr>
      <t>-PROPYLPHENOL</t>
    </r>
  </si>
  <si>
    <r>
      <t>m-</t>
    </r>
    <r>
      <rPr>
        <sz val="11"/>
        <rFont val="Calibri"/>
        <family val="2"/>
        <scheme val="minor"/>
      </rPr>
      <t>CRESOL</t>
    </r>
  </si>
  <si>
    <r>
      <t>p-</t>
    </r>
    <r>
      <rPr>
        <sz val="11"/>
        <rFont val="Calibri"/>
        <family val="2"/>
        <scheme val="minor"/>
      </rPr>
      <t>MENTHA -1,8-DIEN-7-AL</t>
    </r>
  </si>
  <si>
    <r>
      <t>p</t>
    </r>
    <r>
      <rPr>
        <sz val="11"/>
        <rFont val="Calibri"/>
        <family val="2"/>
        <scheme val="minor"/>
      </rPr>
      <t>-MENTHA-1,3-DIENE</t>
    </r>
  </si>
  <si>
    <r>
      <t>p</t>
    </r>
    <r>
      <rPr>
        <sz val="11"/>
        <rFont val="Calibri"/>
        <family val="2"/>
        <scheme val="minor"/>
      </rPr>
      <t>-MENTHA -1,4-DIENE</t>
    </r>
  </si>
  <si>
    <r>
      <t>p</t>
    </r>
    <r>
      <rPr>
        <sz val="11"/>
        <rFont val="Calibri"/>
        <family val="2"/>
        <scheme val="minor"/>
      </rPr>
      <t>-MENTHA-1,4 (8)-DIEN-3-ONE</t>
    </r>
  </si>
  <si>
    <r>
      <t>p-</t>
    </r>
    <r>
      <rPr>
        <sz val="11"/>
        <rFont val="Calibri"/>
        <family val="2"/>
        <scheme val="minor"/>
      </rPr>
      <t>MENTHA-1,8-DIEN-7-YL-ACETATE</t>
    </r>
  </si>
  <si>
    <r>
      <t>p-</t>
    </r>
    <r>
      <rPr>
        <sz val="11"/>
        <rFont val="Calibri"/>
        <family val="2"/>
        <scheme val="minor"/>
      </rPr>
      <t>MENTHAN-2-OL</t>
    </r>
  </si>
  <si>
    <r>
      <t>p-</t>
    </r>
    <r>
      <rPr>
        <sz val="11"/>
        <rFont val="Calibri"/>
        <family val="2"/>
        <scheme val="minor"/>
      </rPr>
      <t>MENTH-3-EN-1-OL</t>
    </r>
  </si>
  <si>
    <r>
      <t>p</t>
    </r>
    <r>
      <rPr>
        <sz val="11"/>
        <rFont val="Calibri"/>
        <family val="2"/>
        <scheme val="minor"/>
      </rPr>
      <t>-MENTH-8-EN-1-OL</t>
    </r>
  </si>
  <si>
    <r>
      <t>p-</t>
    </r>
    <r>
      <rPr>
        <sz val="11"/>
        <rFont val="Calibri"/>
        <family val="2"/>
        <scheme val="minor"/>
      </rPr>
      <t>MENTH-8-EN-2-ONE</t>
    </r>
  </si>
  <si>
    <r>
      <t>1-</t>
    </r>
    <r>
      <rPr>
        <i/>
        <sz val="11"/>
        <rFont val="Calibri"/>
        <family val="2"/>
        <scheme val="minor"/>
      </rPr>
      <t>p</t>
    </r>
    <r>
      <rPr>
        <sz val="11"/>
        <rFont val="Calibri"/>
        <family val="2"/>
        <scheme val="minor"/>
      </rPr>
      <t>-MENTHEN-9-YL-ACETATE</t>
    </r>
  </si>
  <si>
    <r>
      <t>p</t>
    </r>
    <r>
      <rPr>
        <sz val="11"/>
        <rFont val="Calibri"/>
        <family val="2"/>
        <scheme val="minor"/>
      </rPr>
      <t>-METHOXYCINNAMALDEHYDE</t>
    </r>
  </si>
  <si>
    <r>
      <t>cis</t>
    </r>
    <r>
      <rPr>
        <sz val="11"/>
        <rFont val="Calibri"/>
        <family val="2"/>
        <scheme val="minor"/>
      </rPr>
      <t>-6-NONENAL</t>
    </r>
  </si>
  <si>
    <r>
      <t>delta</t>
    </r>
    <r>
      <rPr>
        <sz val="11"/>
        <rFont val="Calibri"/>
        <family val="2"/>
        <scheme val="minor"/>
      </rPr>
      <t>-TETRADECALACTONE</t>
    </r>
  </si>
  <si>
    <r>
      <t>trans</t>
    </r>
    <r>
      <rPr>
        <sz val="11"/>
        <rFont val="Calibri"/>
        <family val="2"/>
        <scheme val="minor"/>
      </rPr>
      <t>-2-METHYL-2-BUTENOIC ACID</t>
    </r>
  </si>
  <si>
    <r>
      <t>ε</t>
    </r>
    <r>
      <rPr>
        <sz val="11"/>
        <rFont val="Calibri"/>
        <family val="2"/>
        <scheme val="minor"/>
      </rPr>
      <t>-DODECALACTONE</t>
    </r>
  </si>
  <si>
    <r>
      <t>ε-</t>
    </r>
    <r>
      <rPr>
        <sz val="11"/>
        <rFont val="Calibri"/>
        <family val="2"/>
        <scheme val="minor"/>
      </rPr>
      <t>DECALACTONE</t>
    </r>
  </si>
  <si>
    <r>
      <t>δ-</t>
    </r>
    <r>
      <rPr>
        <sz val="11"/>
        <rFont val="Calibri"/>
        <family val="2"/>
        <scheme val="minor"/>
      </rPr>
      <t>DAMASCONE</t>
    </r>
  </si>
  <si>
    <r>
      <t>2-ETHYL-4-HYDROXY-5-METHYL-3(2</t>
    </r>
    <r>
      <rPr>
        <i/>
        <sz val="11"/>
        <rFont val="Calibri"/>
        <family val="2"/>
        <scheme val="minor"/>
      </rPr>
      <t>H</t>
    </r>
    <r>
      <rPr>
        <sz val="11"/>
        <rFont val="Calibri"/>
        <family val="2"/>
        <scheme val="minor"/>
      </rPr>
      <t>)-FURANONE</t>
    </r>
  </si>
  <si>
    <r>
      <t>α</t>
    </r>
    <r>
      <rPr>
        <sz val="11"/>
        <rFont val="Calibri"/>
        <family val="2"/>
        <scheme val="minor"/>
      </rPr>
      <t>-IONOL</t>
    </r>
  </si>
  <si>
    <r>
      <t>β</t>
    </r>
    <r>
      <rPr>
        <sz val="11"/>
        <rFont val="Calibri"/>
        <family val="2"/>
        <scheme val="minor"/>
      </rPr>
      <t>-IONOL</t>
    </r>
  </si>
  <si>
    <r>
      <t>DIHYDRO-β</t>
    </r>
    <r>
      <rPr>
        <i/>
        <sz val="11"/>
        <rFont val="Calibri"/>
        <family val="2"/>
        <scheme val="minor"/>
      </rPr>
      <t>-</t>
    </r>
    <r>
      <rPr>
        <sz val="11"/>
        <rFont val="Calibri"/>
        <family val="2"/>
        <scheme val="minor"/>
      </rPr>
      <t>IONONE</t>
    </r>
  </si>
  <si>
    <r>
      <t>DIHYDRO-</t>
    </r>
    <r>
      <rPr>
        <i/>
        <sz val="11"/>
        <rFont val="Calibri"/>
        <family val="2"/>
        <scheme val="minor"/>
      </rPr>
      <t>β-</t>
    </r>
    <r>
      <rPr>
        <sz val="11"/>
        <rFont val="Calibri"/>
        <family val="2"/>
        <scheme val="minor"/>
      </rPr>
      <t>IONOL</t>
    </r>
  </si>
  <si>
    <r>
      <t>DIHYDRO-</t>
    </r>
    <r>
      <rPr>
        <i/>
        <sz val="11"/>
        <rFont val="Calibri"/>
        <family val="2"/>
        <scheme val="minor"/>
      </rPr>
      <t>α-</t>
    </r>
    <r>
      <rPr>
        <sz val="11"/>
        <rFont val="Calibri"/>
        <family val="2"/>
        <scheme val="minor"/>
      </rPr>
      <t>IONONE</t>
    </r>
  </si>
  <si>
    <r>
      <t>p</t>
    </r>
    <r>
      <rPr>
        <sz val="11"/>
        <rFont val="Calibri"/>
        <family val="2"/>
        <scheme val="minor"/>
      </rPr>
      <t>-METHYLCINNAMALDEHYDE</t>
    </r>
  </si>
  <si>
    <r>
      <t xml:space="preserve">ETHYL </t>
    </r>
    <r>
      <rPr>
        <i/>
        <sz val="11"/>
        <rFont val="Calibri"/>
        <family val="2"/>
        <scheme val="minor"/>
      </rPr>
      <t xml:space="preserve">trans </t>
    </r>
    <r>
      <rPr>
        <sz val="11"/>
        <rFont val="Calibri"/>
        <family val="2"/>
        <scheme val="minor"/>
      </rPr>
      <t>-2-DECENOATE</t>
    </r>
  </si>
  <si>
    <r>
      <t xml:space="preserve">ETHYL </t>
    </r>
    <r>
      <rPr>
        <i/>
        <sz val="11"/>
        <rFont val="Calibri"/>
        <family val="2"/>
        <scheme val="minor"/>
      </rPr>
      <t>trans</t>
    </r>
    <r>
      <rPr>
        <sz val="11"/>
        <rFont val="Calibri"/>
        <family val="2"/>
        <scheme val="minor"/>
      </rPr>
      <t>-4-DECENOATE</t>
    </r>
  </si>
  <si>
    <r>
      <t xml:space="preserve">ETHYL </t>
    </r>
    <r>
      <rPr>
        <i/>
        <sz val="11"/>
        <rFont val="Calibri"/>
        <family val="2"/>
        <scheme val="minor"/>
      </rPr>
      <t>trans-</t>
    </r>
    <r>
      <rPr>
        <sz val="11"/>
        <rFont val="Calibri"/>
        <family val="2"/>
        <scheme val="minor"/>
      </rPr>
      <t>2-OCTENOATE</t>
    </r>
  </si>
  <si>
    <r>
      <t>cis</t>
    </r>
    <r>
      <rPr>
        <sz val="11"/>
        <rFont val="Calibri"/>
        <family val="2"/>
        <scheme val="minor"/>
      </rPr>
      <t>-5-ISOPROPENYL-</t>
    </r>
    <r>
      <rPr>
        <i/>
        <sz val="11"/>
        <rFont val="Calibri"/>
        <family val="2"/>
        <scheme val="minor"/>
      </rPr>
      <t>cis</t>
    </r>
    <r>
      <rPr>
        <sz val="11"/>
        <rFont val="Calibri"/>
        <family val="2"/>
        <scheme val="minor"/>
      </rPr>
      <t>-2-METHYL…</t>
    </r>
  </si>
  <si>
    <r>
      <t>p-</t>
    </r>
    <r>
      <rPr>
        <sz val="11"/>
        <rFont val="Calibri"/>
        <family val="2"/>
        <scheme val="minor"/>
      </rPr>
      <t>PROPYLPHENOL</t>
    </r>
  </si>
  <si>
    <r>
      <t>l-</t>
    </r>
    <r>
      <rPr>
        <sz val="11"/>
        <rFont val="Calibri"/>
        <family val="2"/>
        <scheme val="minor"/>
      </rPr>
      <t>ASPARTIC ACID</t>
    </r>
  </si>
  <si>
    <r>
      <t>α-</t>
    </r>
    <r>
      <rPr>
        <sz val="11"/>
        <rFont val="Calibri"/>
        <family val="2"/>
        <scheme val="minor"/>
      </rPr>
      <t>DAMASCONE</t>
    </r>
  </si>
  <si>
    <r>
      <t>2,5-DIMETHYL-4-METHOXY-3(2</t>
    </r>
    <r>
      <rPr>
        <i/>
        <sz val="11"/>
        <rFont val="Calibri"/>
        <family val="2"/>
        <scheme val="minor"/>
      </rPr>
      <t>H</t>
    </r>
    <r>
      <rPr>
        <sz val="11"/>
        <rFont val="Calibri"/>
        <family val="2"/>
        <scheme val="minor"/>
      </rPr>
      <t>)-FURANONE</t>
    </r>
  </si>
  <si>
    <r>
      <t>trans, trans</t>
    </r>
    <r>
      <rPr>
        <sz val="11"/>
        <rFont val="Calibri"/>
        <family val="2"/>
        <scheme val="minor"/>
      </rPr>
      <t>-2,4-DODECADIENAL</t>
    </r>
  </si>
  <si>
    <r>
      <t xml:space="preserve">ETHYL </t>
    </r>
    <r>
      <rPr>
        <i/>
        <sz val="11"/>
        <rFont val="Calibri"/>
        <family val="2"/>
        <scheme val="minor"/>
      </rPr>
      <t>trans-</t>
    </r>
    <r>
      <rPr>
        <sz val="11"/>
        <rFont val="Calibri"/>
        <family val="2"/>
        <scheme val="minor"/>
      </rPr>
      <t>2-HEXENOATE</t>
    </r>
  </si>
  <si>
    <r>
      <t xml:space="preserve">ETHYL </t>
    </r>
    <r>
      <rPr>
        <i/>
        <sz val="11"/>
        <rFont val="Calibri"/>
        <family val="2"/>
        <scheme val="minor"/>
      </rPr>
      <t>cis</t>
    </r>
    <r>
      <rPr>
        <sz val="11"/>
        <rFont val="Calibri"/>
        <family val="2"/>
        <scheme val="minor"/>
      </rPr>
      <t>-4,7-OCTADIENOATE</t>
    </r>
  </si>
  <si>
    <r>
      <t>cis</t>
    </r>
    <r>
      <rPr>
        <sz val="11"/>
        <rFont val="Calibri"/>
        <family val="2"/>
        <scheme val="minor"/>
      </rPr>
      <t>-3-HEXENYL BENZOATE</t>
    </r>
  </si>
  <si>
    <r>
      <t>cis</t>
    </r>
    <r>
      <rPr>
        <sz val="11"/>
        <rFont val="Calibri"/>
        <family val="2"/>
        <scheme val="minor"/>
      </rPr>
      <t>-3-HEXENYL cis</t>
    </r>
    <r>
      <rPr>
        <i/>
        <sz val="11"/>
        <rFont val="Calibri"/>
        <family val="2"/>
        <scheme val="minor"/>
      </rPr>
      <t>-3-</t>
    </r>
    <r>
      <rPr>
        <sz val="11"/>
        <rFont val="Calibri"/>
        <family val="2"/>
        <scheme val="minor"/>
      </rPr>
      <t>HEXENOATE</t>
    </r>
  </si>
  <si>
    <r>
      <t>cis</t>
    </r>
    <r>
      <rPr>
        <sz val="11"/>
        <rFont val="Calibri"/>
        <family val="2"/>
        <scheme val="minor"/>
      </rPr>
      <t>-3-HEXENYL LACTATE</t>
    </r>
  </si>
  <si>
    <r>
      <t xml:space="preserve">HEXYL </t>
    </r>
    <r>
      <rPr>
        <i/>
        <sz val="11"/>
        <rFont val="Calibri"/>
        <family val="2"/>
        <scheme val="minor"/>
      </rPr>
      <t>trans</t>
    </r>
    <r>
      <rPr>
        <sz val="11"/>
        <rFont val="Calibri"/>
        <family val="2"/>
        <scheme val="minor"/>
      </rPr>
      <t>-2-HEXENOATE</t>
    </r>
  </si>
  <si>
    <r>
      <t>1-</t>
    </r>
    <r>
      <rPr>
        <i/>
        <sz val="11"/>
        <rFont val="Calibri"/>
        <family val="2"/>
        <scheme val="minor"/>
      </rPr>
      <t>p</t>
    </r>
    <r>
      <rPr>
        <sz val="11"/>
        <rFont val="Calibri"/>
        <family val="2"/>
        <scheme val="minor"/>
      </rPr>
      <t>-MENTHENE-8-THIOL</t>
    </r>
  </si>
  <si>
    <r>
      <t>cis</t>
    </r>
    <r>
      <rPr>
        <sz val="11"/>
        <rFont val="Calibri"/>
        <family val="2"/>
        <scheme val="minor"/>
      </rPr>
      <t>-2-NONEN-1-OL</t>
    </r>
  </si>
  <si>
    <r>
      <t>trans, trans</t>
    </r>
    <r>
      <rPr>
        <sz val="11"/>
        <rFont val="Calibri"/>
        <family val="2"/>
        <scheme val="minor"/>
      </rPr>
      <t>-2,4-OCTADIENAL</t>
    </r>
  </si>
  <si>
    <r>
      <t>cis</t>
    </r>
    <r>
      <rPr>
        <sz val="11"/>
        <rFont val="Calibri"/>
        <family val="2"/>
        <scheme val="minor"/>
      </rPr>
      <t>-5-OCTEN-1-OL</t>
    </r>
  </si>
  <si>
    <r>
      <t>p-</t>
    </r>
    <r>
      <rPr>
        <sz val="11"/>
        <rFont val="Calibri"/>
        <family val="2"/>
        <scheme val="minor"/>
      </rPr>
      <t>TOLYL OCTANOATE</t>
    </r>
  </si>
  <si>
    <r>
      <t>o</t>
    </r>
    <r>
      <rPr>
        <sz val="11"/>
        <rFont val="Calibri"/>
        <family val="2"/>
        <scheme val="minor"/>
      </rPr>
      <t>-TOLYL SALICYLATE</t>
    </r>
  </si>
  <si>
    <r>
      <t>p-</t>
    </r>
    <r>
      <rPr>
        <sz val="11"/>
        <rFont val="Calibri"/>
        <family val="2"/>
        <scheme val="minor"/>
      </rPr>
      <t>VINYLPHENOL</t>
    </r>
  </si>
  <si>
    <r>
      <t>α-</t>
    </r>
    <r>
      <rPr>
        <sz val="11"/>
        <rFont val="Calibri"/>
        <family val="2"/>
        <scheme val="minor"/>
      </rPr>
      <t>CAMPHOLENIC ALCOHOL</t>
    </r>
  </si>
  <si>
    <r>
      <t xml:space="preserve">5-HYDROXY-2-DECENOIC ACID </t>
    </r>
    <r>
      <rPr>
        <i/>
        <sz val="11"/>
        <rFont val="Calibri"/>
        <family val="2"/>
        <scheme val="minor"/>
      </rPr>
      <t>d</t>
    </r>
    <r>
      <rPr>
        <sz val="11"/>
        <rFont val="Calibri"/>
        <family val="2"/>
        <scheme val="minor"/>
      </rPr>
      <t>-LACTONE</t>
    </r>
  </si>
  <si>
    <r>
      <t xml:space="preserve">5-HYDROXY-7-DECENOIC ACID </t>
    </r>
    <r>
      <rPr>
        <i/>
        <sz val="11"/>
        <rFont val="Calibri"/>
        <family val="2"/>
        <scheme val="minor"/>
      </rPr>
      <t>d-</t>
    </r>
    <r>
      <rPr>
        <sz val="11"/>
        <rFont val="Calibri"/>
        <family val="2"/>
        <scheme val="minor"/>
      </rPr>
      <t>LACTONE</t>
    </r>
  </si>
  <si>
    <r>
      <t>l</t>
    </r>
    <r>
      <rPr>
        <sz val="11"/>
        <rFont val="Calibri"/>
        <family val="2"/>
        <scheme val="minor"/>
      </rPr>
      <t>-MENTHYL LACTATE</t>
    </r>
  </si>
  <si>
    <r>
      <t>cis-</t>
    </r>
    <r>
      <rPr>
        <sz val="11"/>
        <rFont val="Calibri"/>
        <family val="2"/>
        <scheme val="minor"/>
      </rPr>
      <t>5-OCTENAL</t>
    </r>
  </si>
  <si>
    <r>
      <t>o-</t>
    </r>
    <r>
      <rPr>
        <sz val="11"/>
        <rFont val="Calibri"/>
        <family val="2"/>
        <scheme val="minor"/>
      </rPr>
      <t>TOLYL ISOBUTYRATE</t>
    </r>
  </si>
  <si>
    <r>
      <t>ETHYL METHYL-</t>
    </r>
    <r>
      <rPr>
        <i/>
        <sz val="11"/>
        <rFont val="Calibri"/>
        <family val="2"/>
        <scheme val="minor"/>
      </rPr>
      <t>p</t>
    </r>
    <r>
      <rPr>
        <sz val="11"/>
        <rFont val="Calibri"/>
        <family val="2"/>
        <scheme val="minor"/>
      </rPr>
      <t>-TOLYLGLYCIDATE</t>
    </r>
  </si>
  <si>
    <r>
      <t xml:space="preserve">5-HYDROXY-8-UNDECENOIC ACID </t>
    </r>
    <r>
      <rPr>
        <i/>
        <sz val="11"/>
        <rFont val="Calibri"/>
        <family val="2"/>
        <scheme val="minor"/>
      </rPr>
      <t>δ</t>
    </r>
    <r>
      <rPr>
        <sz val="11"/>
        <rFont val="Calibri"/>
        <family val="2"/>
        <scheme val="minor"/>
      </rPr>
      <t>-LACTONE</t>
    </r>
  </si>
  <si>
    <r>
      <t>(Z)-</t>
    </r>
    <r>
      <rPr>
        <sz val="11"/>
        <rFont val="Calibri"/>
        <family val="2"/>
        <scheme val="minor"/>
      </rPr>
      <t>3 &amp;</t>
    </r>
    <r>
      <rPr>
        <i/>
        <sz val="11"/>
        <rFont val="Calibri"/>
        <family val="2"/>
        <scheme val="minor"/>
      </rPr>
      <t xml:space="preserve"> (E)-</t>
    </r>
    <r>
      <rPr>
        <sz val="11"/>
        <rFont val="Calibri"/>
        <family val="2"/>
        <scheme val="minor"/>
      </rPr>
      <t>2-HEXENYL PROPIONATE</t>
    </r>
  </si>
  <si>
    <r>
      <t>(</t>
    </r>
    <r>
      <rPr>
        <i/>
        <sz val="11"/>
        <rFont val="Calibri"/>
        <family val="2"/>
        <scheme val="minor"/>
      </rPr>
      <t>Z</t>
    </r>
    <r>
      <rPr>
        <sz val="11"/>
        <rFont val="Calibri"/>
        <family val="2"/>
        <scheme val="minor"/>
      </rPr>
      <t>)-4-HYDROXY-6-DODECENOIC ACID LACTONE</t>
    </r>
  </si>
  <si>
    <r>
      <t>3-(1-MENTHOXY)</t>
    </r>
    <r>
      <rPr>
        <sz val="11"/>
        <rFont val="Calibri"/>
        <family val="2"/>
        <scheme val="minor"/>
      </rPr>
      <t>-PROPANE-1,2 DIOL</t>
    </r>
  </si>
  <si>
    <r>
      <t>γ</t>
    </r>
    <r>
      <rPr>
        <sz val="11"/>
        <rFont val="Calibri"/>
        <family val="2"/>
        <scheme val="minor"/>
      </rPr>
      <t>-METHYLDECALACTONE</t>
    </r>
  </si>
  <si>
    <r>
      <t xml:space="preserve">ETHYL VANILLIN </t>
    </r>
    <r>
      <rPr>
        <i/>
        <sz val="11"/>
        <rFont val="Calibri"/>
        <family val="2"/>
        <scheme val="minor"/>
      </rPr>
      <t>B</t>
    </r>
    <r>
      <rPr>
        <sz val="11"/>
        <rFont val="Calibri"/>
        <family val="2"/>
        <scheme val="minor"/>
      </rPr>
      <t>-D-GLUCOPYRANOSIDE</t>
    </r>
  </si>
  <si>
    <r>
      <t>l</t>
    </r>
    <r>
      <rPr>
        <sz val="11"/>
        <rFont val="Calibri"/>
        <family val="2"/>
        <scheme val="minor"/>
      </rPr>
      <t>-MENTHOL ETHYLENE GLYCOL CARBONATE</t>
    </r>
  </si>
  <si>
    <r>
      <t>l</t>
    </r>
    <r>
      <rPr>
        <sz val="11"/>
        <rFont val="Calibri"/>
        <family val="2"/>
        <scheme val="minor"/>
      </rPr>
      <t>-MENTHOL 1- and 2-PROPYLENE GLYCOL CARBONATE</t>
    </r>
  </si>
  <si>
    <r>
      <t>l</t>
    </r>
    <r>
      <rPr>
        <sz val="11"/>
        <rFont val="Calibri"/>
        <family val="2"/>
        <scheme val="minor"/>
      </rPr>
      <t>-MENTHONE 1,2-GLYCEROL KETAL</t>
    </r>
  </si>
  <si>
    <r>
      <t>d</t>
    </r>
    <r>
      <rPr>
        <sz val="11"/>
        <rFont val="Calibri"/>
        <family val="2"/>
        <scheme val="minor"/>
      </rPr>
      <t>,</t>
    </r>
    <r>
      <rPr>
        <i/>
        <sz val="11"/>
        <rFont val="Calibri"/>
        <family val="2"/>
        <scheme val="minor"/>
      </rPr>
      <t>l</t>
    </r>
    <r>
      <rPr>
        <sz val="11"/>
        <rFont val="Calibri"/>
        <family val="2"/>
        <scheme val="minor"/>
      </rPr>
      <t>-MENTHONE 1,2-GLYCEROL KETAL</t>
    </r>
  </si>
  <si>
    <r>
      <t xml:space="preserve">cis- </t>
    </r>
    <r>
      <rPr>
        <sz val="11"/>
        <rFont val="Calibri"/>
        <family val="2"/>
        <scheme val="minor"/>
      </rPr>
      <t xml:space="preserve">and </t>
    </r>
    <r>
      <rPr>
        <i/>
        <sz val="11"/>
        <rFont val="Calibri"/>
        <family val="2"/>
        <scheme val="minor"/>
      </rPr>
      <t>trans</t>
    </r>
    <r>
      <rPr>
        <sz val="11"/>
        <rFont val="Calibri"/>
        <family val="2"/>
        <scheme val="minor"/>
      </rPr>
      <t>-MENTHONE-8-THIOACETATE</t>
    </r>
  </si>
  <si>
    <r>
      <t>mono</t>
    </r>
    <r>
      <rPr>
        <sz val="11"/>
        <rFont val="Calibri"/>
        <family val="2"/>
        <scheme val="minor"/>
      </rPr>
      <t>-MENTHYL SUCCINATE</t>
    </r>
  </si>
  <si>
    <r>
      <t>l-</t>
    </r>
    <r>
      <rPr>
        <sz val="11"/>
        <rFont val="Calibri"/>
        <family val="2"/>
        <scheme val="minor"/>
      </rPr>
      <t>and</t>
    </r>
    <r>
      <rPr>
        <i/>
        <sz val="11"/>
        <rFont val="Calibri"/>
        <family val="2"/>
        <scheme val="minor"/>
      </rPr>
      <t xml:space="preserve"> dl</t>
    </r>
    <r>
      <rPr>
        <sz val="11"/>
        <rFont val="Calibri"/>
        <family val="2"/>
        <scheme val="minor"/>
      </rPr>
      <t>-ALANINE</t>
    </r>
  </si>
  <si>
    <r>
      <t>l-</t>
    </r>
    <r>
      <rPr>
        <sz val="11"/>
        <rFont val="Calibri"/>
        <family val="2"/>
        <scheme val="minor"/>
      </rPr>
      <t>ARGININE</t>
    </r>
  </si>
  <si>
    <r>
      <t>(</t>
    </r>
    <r>
      <rPr>
        <i/>
        <sz val="11"/>
        <rFont val="Calibri"/>
        <family val="2"/>
        <scheme val="minor"/>
      </rPr>
      <t>Z</t>
    </r>
    <r>
      <rPr>
        <sz val="11"/>
        <rFont val="Calibri"/>
        <family val="2"/>
        <scheme val="minor"/>
      </rPr>
      <t>)-4-HEPTEN-1-OL</t>
    </r>
  </si>
  <si>
    <r>
      <t>B</t>
    </r>
    <r>
      <rPr>
        <sz val="11"/>
        <rFont val="Calibri"/>
        <family val="2"/>
        <scheme val="minor"/>
      </rPr>
      <t>-IONYL ACETATE</t>
    </r>
  </si>
  <si>
    <r>
      <t>α</t>
    </r>
    <r>
      <rPr>
        <sz val="11"/>
        <rFont val="Calibri"/>
        <family val="2"/>
        <scheme val="minor"/>
      </rPr>
      <t>-ISOMETHYLIONYL ACETATE</t>
    </r>
  </si>
  <si>
    <r>
      <t>cis</t>
    </r>
    <r>
      <rPr>
        <sz val="11"/>
        <rFont val="Calibri"/>
        <family val="2"/>
        <scheme val="minor"/>
      </rPr>
      <t xml:space="preserve">- and </t>
    </r>
    <r>
      <rPr>
        <i/>
        <sz val="11"/>
        <rFont val="Calibri"/>
        <family val="2"/>
        <scheme val="minor"/>
      </rPr>
      <t>trans</t>
    </r>
    <r>
      <rPr>
        <sz val="11"/>
        <rFont val="Calibri"/>
        <family val="2"/>
        <scheme val="minor"/>
      </rPr>
      <t>-p-1(7), 8-MENTHADIEN-2-YL-ACETATE</t>
    </r>
  </si>
  <si>
    <r>
      <t>3-</t>
    </r>
    <r>
      <rPr>
        <sz val="11"/>
        <rFont val="Calibri"/>
        <family val="2"/>
        <scheme val="minor"/>
      </rPr>
      <t>(l-MENTHOXY)-2-MENTHYLPROPANE-1,2-DIOL</t>
    </r>
  </si>
  <si>
    <r>
      <t>S</t>
    </r>
    <r>
      <rPr>
        <sz val="11"/>
        <rFont val="Calibri"/>
        <family val="2"/>
        <scheme val="minor"/>
      </rPr>
      <t>-METHYL BENZOTHIOATE</t>
    </r>
  </si>
  <si>
    <r>
      <t>METHYL (</t>
    </r>
    <r>
      <rPr>
        <i/>
        <sz val="11"/>
        <rFont val="Calibri"/>
        <family val="2"/>
        <scheme val="minor"/>
      </rPr>
      <t>E</t>
    </r>
    <r>
      <rPr>
        <sz val="11"/>
        <rFont val="Calibri"/>
        <family val="2"/>
        <scheme val="minor"/>
      </rPr>
      <t>)-2-(</t>
    </r>
    <r>
      <rPr>
        <i/>
        <sz val="11"/>
        <rFont val="Calibri"/>
        <family val="2"/>
        <scheme val="minor"/>
      </rPr>
      <t>Z</t>
    </r>
    <r>
      <rPr>
        <sz val="11"/>
        <rFont val="Calibri"/>
        <family val="2"/>
        <scheme val="minor"/>
      </rPr>
      <t>)-4-DECADIENOATE</t>
    </r>
  </si>
  <si>
    <r>
      <t>S</t>
    </r>
    <r>
      <rPr>
        <sz val="11"/>
        <rFont val="Calibri"/>
        <family val="2"/>
        <scheme val="minor"/>
      </rPr>
      <t>-METHYL HEXANETHIOATE</t>
    </r>
  </si>
  <si>
    <r>
      <t>S-</t>
    </r>
    <r>
      <rPr>
        <sz val="11"/>
        <rFont val="Calibri"/>
        <family val="2"/>
        <scheme val="minor"/>
      </rPr>
      <t>METHYL 3-METHYLBUTANETHIOATE</t>
    </r>
  </si>
  <si>
    <r>
      <t>S-</t>
    </r>
    <r>
      <rPr>
        <sz val="11"/>
        <rFont val="Calibri"/>
        <family val="2"/>
        <scheme val="minor"/>
      </rPr>
      <t>METHYL 4-METHYLPENTANETHIOATE</t>
    </r>
  </si>
  <si>
    <r>
      <t>S</t>
    </r>
    <r>
      <rPr>
        <sz val="11"/>
        <rFont val="Calibri"/>
        <family val="2"/>
        <scheme val="minor"/>
      </rPr>
      <t>-METHYL THIOACETATE</t>
    </r>
  </si>
  <si>
    <r>
      <t>bis</t>
    </r>
    <r>
      <rPr>
        <sz val="11"/>
        <rFont val="Calibri"/>
        <family val="2"/>
        <scheme val="minor"/>
      </rPr>
      <t>-(METHYLTHIO) METHANE</t>
    </r>
  </si>
  <si>
    <r>
      <t>(</t>
    </r>
    <r>
      <rPr>
        <i/>
        <sz val="11"/>
        <rFont val="Calibri"/>
        <family val="2"/>
        <scheme val="minor"/>
      </rPr>
      <t>E</t>
    </r>
    <r>
      <rPr>
        <sz val="11"/>
        <rFont val="Calibri"/>
        <family val="2"/>
        <scheme val="minor"/>
      </rPr>
      <t>)-3-(</t>
    </r>
    <r>
      <rPr>
        <i/>
        <sz val="11"/>
        <rFont val="Calibri"/>
        <family val="2"/>
        <scheme val="minor"/>
      </rPr>
      <t>Z</t>
    </r>
    <r>
      <rPr>
        <sz val="11"/>
        <rFont val="Calibri"/>
        <family val="2"/>
        <scheme val="minor"/>
      </rPr>
      <t>)-6-NONADIEN-1-OL</t>
    </r>
  </si>
  <si>
    <r>
      <t>(</t>
    </r>
    <r>
      <rPr>
        <i/>
        <sz val="11"/>
        <rFont val="Calibri"/>
        <family val="2"/>
        <scheme val="minor"/>
      </rPr>
      <t>E</t>
    </r>
    <r>
      <rPr>
        <sz val="11"/>
        <rFont val="Calibri"/>
        <family val="2"/>
        <scheme val="minor"/>
      </rPr>
      <t>)-2-OCTEN-1-OL</t>
    </r>
  </si>
  <si>
    <r>
      <t>(E)</t>
    </r>
    <r>
      <rPr>
        <sz val="11"/>
        <rFont val="Calibri"/>
        <family val="2"/>
        <scheme val="minor"/>
      </rPr>
      <t>- 2- BUTENOIC ACID</t>
    </r>
  </si>
  <si>
    <r>
      <t>(</t>
    </r>
    <r>
      <rPr>
        <i/>
        <sz val="11"/>
        <rFont val="Calibri"/>
        <family val="2"/>
        <scheme val="minor"/>
      </rPr>
      <t>E,E)-</t>
    </r>
    <r>
      <rPr>
        <sz val="11"/>
        <rFont val="Calibri"/>
        <family val="2"/>
        <scheme val="minor"/>
      </rPr>
      <t>2,4-DECADIEN-1-OL</t>
    </r>
  </si>
  <si>
    <r>
      <t>6,7-DIHYDRO-2,3-DIMETHYL-5</t>
    </r>
    <r>
      <rPr>
        <i/>
        <sz val="11"/>
        <rFont val="Calibri"/>
        <family val="2"/>
        <scheme val="minor"/>
      </rPr>
      <t>H</t>
    </r>
    <r>
      <rPr>
        <sz val="11"/>
        <rFont val="Calibri"/>
        <family val="2"/>
        <scheme val="minor"/>
      </rPr>
      <t>-CYCLOPENTAPYRAZINE</t>
    </r>
  </si>
  <si>
    <r>
      <t>(</t>
    </r>
    <r>
      <rPr>
        <i/>
        <sz val="11"/>
        <rFont val="Calibri"/>
        <family val="2"/>
        <scheme val="minor"/>
      </rPr>
      <t>E</t>
    </r>
    <r>
      <rPr>
        <sz val="11"/>
        <rFont val="Calibri"/>
        <family val="2"/>
        <scheme val="minor"/>
      </rPr>
      <t>) -2-HEPTENOIC ACID</t>
    </r>
  </si>
  <si>
    <r>
      <t>(</t>
    </r>
    <r>
      <rPr>
        <sz val="11"/>
        <rFont val="Calibri"/>
        <family val="2"/>
        <scheme val="minor"/>
      </rPr>
      <t>E,E</t>
    </r>
    <r>
      <rPr>
        <i/>
        <sz val="11"/>
        <rFont val="Calibri"/>
        <family val="2"/>
        <scheme val="minor"/>
      </rPr>
      <t>)-</t>
    </r>
    <r>
      <rPr>
        <sz val="11"/>
        <rFont val="Calibri"/>
        <family val="2"/>
        <scheme val="minor"/>
      </rPr>
      <t>2-4 HEXADIENOIC ACID</t>
    </r>
  </si>
  <si>
    <r>
      <t>(E)-</t>
    </r>
    <r>
      <rPr>
        <sz val="11"/>
        <rFont val="Calibri"/>
        <family val="2"/>
        <scheme val="minor"/>
      </rPr>
      <t>2-HEXENYL BUTYRATE</t>
    </r>
  </si>
  <si>
    <r>
      <t>(E)-</t>
    </r>
    <r>
      <rPr>
        <sz val="11"/>
        <rFont val="Calibri"/>
        <family val="2"/>
        <scheme val="minor"/>
      </rPr>
      <t>2-HEXENYL FORMATE</t>
    </r>
  </si>
  <si>
    <r>
      <t>(</t>
    </r>
    <r>
      <rPr>
        <i/>
        <sz val="11"/>
        <rFont val="Calibri"/>
        <family val="2"/>
        <scheme val="minor"/>
      </rPr>
      <t>Z</t>
    </r>
    <r>
      <rPr>
        <sz val="11"/>
        <rFont val="Calibri"/>
        <family val="2"/>
        <scheme val="minor"/>
      </rPr>
      <t>)-3-HEXENYL (</t>
    </r>
    <r>
      <rPr>
        <i/>
        <sz val="11"/>
        <rFont val="Calibri"/>
        <family val="2"/>
        <scheme val="minor"/>
      </rPr>
      <t>E</t>
    </r>
    <r>
      <rPr>
        <sz val="11"/>
        <rFont val="Calibri"/>
        <family val="2"/>
        <scheme val="minor"/>
      </rPr>
      <t>)-2-HEXENOATE</t>
    </r>
  </si>
  <si>
    <r>
      <t>(</t>
    </r>
    <r>
      <rPr>
        <i/>
        <sz val="11"/>
        <rFont val="Calibri"/>
        <family val="2"/>
        <scheme val="minor"/>
      </rPr>
      <t>Z</t>
    </r>
    <r>
      <rPr>
        <sz val="11"/>
        <rFont val="Calibri"/>
        <family val="2"/>
        <scheme val="minor"/>
      </rPr>
      <t>)-3-HEXENYL ISOBUTYRATE</t>
    </r>
  </si>
  <si>
    <r>
      <t>(E)-</t>
    </r>
    <r>
      <rPr>
        <sz val="11"/>
        <rFont val="Calibri"/>
        <family val="2"/>
        <scheme val="minor"/>
      </rPr>
      <t>2-HEXENYL ISOVALERATE</t>
    </r>
  </si>
  <si>
    <r>
      <t>(Z)</t>
    </r>
    <r>
      <rPr>
        <sz val="11"/>
        <rFont val="Calibri"/>
        <family val="2"/>
        <scheme val="minor"/>
      </rPr>
      <t>-3-HEXENYL</t>
    </r>
    <r>
      <rPr>
        <i/>
        <sz val="11"/>
        <rFont val="Calibri"/>
        <family val="2"/>
        <scheme val="minor"/>
      </rPr>
      <t xml:space="preserve"> (E)-</t>
    </r>
    <r>
      <rPr>
        <sz val="11"/>
        <rFont val="Calibri"/>
        <family val="2"/>
        <scheme val="minor"/>
      </rPr>
      <t>2-METHYL 2- BUTENOATE</t>
    </r>
  </si>
  <si>
    <r>
      <t>(E)</t>
    </r>
    <r>
      <rPr>
        <sz val="11"/>
        <rFont val="Calibri"/>
        <family val="2"/>
        <scheme val="minor"/>
      </rPr>
      <t>-2-HEXENYL PROPIONATE</t>
    </r>
  </si>
  <si>
    <r>
      <t>(Z)</t>
    </r>
    <r>
      <rPr>
        <sz val="11"/>
        <rFont val="Calibri"/>
        <family val="2"/>
        <scheme val="minor"/>
      </rPr>
      <t>-3-HEXENYL PROPIONATE</t>
    </r>
  </si>
  <si>
    <r>
      <t>(Z</t>
    </r>
    <r>
      <rPr>
        <sz val="11"/>
        <rFont val="Calibri"/>
        <family val="2"/>
        <scheme val="minor"/>
      </rPr>
      <t>) -3-HEXENYL PYRUVATE</t>
    </r>
  </si>
  <si>
    <r>
      <t>(E</t>
    </r>
    <r>
      <rPr>
        <sz val="11"/>
        <rFont val="Calibri"/>
        <family val="2"/>
        <scheme val="minor"/>
      </rPr>
      <t>)-2-HEXENYL VALERATE</t>
    </r>
  </si>
  <si>
    <r>
      <t>(Z</t>
    </r>
    <r>
      <rPr>
        <sz val="11"/>
        <rFont val="Calibri"/>
        <family val="2"/>
        <scheme val="minor"/>
      </rPr>
      <t>)-3-HEXENYL VALERATE</t>
    </r>
  </si>
  <si>
    <r>
      <t>4-HYDROXY-4-METHYL-7-</t>
    </r>
    <r>
      <rPr>
        <i/>
        <sz val="11"/>
        <rFont val="Calibri"/>
        <family val="2"/>
        <scheme val="minor"/>
      </rPr>
      <t>cis</t>
    </r>
    <r>
      <rPr>
        <sz val="11"/>
        <rFont val="Calibri"/>
        <family val="2"/>
        <scheme val="minor"/>
      </rPr>
      <t>-DECENOIC…</t>
    </r>
  </si>
  <si>
    <r>
      <t>(</t>
    </r>
    <r>
      <rPr>
        <i/>
        <sz val="11"/>
        <rFont val="Calibri"/>
        <family val="2"/>
        <scheme val="minor"/>
      </rPr>
      <t>E,Z</t>
    </r>
    <r>
      <rPr>
        <sz val="11"/>
        <rFont val="Calibri"/>
        <family val="2"/>
        <scheme val="minor"/>
      </rPr>
      <t>)-2,6-NONADIEN-1-OL ACETATE</t>
    </r>
  </si>
  <si>
    <r>
      <t>(</t>
    </r>
    <r>
      <rPr>
        <i/>
        <sz val="11"/>
        <rFont val="Calibri"/>
        <family val="2"/>
        <scheme val="minor"/>
      </rPr>
      <t>E,Z</t>
    </r>
    <r>
      <rPr>
        <sz val="11"/>
        <rFont val="Calibri"/>
        <family val="2"/>
        <scheme val="minor"/>
      </rPr>
      <t>)-3,6-NONADIEN-1-OL ACETATE</t>
    </r>
  </si>
  <si>
    <r>
      <t>(</t>
    </r>
    <r>
      <rPr>
        <i/>
        <sz val="11"/>
        <rFont val="Calibri"/>
        <family val="2"/>
        <scheme val="minor"/>
      </rPr>
      <t>E,E</t>
    </r>
    <r>
      <rPr>
        <sz val="11"/>
        <rFont val="Calibri"/>
        <family val="2"/>
        <scheme val="minor"/>
      </rPr>
      <t>)-2,4-OCTADIENE-1-OL</t>
    </r>
  </si>
  <si>
    <r>
      <t>cis-</t>
    </r>
    <r>
      <rPr>
        <sz val="11"/>
        <rFont val="Calibri"/>
        <family val="2"/>
        <scheme val="minor"/>
      </rPr>
      <t>4-DECENYL ACETATE</t>
    </r>
  </si>
  <si>
    <r>
      <t>(</t>
    </r>
    <r>
      <rPr>
        <i/>
        <sz val="11"/>
        <rFont val="Calibri"/>
        <family val="2"/>
        <scheme val="minor"/>
      </rPr>
      <t>E</t>
    </r>
    <r>
      <rPr>
        <sz val="11"/>
        <rFont val="Calibri"/>
        <family val="2"/>
        <scheme val="minor"/>
      </rPr>
      <t>) &amp; (</t>
    </r>
    <r>
      <rPr>
        <i/>
        <sz val="11"/>
        <rFont val="Calibri"/>
        <family val="2"/>
        <scheme val="minor"/>
      </rPr>
      <t>Z</t>
    </r>
    <r>
      <rPr>
        <sz val="11"/>
        <rFont val="Calibri"/>
        <family val="2"/>
        <scheme val="minor"/>
      </rPr>
      <t>)-4,8-DIMETHYL-3,7-NONADIEN-2-ONE</t>
    </r>
  </si>
  <si>
    <r>
      <t>cis- and trans</t>
    </r>
    <r>
      <rPr>
        <sz val="11"/>
        <rFont val="Calibri"/>
        <family val="2"/>
        <scheme val="minor"/>
      </rPr>
      <t>-2,5-DIMETHYLTETRAHYDROFURAN-3-THIOL</t>
    </r>
  </si>
  <si>
    <r>
      <t xml:space="preserve">cis- </t>
    </r>
    <r>
      <rPr>
        <sz val="11"/>
        <rFont val="Calibri"/>
        <family val="2"/>
        <scheme val="minor"/>
      </rPr>
      <t xml:space="preserve">and </t>
    </r>
    <r>
      <rPr>
        <i/>
        <sz val="11"/>
        <rFont val="Calibri"/>
        <family val="2"/>
        <scheme val="minor"/>
      </rPr>
      <t>trans-</t>
    </r>
    <r>
      <rPr>
        <sz val="11"/>
        <rFont val="Calibri"/>
        <family val="2"/>
        <scheme val="minor"/>
      </rPr>
      <t>2,5-DIMETHYLTETRAHYDRO-3-FURYL THIOACETATE</t>
    </r>
  </si>
  <si>
    <r>
      <t xml:space="preserve">ETHANETHIOIC ACID, </t>
    </r>
    <r>
      <rPr>
        <i/>
        <sz val="11"/>
        <rFont val="Calibri"/>
        <family val="2"/>
        <scheme val="minor"/>
      </rPr>
      <t>S-</t>
    </r>
    <r>
      <rPr>
        <sz val="11"/>
        <rFont val="Calibri"/>
        <family val="2"/>
        <scheme val="minor"/>
      </rPr>
      <t>(METHYL-3-FURANYL) ESTER</t>
    </r>
  </si>
  <si>
    <r>
      <t xml:space="preserve">ETHYL </t>
    </r>
    <r>
      <rPr>
        <i/>
        <sz val="11"/>
        <rFont val="Calibri"/>
        <family val="2"/>
        <scheme val="minor"/>
      </rPr>
      <t>CIS-</t>
    </r>
    <r>
      <rPr>
        <sz val="11"/>
        <rFont val="Calibri"/>
        <family val="2"/>
        <scheme val="minor"/>
      </rPr>
      <t>4-HEPTENOATE</t>
    </r>
  </si>
  <si>
    <r>
      <t>(E)</t>
    </r>
    <r>
      <rPr>
        <sz val="11"/>
        <rFont val="Calibri"/>
        <family val="2"/>
        <scheme val="minor"/>
      </rPr>
      <t>-2-HEXENYL HEXANOATE</t>
    </r>
  </si>
  <si>
    <r>
      <t>ERYTHRO</t>
    </r>
    <r>
      <rPr>
        <sz val="11"/>
        <rFont val="Calibri"/>
        <family val="2"/>
        <scheme val="minor"/>
      </rPr>
      <t xml:space="preserve"> AND </t>
    </r>
    <r>
      <rPr>
        <i/>
        <sz val="11"/>
        <rFont val="Calibri"/>
        <family val="2"/>
        <scheme val="minor"/>
      </rPr>
      <t>THREO</t>
    </r>
    <r>
      <rPr>
        <sz val="11"/>
        <rFont val="Calibri"/>
        <family val="2"/>
        <scheme val="minor"/>
      </rPr>
      <t>-3-MERCAPTO-2-METHYLBUTAN-1-OL</t>
    </r>
  </si>
  <si>
    <r>
      <t>(</t>
    </r>
    <r>
      <rPr>
        <i/>
        <sz val="11"/>
        <rFont val="Calibri"/>
        <family val="2"/>
        <scheme val="minor"/>
      </rPr>
      <t>E,E</t>
    </r>
    <r>
      <rPr>
        <sz val="11"/>
        <rFont val="Calibri"/>
        <family val="2"/>
        <scheme val="minor"/>
      </rPr>
      <t>)-3,5-OCTADIEN-2-ONE</t>
    </r>
  </si>
  <si>
    <r>
      <t>beta-</t>
    </r>
    <r>
      <rPr>
        <sz val="11"/>
        <rFont val="Calibri"/>
        <family val="2"/>
        <scheme val="minor"/>
      </rPr>
      <t>CYCLODEXTRIN</t>
    </r>
  </si>
  <si>
    <r>
      <t>(+/-)-</t>
    </r>
    <r>
      <rPr>
        <i/>
        <sz val="11"/>
        <rFont val="Calibri"/>
        <family val="2"/>
        <scheme val="minor"/>
      </rPr>
      <t xml:space="preserve">Cis </t>
    </r>
    <r>
      <rPr>
        <sz val="11"/>
        <rFont val="Calibri"/>
        <family val="2"/>
        <scheme val="minor"/>
      </rPr>
      <t xml:space="preserve">and </t>
    </r>
    <r>
      <rPr>
        <i/>
        <sz val="11"/>
        <rFont val="Calibri"/>
        <family val="2"/>
        <scheme val="minor"/>
      </rPr>
      <t>trans-</t>
    </r>
    <r>
      <rPr>
        <sz val="11"/>
        <rFont val="Calibri"/>
        <family val="2"/>
        <scheme val="minor"/>
      </rPr>
      <t>3,5-DIETHYL-1,2,4-TRITHIOLANE</t>
    </r>
  </si>
  <si>
    <r>
      <t>4,5-EPOXY-(</t>
    </r>
    <r>
      <rPr>
        <i/>
        <sz val="11"/>
        <rFont val="Calibri"/>
        <family val="2"/>
        <scheme val="minor"/>
      </rPr>
      <t>E</t>
    </r>
    <r>
      <rPr>
        <sz val="11"/>
        <rFont val="Calibri"/>
        <family val="2"/>
        <scheme val="minor"/>
      </rPr>
      <t>)-2-DECENAL</t>
    </r>
  </si>
  <si>
    <r>
      <t>S-</t>
    </r>
    <r>
      <rPr>
        <sz val="11"/>
        <rFont val="Calibri"/>
        <family val="2"/>
        <scheme val="minor"/>
      </rPr>
      <t>ETHYL 2 ACETYLAMINOETHANETHIOATE</t>
    </r>
  </si>
  <si>
    <r>
      <t>O</t>
    </r>
    <r>
      <rPr>
        <sz val="11"/>
        <rFont val="Calibri"/>
        <family val="2"/>
        <scheme val="minor"/>
      </rPr>
      <t>-ETHYL-</t>
    </r>
    <r>
      <rPr>
        <i/>
        <sz val="11"/>
        <rFont val="Calibri"/>
        <family val="2"/>
        <scheme val="minor"/>
      </rPr>
      <t>S</t>
    </r>
    <r>
      <rPr>
        <sz val="11"/>
        <rFont val="Calibri"/>
        <family val="2"/>
        <scheme val="minor"/>
      </rPr>
      <t>-(2-FURYLMETHYL) THIOCARBONATE</t>
    </r>
  </si>
  <si>
    <r>
      <t>trans</t>
    </r>
    <r>
      <rPr>
        <sz val="11"/>
        <rFont val="Calibri"/>
        <family val="2"/>
        <scheme val="minor"/>
      </rPr>
      <t>-4-HEXENAL</t>
    </r>
  </si>
  <si>
    <r>
      <t>(E)</t>
    </r>
    <r>
      <rPr>
        <sz val="11"/>
        <rFont val="Calibri"/>
        <family val="2"/>
        <scheme val="minor"/>
      </rPr>
      <t>-2-HEXENAL DIETHYL ACETAL</t>
    </r>
  </si>
  <si>
    <r>
      <t>p-</t>
    </r>
    <r>
      <rPr>
        <sz val="11"/>
        <rFont val="Calibri"/>
        <family val="2"/>
        <scheme val="minor"/>
      </rPr>
      <t>MENTHANE-3,8-DIOL</t>
    </r>
  </si>
  <si>
    <r>
      <t>(</t>
    </r>
    <r>
      <rPr>
        <i/>
        <sz val="11"/>
        <rFont val="Calibri"/>
        <family val="2"/>
        <scheme val="minor"/>
      </rPr>
      <t>Z</t>
    </r>
    <r>
      <rPr>
        <sz val="11"/>
        <rFont val="Calibri"/>
        <family val="2"/>
        <scheme val="minor"/>
      </rPr>
      <t>)-4-PROPENYLPHENOL</t>
    </r>
  </si>
  <si>
    <r>
      <t>(</t>
    </r>
    <r>
      <rPr>
        <i/>
        <sz val="11"/>
        <rFont val="Calibri"/>
        <family val="2"/>
        <scheme val="minor"/>
      </rPr>
      <t>Z</t>
    </r>
    <r>
      <rPr>
        <sz val="11"/>
        <rFont val="Calibri"/>
        <family val="2"/>
        <scheme val="minor"/>
      </rPr>
      <t>)-8-TETRADECENAL</t>
    </r>
  </si>
  <si>
    <r>
      <t xml:space="preserve">BAY </t>
    </r>
    <r>
      <rPr>
        <sz val="11"/>
        <rFont val="Calibri"/>
        <family val="2"/>
        <scheme val="minor"/>
      </rPr>
      <t>18</t>
    </r>
  </si>
  <si>
    <r>
      <t>BEECHWOOD CREOSOTE (</t>
    </r>
    <r>
      <rPr>
        <i/>
        <sz val="11"/>
        <rFont val="Calibri"/>
        <family val="2"/>
        <scheme val="minor"/>
      </rPr>
      <t xml:space="preserve">FAGUS </t>
    </r>
    <r>
      <rPr>
        <sz val="11"/>
        <rFont val="Calibri"/>
        <family val="2"/>
        <scheme val="minor"/>
      </rPr>
      <t>SPP..)</t>
    </r>
  </si>
  <si>
    <r>
      <t>HEMLOCK (SPRUCE)</t>
    </r>
    <r>
      <rPr>
        <sz val="11"/>
        <rFont val="Calibri"/>
        <family val="2"/>
        <scheme val="minor"/>
      </rPr>
      <t>72</t>
    </r>
  </si>
  <si>
    <r>
      <t>N-</t>
    </r>
    <r>
      <rPr>
        <sz val="11"/>
        <rFont val="Calibri"/>
        <family val="2"/>
        <scheme val="minor"/>
      </rPr>
      <t>(4-HYDROXY-3-METHOXYBENZYL)-8-METHYL-6-NONENAMIDE</t>
    </r>
  </si>
  <si>
    <r>
      <t>o</t>
    </r>
    <r>
      <rPr>
        <sz val="11"/>
        <rFont val="Calibri"/>
        <family val="2"/>
        <scheme val="minor"/>
      </rPr>
      <t>-METHOXYBENZALDEHYDE</t>
    </r>
  </si>
  <si>
    <r>
      <t>B</t>
    </r>
    <r>
      <rPr>
        <sz val="11"/>
        <rFont val="Calibri"/>
        <family val="2"/>
        <scheme val="minor"/>
      </rPr>
      <t>-NAPHTHYL METHYL ETHER</t>
    </r>
  </si>
  <si>
    <r>
      <t xml:space="preserve">OREGANO (other genera including </t>
    </r>
    <r>
      <rPr>
        <i/>
        <sz val="11"/>
        <rFont val="Calibri"/>
        <family val="2"/>
        <scheme val="minor"/>
      </rPr>
      <t>Coleus, Lantana</t>
    </r>
    <r>
      <rPr>
        <sz val="11"/>
        <color theme="1"/>
        <rFont val="Calibri"/>
        <family val="2"/>
        <scheme val="minor"/>
      </rPr>
      <t xml:space="preserve"> and </t>
    </r>
    <r>
      <rPr>
        <i/>
        <sz val="11"/>
        <rFont val="Calibri"/>
        <family val="2"/>
        <scheme val="minor"/>
      </rPr>
      <t>Hyptis</t>
    </r>
    <r>
      <rPr>
        <sz val="11"/>
        <rFont val="Calibri"/>
        <family val="2"/>
        <scheme val="minor"/>
      </rPr>
      <t>)</t>
    </r>
  </si>
  <si>
    <r>
      <t>SMOKE FLAVOR, CHAR</t>
    </r>
    <r>
      <rPr>
        <sz val="11"/>
        <rFont val="Calibri"/>
        <family val="2"/>
        <scheme val="minor"/>
      </rPr>
      <t>146</t>
    </r>
  </si>
  <si>
    <r>
      <t>THYME (</t>
    </r>
    <r>
      <rPr>
        <i/>
        <sz val="11"/>
        <rFont val="Calibri"/>
        <family val="2"/>
        <scheme val="minor"/>
      </rPr>
      <t>Thymus serpyllum</t>
    </r>
    <r>
      <rPr>
        <sz val="11"/>
        <rFont val="Calibri"/>
        <family val="2"/>
        <scheme val="minor"/>
      </rPr>
      <t xml:space="preserve"> L)</t>
    </r>
  </si>
  <si>
    <r>
      <t>THYME WILD or CREEPING EXTRACT (</t>
    </r>
    <r>
      <rPr>
        <i/>
        <sz val="11"/>
        <rFont val="Calibri"/>
        <family val="2"/>
        <scheme val="minor"/>
      </rPr>
      <t>Thymus serpyllum</t>
    </r>
    <r>
      <rPr>
        <sz val="11"/>
        <rFont val="Calibri"/>
        <family val="2"/>
        <scheme val="minor"/>
      </rPr>
      <t xml:space="preserve"> L.)</t>
    </r>
  </si>
  <si>
    <r>
      <t>y</t>
    </r>
    <r>
      <rPr>
        <sz val="11"/>
        <rFont val="Calibri"/>
        <family val="2"/>
        <scheme val="minor"/>
      </rPr>
      <t>-LACTONE</t>
    </r>
  </si>
  <si>
    <t>Updated GRAS list - added 4069 - 4802 (updated others - see email from VRK/JAH)</t>
  </si>
  <si>
    <t>Changed FEMA #2320 to 'REMOVED'</t>
  </si>
  <si>
    <t>Examples of mitigating ingredients include, but are not limited to:</t>
  </si>
  <si>
    <t>High Fructose Corn Syrup</t>
  </si>
  <si>
    <t>Molasses</t>
  </si>
  <si>
    <t>Fruit Extracts</t>
  </si>
  <si>
    <t>Honey</t>
  </si>
  <si>
    <t>Fructose, Glucose, etc.</t>
  </si>
  <si>
    <t>Glycyrrhizin</t>
  </si>
  <si>
    <t>Nulomoline</t>
  </si>
  <si>
    <t>Mono-Ammonium Glycyrrhizinate</t>
  </si>
  <si>
    <t>Stevia</t>
  </si>
  <si>
    <t>Inulin</t>
  </si>
  <si>
    <t>Invert Sugar</t>
  </si>
  <si>
    <t>Added list of mitigating ingredients to Dietary Supplements and Components tabs</t>
  </si>
  <si>
    <t>Bergamot Oil</t>
  </si>
  <si>
    <t>Corrected spelling of Bergamot Oil on 1% tab.</t>
  </si>
  <si>
    <t>Changed ingredients to 'REMOVED' based on document provided by TLM and reviewed by VRK and JAH.</t>
  </si>
  <si>
    <t>Changed the term 'REMOVED' to 'NO GUIDELINE'</t>
  </si>
  <si>
    <t>Changed Component tab names to Primary Guidelines</t>
  </si>
  <si>
    <t>NO GUIDELINE</t>
  </si>
  <si>
    <t>2-HEXYL-4-ACETOXYTETRAHTDROFURAN-NO GUIDELINE from FEMA GRAS#4</t>
  </si>
  <si>
    <t>3-NONANON-1-YL-1-ACETATE-NO GUIDELINE from FEMA GRAS#4</t>
  </si>
  <si>
    <t>PRIMARY GDL</t>
  </si>
  <si>
    <t>Refer to the Primary Guidelines tabs for fitness calculations.</t>
  </si>
  <si>
    <t>Added prohibited and limited ingredient info on Dietary Supplement tab</t>
  </si>
  <si>
    <t>Ingredients marked as REMOVED, but on the 1% list, now states "SEE 1% LIST"</t>
  </si>
  <si>
    <t>Added text on FUW tab explaining NO GUIDELINE, N/A, SEE 1% LIST, and PRIMARY GDL</t>
  </si>
  <si>
    <r>
      <t xml:space="preserve">Sugars </t>
    </r>
    <r>
      <rPr>
        <sz val="10"/>
        <color rgb="FF000000"/>
        <rFont val="Calibri"/>
        <family val="2"/>
        <scheme val="minor"/>
      </rPr>
      <t>(ex. Cane Sugar, Brown Sugar, Beet Sugar, etc.)</t>
    </r>
  </si>
  <si>
    <r>
      <t>Artificial Sweetners</t>
    </r>
    <r>
      <rPr>
        <sz val="10"/>
        <color rgb="FF000000"/>
        <rFont val="Calibri"/>
        <family val="2"/>
        <scheme val="minor"/>
      </rPr>
      <t xml:space="preserve"> (ex. Sucralose, Aspertame, Acesulfame K, etc.)</t>
    </r>
  </si>
  <si>
    <r>
      <t xml:space="preserve">Sugar Alcohols </t>
    </r>
    <r>
      <rPr>
        <sz val="10"/>
        <color rgb="FF000000"/>
        <rFont val="Calibri"/>
        <family val="2"/>
        <scheme val="minor"/>
      </rPr>
      <t>(ex. Sorbitol, Maltitol, Xylitol, etc.)</t>
    </r>
  </si>
  <si>
    <r>
      <t>Fruit Juices</t>
    </r>
    <r>
      <rPr>
        <sz val="10"/>
        <rFont val="Calibri"/>
        <family val="2"/>
        <scheme val="minor"/>
      </rPr>
      <t xml:space="preserve"> (ex. Cherry Juice, Apple Juice, etc.)</t>
    </r>
  </si>
  <si>
    <r>
      <t>Syrups</t>
    </r>
    <r>
      <rPr>
        <sz val="10"/>
        <color rgb="FF000000"/>
        <rFont val="Calibri"/>
        <family val="2"/>
        <scheme val="minor"/>
      </rPr>
      <t xml:space="preserve"> (ex. Maple Syrup, Agave Syrup, Malt Syrup, etc.)</t>
    </r>
  </si>
  <si>
    <r>
      <t xml:space="preserve">Extracts </t>
    </r>
    <r>
      <rPr>
        <sz val="10"/>
        <color rgb="FF000000"/>
        <rFont val="Calibri"/>
        <family val="2"/>
        <scheme val="minor"/>
      </rPr>
      <t>(Beet Extract, St. John's Extract, Licorice Extract, etc.)</t>
    </r>
  </si>
  <si>
    <t>Extracts (Beet Extract, St. John's Extract, Licorice Extract, etc.)</t>
  </si>
  <si>
    <t>Syrups (ex. Maple Syrup, Agave Syrup, Malt Syrup, etc.)</t>
  </si>
  <si>
    <t>Sugars (ex. Cane Sugar, Brown Sugar, Beet Sugar, etc.)</t>
  </si>
  <si>
    <t>Artificial Sweetners (ex. Sucralose, Aspertame, Acesulfame K, etc.)</t>
  </si>
  <si>
    <t>Sugar Alcohols (ex. Sorbitol, Maltitol, Xylitol, etc.)</t>
  </si>
  <si>
    <t>Fruit Juices (ex. Cherry Juice, Apple Juice, etc.)</t>
  </si>
  <si>
    <t>Updated based on comments from TLM</t>
  </si>
  <si>
    <t>All values cannot be scaled below 15% ABV</t>
  </si>
  <si>
    <t>Various edits to text</t>
  </si>
  <si>
    <t>All primary guidelines do not scale below 15% abv</t>
  </si>
  <si>
    <t>Changed to Version 2016.1</t>
  </si>
  <si>
    <t>marked 4679, 4223, 4224, 4600, and 4288 as "NO GUIDELINE"</t>
  </si>
  <si>
    <t>marked 4743, 4744, 4770, 4221, 4777, 4778 as "SEE 1% LIST" and added these to the 1% list tab.</t>
  </si>
  <si>
    <t>Scotch Spearmint Oil</t>
  </si>
  <si>
    <t>Mexican Lime Oil</t>
  </si>
  <si>
    <t>Persian Lime Oil</t>
  </si>
  <si>
    <t>Meyer Lemon Oil</t>
  </si>
  <si>
    <t>Erospicata Oil</t>
  </si>
  <si>
    <t>Curly Mint Oil</t>
  </si>
  <si>
    <t>Updated FEMA GRAS values based on ERL recommendations</t>
  </si>
  <si>
    <t>Added disclaimer to FUW tab.</t>
  </si>
  <si>
    <t>Updated version number - Version 2017.1</t>
  </si>
  <si>
    <t>Changed sodium citrate (FEMA #3026) to 'No Guideline' - this is not a flavoring material</t>
  </si>
  <si>
    <t>NOT GRAS</t>
  </si>
  <si>
    <t>FEMA # 2475 and 3527 are no longer considered GRAS per FDA (refer to GRAS 28). Changed to 'NOT GRAS'</t>
  </si>
  <si>
    <t>Highlighted FEMA #2475 and 3527 in red and added 'NOT GRAS' to the table on the GRAS Materials tab to indicate they are no longer GRAS.</t>
  </si>
  <si>
    <t>Disclaimers:</t>
  </si>
  <si>
    <t>Added DISCLAIMER language to the FUW tab according to discussions with RRD/Counsel. Text from document provided by Counsel.</t>
  </si>
  <si>
    <t>*    TTB's use of external information, e.g. from FDA or FEMA, is for the limited purpose of evaluating drawback eligibility and does not indicate compliance for any other purpose.</t>
  </si>
  <si>
    <t>*    TTB reserves the right to alter or amend the Flavor Unfitness Worksheet and corresponding guidance.</t>
  </si>
  <si>
    <t xml:space="preserve">*    The guidance provided in this worksheet is based on the TTB regulations that govern flavor unfitness determinations, the policies of TTB that support those regulations, and the experience </t>
  </si>
  <si>
    <t xml:space="preserve">      that TTB personnel have gained over the years in reviewing drawback formula submissions. Nothing in this worksheet or corresponding guidance should be construed to replace or </t>
  </si>
  <si>
    <t xml:space="preserve">      supersede any provision of the TTB regulations governing flavor unfitness determinations or to limit the official discretion of TTB officials provided therein.</t>
  </si>
  <si>
    <t>*    Use of this worksheet is recommended but not required.</t>
  </si>
  <si>
    <t>*    Compliance with the guidelines contained in the Flavor Unfitness Worksheet does not guarantee approval. TTB reserves the right to use alternative or additional testing at its discretion.</t>
  </si>
  <si>
    <t>Hyssop Oil</t>
  </si>
  <si>
    <t>Added Hyssop Oil (FEMA #2591) to 1% list. Changed "NO GUIDELINE" to "SEE 1% LIST"</t>
  </si>
  <si>
    <t>TTB G 2017-1</t>
  </si>
  <si>
    <t>OPR: SSD</t>
  </si>
  <si>
    <t>Change 2433, 3470, 3233,4251 as 'NOT GRAS'</t>
  </si>
  <si>
    <t>Ethylene Oxide</t>
  </si>
  <si>
    <t>Changed name of Dietary Supplments tab to "Botanical Ext &amp; Dietary Supp"</t>
  </si>
  <si>
    <t>Botanical Extracts &amp; Dietary Supplement Fitness Calculations</t>
  </si>
  <si>
    <t>BOTANICAL EXT</t>
  </si>
  <si>
    <t>Change all botanicals to "BOTANICAL EXT"</t>
  </si>
  <si>
    <t>Added "BOTANICAL EXT" to key on FUW tab</t>
  </si>
  <si>
    <t>Changed version number - Version 2018.1</t>
  </si>
  <si>
    <t>27043-05-6</t>
  </si>
  <si>
    <t>Changed FEMA 3811, 4774, 4725 to "NO GUIDELINE"</t>
  </si>
  <si>
    <t>Ginger Oil</t>
  </si>
  <si>
    <t>Added Ginger Oil to 1% list and changed to "SEE 1% LIST"</t>
  </si>
  <si>
    <t>Benzyl Alcohol (FEMA 2137) to "SEE 1% LIST"</t>
  </si>
  <si>
    <t>Removed Ginseng alcohol limits from Dietary Supplements tab</t>
  </si>
  <si>
    <r>
      <t xml:space="preserve">For most botanical extracts and dietary supplements, 1 lb. of dry herb per gallon of finished product is sufficient to make the product unfit for beverage purposes.                              </t>
    </r>
    <r>
      <rPr>
        <i/>
        <sz val="12"/>
        <color theme="1"/>
        <rFont val="Calibri"/>
        <family val="2"/>
        <scheme val="minor"/>
      </rPr>
      <t xml:space="preserve">                                                                                   </t>
    </r>
    <r>
      <rPr>
        <i/>
        <sz val="12"/>
        <color rgb="FFFF0000"/>
        <rFont val="Calibri"/>
        <family val="2"/>
        <scheme val="minor"/>
      </rPr>
      <t>** This guideline may not apply if the product contains any mitigating ingredients. **</t>
    </r>
  </si>
  <si>
    <t>Added 'botanical extracts' to instructions on Botanical Ext &amp; Dietary Supp tab</t>
  </si>
  <si>
    <t>Corrected CAS # for FEMA #3149 - 27043-05-6</t>
  </si>
  <si>
    <t>Corrected the FEMA number for celery seed oil (from 2268 to 2271)</t>
  </si>
  <si>
    <t>Added alternative names: 3700 - grapefruit mercaptan, 3634 - sotolone, 3174 - strawberry furanone</t>
  </si>
  <si>
    <t>Sotolone</t>
  </si>
  <si>
    <t>Strawberry Furanone</t>
  </si>
  <si>
    <t>Grapefruit Mercaptan</t>
  </si>
  <si>
    <t>CASSIA (Cinnamomum cassia Blume)</t>
  </si>
  <si>
    <t>CAYENNE (Capsicum annuum L. var. longum Sendt)</t>
  </si>
  <si>
    <t>CUMIN BLACK (Nigella sativa L.)</t>
  </si>
  <si>
    <t>Based on comments from TLM - changed to "SEE 1% LIST" - FEMA #s 2153, 2258, 2260, 2271, 2275, 2319, 2486, 2504, 2523, 2598</t>
  </si>
  <si>
    <t>Based on comments from TLM - changed to "PRIMARY GDL" - FEMA #s 2108, 2232</t>
  </si>
  <si>
    <t>Corrected spelling of FEMA 2105</t>
  </si>
  <si>
    <t>Based on comments from TLM - changed to "NO GUIDELINE" - FEMA #s 2014, 2257, 2262, 2265, 2324, 2342, 2579, 2599, 2601</t>
  </si>
  <si>
    <t>Based on email from JAH - changed to "BOTANICAL EXT" - FEMA #s 2601, 2649, 2819</t>
  </si>
  <si>
    <t>Removed materials from JAH email (1/25/18) - changed to "NO GUIDELINE" - FEMA #s 2265, 2759, 2330, 2133, 2407, 2502, 3036, 3070, 2049, 2173, 2756, 2997, 3255, 3322</t>
  </si>
  <si>
    <t>APRICOT KERNEL OIL</t>
  </si>
  <si>
    <t>CASSIA BARK EXTRACT (Cinnamomum cassia Blume)</t>
  </si>
  <si>
    <t>CASSIA BARK OIL</t>
  </si>
  <si>
    <t>CHAMOMILE OIL</t>
  </si>
  <si>
    <t>Orange Oil</t>
  </si>
  <si>
    <t>Change 'Orange Terpenes' on 1% list to Orange Oil</t>
  </si>
  <si>
    <t>Change FEMA 2915, 2916, 2917 to "NO GUIDELINE" (polysorbate 20, 60, 80)</t>
  </si>
  <si>
    <t>Changed version number - Version 2018.2</t>
  </si>
  <si>
    <t>Coriander Oil</t>
  </si>
  <si>
    <t>Corrected FEMA 2334 on 1% list to Coriander Oil (as is on the GRAS tab)</t>
  </si>
  <si>
    <t>Lavender Oil</t>
  </si>
  <si>
    <t>Corrected spelling of Lavender oil (FEMA #2622) on 1% list</t>
  </si>
  <si>
    <t>Garlic Oil</t>
  </si>
  <si>
    <t>Allium sativum L.</t>
  </si>
  <si>
    <t>ORIGANUM OIL</t>
  </si>
  <si>
    <t>Added Origanum Oil to Fenaroli tab (still looking for use rate value)</t>
  </si>
  <si>
    <t>Added FEMA 4803-4878 with use levels (GRAS list 27 and 28)</t>
  </si>
  <si>
    <t>8-Methylnonanal</t>
  </si>
  <si>
    <t>Mixture of Ricinoleic acid, Linoleic acid, and Oleic acid</t>
  </si>
  <si>
    <t>Steviol glycoside extract, Stevia rebaudiana, Rebaudioside A 22%</t>
  </si>
  <si>
    <t>Steviol glycoside extract, Stevia rebaudiana, Rebaudioside C 22%</t>
  </si>
  <si>
    <t>Pinocarvyl acetate   6,6-Dimethyl-2-methylenebicyclo[3.1.1]hept-3-yl acetate</t>
  </si>
  <si>
    <t>Pinocarvyl acetate</t>
  </si>
  <si>
    <t>6,6-Dimethyl-2-methylenebicyclo[3.1.1]hept-3-yl acetate</t>
  </si>
  <si>
    <t>N-Ethyl-5-methyl-2-(1-methylethenyl) cyclohexanecarboxamide</t>
  </si>
  <si>
    <t>N-Ethyl-5-methyl-2-(prop-1-en-2-yl) cyclohexanecarboxamide</t>
  </si>
  <si>
    <t>2-(4-Methylphenoxy)-N-(1H-pyrazol-3-yl)-N-(thiophen-2-ylmethyl)acetamide</t>
  </si>
  <si>
    <t>N-(1H-Pyrazol-5-yl)-N-(thiophen-2-ylmethyl)-2-(p-tolyloxy)acetamide</t>
  </si>
  <si>
    <t>Ethyl-2-(4-hydroxy-3-methoxyphenyl)acetate</t>
  </si>
  <si>
    <t>Ethyl homovanillate</t>
  </si>
  <si>
    <t>Ethyl 4-hydroxy-3-methoxyphenylacetate</t>
  </si>
  <si>
    <t>Ginger Mint Oil (Mentha x gracilis)</t>
  </si>
  <si>
    <t>Red stemmed mint oil</t>
  </si>
  <si>
    <t>Vietnamese mint oil</t>
  </si>
  <si>
    <t>Palmitoylated Green Tea Extract Catechins</t>
  </si>
  <si>
    <t>Palmitoylated Camilla sinensis Extract Catechins</t>
  </si>
  <si>
    <t>Lipid Soluble Green Tea Extract (Catechin Palmitate Esters)</t>
  </si>
  <si>
    <t>2-(5-Isopropyl-2-methyl-tetrahydrothiophen-2-yl)-ethanol</t>
  </si>
  <si>
    <t>Glucosylated Rubus suavissimus extract, 60% glucosylated rubusoside glycosides</t>
  </si>
  <si>
    <t>Glucosylated Sweet Blackberry Leaves Extract 60% glucosylated rubusoside glycosides</t>
  </si>
  <si>
    <t>Sandalwood austrocaledonicum oil</t>
  </si>
  <si>
    <t>Santalum austrocaledonicum oil</t>
  </si>
  <si>
    <t>Sugar Cane distillate</t>
  </si>
  <si>
    <t>S-[(Methylthio)methyl]thioacetate</t>
  </si>
  <si>
    <t>3,5-Dithiahexan-2-one</t>
  </si>
  <si>
    <t>Methylthiomethyl acetyl sulfide</t>
  </si>
  <si>
    <t>trans-1-Ethyl-2-methylpropyl 2-butenoate</t>
  </si>
  <si>
    <t>1-Ethyl-2-methylpropyl (2E)-2-butenoic acid ester</t>
  </si>
  <si>
    <t>Erythritol</t>
  </si>
  <si>
    <t>(2R,3S)-rel-1,2,3,4-Butanetetrol</t>
  </si>
  <si>
    <t>(2R,3S)-Butane-1,2,3,4-tetrol</t>
  </si>
  <si>
    <t>meso-Erythritol</t>
  </si>
  <si>
    <t>Mesoerythritol</t>
  </si>
  <si>
    <t>Purified Damar Gum</t>
  </si>
  <si>
    <t>Purified Shorea javanica Gum</t>
  </si>
  <si>
    <t>gamma-Aminobutyric acid:Linoleic acid conjugates</t>
  </si>
  <si>
    <t>GABA:Linoleic acid conjugates</t>
  </si>
  <si>
    <t>2,6-Dipropyl-5,6-dihydro-2H-thiopyran-3-carboxaldehyde</t>
  </si>
  <si>
    <t>3,6-Dihydro-2,6-dipropyl-2H-thiopyran-5-carboxaldehyde</t>
  </si>
  <si>
    <t>Allyl 1-propenyl disulfide</t>
  </si>
  <si>
    <t>Allyl propenyl disulfide</t>
  </si>
  <si>
    <t>1-Propenyl 2-propenyl disulfide</t>
  </si>
  <si>
    <t>2-(5-Isopropyl-2-methyl-tetrahydrothiophen-2-yl)-ethyl acetate</t>
  </si>
  <si>
    <t>Tetrahydro-2-methyl-5-(1-methylethyl)-2-thiopheneethanol acetate</t>
  </si>
  <si>
    <t>E-6-Nonenal</t>
  </si>
  <si>
    <t>trans-6-Nonenal</t>
  </si>
  <si>
    <t>3-Phenylpropyl 2-(4-hydroxy-3-methoxyphenyl)acetate</t>
  </si>
  <si>
    <t>3-Phenylpropyl homovanillate</t>
  </si>
  <si>
    <t>1-(4-Methyl-3-cyclohexen-1-yl)-ethanone</t>
  </si>
  <si>
    <t>1-Methyl-4-acetyl-1-cyclohexene</t>
  </si>
  <si>
    <t>1-(4-Methylcyclohex-3-enyl)ethanone</t>
  </si>
  <si>
    <t>4-Methyl-3-cyclohexen-1-yl methyl ketone</t>
  </si>
  <si>
    <t>1,1-Propanedithioacetate</t>
  </si>
  <si>
    <t>S,S’-propane-1,1-diyl diethanethioate</t>
  </si>
  <si>
    <t>Propane-1,1-dithioacetate</t>
  </si>
  <si>
    <t>Ethanethioic acid S,S’-propylidene ester</t>
  </si>
  <si>
    <t>1,1-Propanedithiol, diacetate</t>
  </si>
  <si>
    <t>2-Pyrrolidone</t>
  </si>
  <si>
    <t>alpha-Pyrrolidone</t>
  </si>
  <si>
    <t>Butyrolactam</t>
  </si>
  <si>
    <t>gamma-Aminobutyrolactam</t>
  </si>
  <si>
    <t>7,8-Dihydroxyflavone</t>
  </si>
  <si>
    <t>7,8-Dihydroxy-2-phenyl-4H-1-benzopyran-4-one</t>
  </si>
  <si>
    <t>7,8-Dihydroxy-2-phenyl-4-benzopyrone</t>
  </si>
  <si>
    <t>7,8-Dihydroxy-2-phenyl-4H-chromen-4-one</t>
  </si>
  <si>
    <t>Katemfe fruit extract</t>
  </si>
  <si>
    <t>Thaumatococcus daniellii fruit extract</t>
  </si>
  <si>
    <t>2-(3-Benzyloxypropyl)pyridine</t>
  </si>
  <si>
    <t>2-[3-(Phenylmethoxy)propyl]-pyridine</t>
  </si>
  <si>
    <t>(2S)-3´,7-Dihydroxy-8-methyl-4’-methoxyflavan</t>
  </si>
  <si>
    <t>(S)-2-(3-Hydroxy-4-methoxyphenyl)-8-methylchroman-7-ol</t>
  </si>
  <si>
    <t>(2S)-7,3´-Dihydroxy-4´-methoxy-8-methylflavane</t>
  </si>
  <si>
    <t>(R)-5-hydroxy-4-(4´-hydroxy-3´-methoxyphenyl)-7-methylchroman-2-one</t>
  </si>
  <si>
    <t>(4R)-4-(4-Hydroxy-3-methoxyphenyl)-5,7-dimethyl-3,4-dihydro-2H-1-benzopyran-2-one</t>
  </si>
  <si>
    <t>2,4-Dihydroxy-N-[(4-hydroxy-3-methoxyphenyl)methyl]benzamide</t>
  </si>
  <si>
    <t>2,4-Dihydroxybenzoic acid vanillylamide</t>
  </si>
  <si>
    <t>10% solution of 3,4-dimethyl-2,3-dihydrothiophene-2-thiol</t>
  </si>
  <si>
    <t>Chrysanthemum parthenium extract</t>
  </si>
  <si>
    <t>Feverfew extract</t>
  </si>
  <si>
    <t>Common pellitory extract</t>
  </si>
  <si>
    <t>Motherwort extract</t>
  </si>
  <si>
    <t>Tanacetum parthenium extract</t>
  </si>
  <si>
    <t>Valencene 80 extract</t>
  </si>
  <si>
    <t>Mixture of 3- and 4-butyl-2-thiophenecarboxyaldehyde</t>
  </si>
  <si>
    <t>(±)-Tetrahydronootkatone</t>
  </si>
  <si>
    <t>(±)-Octahydro-4,4a-dimethyl-6-(1-methylethyl)-2(1H)-naphthalenone</t>
  </si>
  <si>
    <t>(±)-6-Isopropyl-4,4a-dimethyl-decalin-2-one</t>
  </si>
  <si>
    <t>cis-5-Dodecenyl acetate</t>
  </si>
  <si>
    <t>(Z)-5-Dodecen-1-ol acetate</t>
  </si>
  <si>
    <t>cis-Dodec-5-en-1-yl acetate</t>
  </si>
  <si>
    <t>2,4,5-Trithiaoctane</t>
  </si>
  <si>
    <t>1-(Methylthiomethyl)-2-propyldisulfane</t>
  </si>
  <si>
    <t>3-(Allyldithio)butan-2-one</t>
  </si>
  <si>
    <t>3-(Allyldisulfanyl)butan-2-one</t>
  </si>
  <si>
    <t>3-(2-Propen-1-yldithio)-2-butanone</t>
  </si>
  <si>
    <t>(2E,4E)-2,4-Decadien-1-ol acetate</t>
  </si>
  <si>
    <t>trans, trans-2,4-decadien-1-yl acetate</t>
  </si>
  <si>
    <t>Glucosylated stevia extract</t>
  </si>
  <si>
    <t>Grapefruit essence oil (Citrus paradisi Macf.)</t>
  </si>
  <si>
    <t>Citrus paradisi Macf. essence oil</t>
  </si>
  <si>
    <t>Grapefruit oil, terpeneless (Citrus paradisi Macf.)</t>
  </si>
  <si>
    <t>Citrus paradisi Macf. Oil, terpeneless</t>
  </si>
  <si>
    <t>Lemon terpenes</t>
  </si>
  <si>
    <t>Citrus limon (L.) Burm. f. , terpenes</t>
  </si>
  <si>
    <t>Lime terpenes</t>
  </si>
  <si>
    <t>Citrus aurantifolia Swingle, terpenes</t>
  </si>
  <si>
    <t>Citrus medica var, acida, terpenes</t>
  </si>
  <si>
    <t>Citrus latifolia, terpenes</t>
  </si>
  <si>
    <t>Orange terpenes</t>
  </si>
  <si>
    <t>Citrus sinensis (L.) Osbeck., terpenes</t>
  </si>
  <si>
    <t>Grapefruit terpenes</t>
  </si>
  <si>
    <t>Citrus paradisi Macf., terpenes</t>
  </si>
  <si>
    <t>Lemon essence oil (Citrus limon (L) Burm. f.)</t>
  </si>
  <si>
    <t>Citrus limon (L.) Burm. f. essence oil</t>
  </si>
  <si>
    <t>Petitgrain oil terpeneless</t>
  </si>
  <si>
    <t>Citrus aurantium L. oil terpeneless</t>
  </si>
  <si>
    <t>Tangelo oil (Citrus paradisi Macf. x Citrus tangerine hort. ex Tanaka)</t>
  </si>
  <si>
    <t>Citrus paradisi Macf. x Citrus tangerine hort. ex Tanaka oil</t>
  </si>
  <si>
    <t>Citrus x tangelo oil</t>
  </si>
  <si>
    <t>Clementine oil (Citrus clementina hort. ex Tanaka)</t>
  </si>
  <si>
    <t>Citrus clementina hort. ex Tanaka oil</t>
  </si>
  <si>
    <t>Blood orange oil (Citrus sinensis (L.) Osbeck ‘Blood orange’)</t>
  </si>
  <si>
    <t>Citrus sinensis (L.) Osbeck ‘Blood orange’ oil</t>
  </si>
  <si>
    <t>Iyokan oil (Citrus iyo)</t>
  </si>
  <si>
    <t>Citrus iyo oil</t>
  </si>
  <si>
    <t>Hassaku oil (Citrus hassaku hort. ex Tanaka)</t>
  </si>
  <si>
    <t>Citrus hassaku hort. ex Tanaka oil</t>
  </si>
  <si>
    <t>Sikuwasya oil (Citrus depressa)</t>
  </si>
  <si>
    <t>Citrus depressa oil</t>
  </si>
  <si>
    <t>Shiikuwasha oil</t>
  </si>
  <si>
    <t>Natsumikan oil (Citrus natsudaidai)</t>
  </si>
  <si>
    <t>Citrus natsudaidai oil</t>
  </si>
  <si>
    <t>Mikan oil (Citrus unshiu)</t>
  </si>
  <si>
    <t>Citrus unshiu oil</t>
  </si>
  <si>
    <t>Satsuma mandarin oil</t>
  </si>
  <si>
    <t>Yuzu oil (Citrus junos (Sieb.) c. Tanaka)</t>
  </si>
  <si>
    <t>Citrus junos Siebold ex Tanaka oil</t>
  </si>
  <si>
    <t>Sudachi oil (Citrus sudachi hort. ex Shirai)</t>
  </si>
  <si>
    <t>Citrus sudachi hort. ex Shirai oil</t>
  </si>
  <si>
    <t>Kabosu oil (Citrus sphaerocarpa)</t>
  </si>
  <si>
    <t>Citrus sphaerocarpa oil</t>
  </si>
  <si>
    <t>Ponkan oil (Citrus reticulata Blanco ‘Ponkan’)</t>
  </si>
  <si>
    <t>Citrus reticulata Blanco ‘Ponkan’ oil</t>
  </si>
  <si>
    <t>Orange essence water phase (Citrus sinensis (L.) Osbeck)</t>
  </si>
  <si>
    <t>Orange aroma water phase</t>
  </si>
  <si>
    <t>(3S,5R,8S)-3,8-Dimethyl-5-prop-1-en-2-yl-3,4,5,6,7,8-hexahydro-2H-azulen-1-one</t>
  </si>
  <si>
    <t>(-)-Guaia-1(5),11-dien-2-one</t>
  </si>
  <si>
    <t>4-(4-Methyl-3-penten-1-yl)-2(5H)-furanone</t>
  </si>
  <si>
    <t>4-(l-Menthoxy)-2-butanone</t>
  </si>
  <si>
    <t>4-[(1R,2S,5R)- 2-Isopropyl-5-methylcyclohexyl]-oxybutan-2-one</t>
  </si>
  <si>
    <t>2-Ethyl-4-methyl-1,3-dithiolane</t>
  </si>
  <si>
    <t>2-Phenoxyethyl 2-(4-hydroxy-3-methoxyphenyl)acetate</t>
  </si>
  <si>
    <t>3-(3-Hydroxy-4-methoxyphenyl)-1-(2,4,6-trihydroxyphenyl)propan-1-one</t>
  </si>
  <si>
    <t>Hesperetin dihydrochalcone</t>
  </si>
  <si>
    <t>Watermint, Mentha aquatica L., extract</t>
  </si>
  <si>
    <t>Marsh mint extract</t>
  </si>
  <si>
    <t>Hairy mint extract</t>
  </si>
  <si>
    <t>Smartweed extract</t>
  </si>
  <si>
    <t>Pepperwort extract</t>
  </si>
  <si>
    <t>Wild mint extract</t>
  </si>
  <si>
    <t>Enzyme modified stevia, stevioside 20%</t>
  </si>
  <si>
    <t>(E)-3-(3,4-Dimethoxyphenyl)-N-[2-(4-methoxyphenyl)-ethyl]-acrylamide</t>
  </si>
  <si>
    <t>4-methoxyphenylethylamine 3,4-dimethoxycinnamic amide</t>
  </si>
  <si>
    <t>Cordyceps sinensis fermentation product</t>
  </si>
  <si>
    <t>n-propanol (FEMA 2928) - changed to "NO GUIDELINE"</t>
  </si>
  <si>
    <t xml:space="preserve">Material </t>
  </si>
  <si>
    <t>Relevant FEMA Numbers *</t>
  </si>
  <si>
    <t xml:space="preserve">Acacia - Gum Arabic </t>
  </si>
  <si>
    <t>Acetic Acid</t>
  </si>
  <si>
    <t>Aconitic Acid</t>
  </si>
  <si>
    <t>Adipic Acid</t>
  </si>
  <si>
    <t>Agar-agar</t>
  </si>
  <si>
    <t>Ammonium Alginate</t>
  </si>
  <si>
    <t>Artemisia (Wormwood)</t>
  </si>
  <si>
    <t>Bakers Yeast Extract</t>
  </si>
  <si>
    <t>Beeswax Yellow &amp; White</t>
  </si>
  <si>
    <t>Benzoic Acid</t>
  </si>
  <si>
    <t>Calcium Acetate</t>
  </si>
  <si>
    <t>Calcium Alginate</t>
  </si>
  <si>
    <t>Calcium Chloride</t>
  </si>
  <si>
    <t>Calcium Sulfate</t>
  </si>
  <si>
    <t>Camphor Tree</t>
  </si>
  <si>
    <t>Cedar, White (Arborvitae) Leaves &amp; Twigs</t>
  </si>
  <si>
    <t>Cherry Pits</t>
  </si>
  <si>
    <t>Cherry - Laurel Leaves</t>
  </si>
  <si>
    <t>Cinchona, Red &amp; Yellow Bark</t>
  </si>
  <si>
    <t>Corn Silk &amp; Corn Silk Extract</t>
  </si>
  <si>
    <t>Dithiols -</t>
  </si>
  <si>
    <t xml:space="preserve">2,3-butanedithiol     </t>
  </si>
  <si>
    <t xml:space="preserve">1,2-ethanedithiol   </t>
  </si>
  <si>
    <t xml:space="preserve">1,9-nonanedithiol  </t>
  </si>
  <si>
    <t>Calcium Disodium EDTA (ethylene-diaminetetraacetate)</t>
  </si>
  <si>
    <t>Elder Tree Leaves</t>
  </si>
  <si>
    <t xml:space="preserve">Ester Gum (Glycerol Ester of Wood Rosin) </t>
  </si>
  <si>
    <t>Ethyl Formate</t>
  </si>
  <si>
    <t>Guar Gum</t>
  </si>
  <si>
    <t>Gum Ghatti</t>
  </si>
  <si>
    <t>Gum Tragacanth</t>
  </si>
  <si>
    <t>Karaya Gum</t>
  </si>
  <si>
    <t>Locust (carob) bean gum</t>
  </si>
  <si>
    <t>Malic Acid</t>
  </si>
  <si>
    <t>Mannitol</t>
  </si>
  <si>
    <t>Oak Moss</t>
  </si>
  <si>
    <t>Oil of Rue</t>
  </si>
  <si>
    <t>Peach Leaves</t>
  </si>
  <si>
    <t>Potassium Alginate</t>
  </si>
  <si>
    <t>Quinine, as the hydrochloride salt or sulfate salt</t>
  </si>
  <si>
    <t>Rue</t>
  </si>
  <si>
    <t>Sassafras Leaves</t>
  </si>
  <si>
    <t>Sodium Alginate</t>
  </si>
  <si>
    <t>Sodium Aluminosilicate</t>
  </si>
  <si>
    <t>Sodium Benzoate</t>
  </si>
  <si>
    <t>Sodium Calcium Aluminosilicate Hydrated</t>
  </si>
  <si>
    <t>Sodium Thiosulfate</t>
  </si>
  <si>
    <t>Sorbitol</t>
  </si>
  <si>
    <t>St. Johnswort Leaves, Flowers &amp; Caulis</t>
  </si>
  <si>
    <t>Stannous chloride (anhydrous and dihydrated)</t>
  </si>
  <si>
    <t>Sucrose Acetate Isobutyrate (SAIB)</t>
  </si>
  <si>
    <t>Sulfuric Acid</t>
  </si>
  <si>
    <t>Tagetes (marigold)</t>
  </si>
  <si>
    <t>Tannic Acid</t>
  </si>
  <si>
    <t>Tansy</t>
  </si>
  <si>
    <t>Woodruff, Sweet</t>
  </si>
  <si>
    <t>Yarrow</t>
  </si>
  <si>
    <t xml:space="preserve">Flavoring Substances and Adjuvants Subject to Limitation or Restriction </t>
  </si>
  <si>
    <t>Reference</t>
  </si>
  <si>
    <t>Current Limit</t>
  </si>
  <si>
    <t>Food category and/or Use</t>
  </si>
  <si>
    <t>21CFR172.780</t>
  </si>
  <si>
    <t>20.0%</t>
  </si>
  <si>
    <t>Alcoholic Beverages; Function: Thickener, emulsifier, or stabilizer</t>
  </si>
  <si>
    <t xml:space="preserve">21CFR184.1005  </t>
  </si>
  <si>
    <t>0.15%</t>
  </si>
  <si>
    <t>All other food categories</t>
  </si>
  <si>
    <t>21CFR184.1007</t>
  </si>
  <si>
    <t>0.002%</t>
  </si>
  <si>
    <t>Alcoholic Beverages</t>
  </si>
  <si>
    <t>21CFR184.1009</t>
  </si>
  <si>
    <t>0.02%</t>
  </si>
  <si>
    <t>21CFR184.1115</t>
  </si>
  <si>
    <t>.25%</t>
  </si>
  <si>
    <t>21CFR184.1133</t>
  </si>
  <si>
    <t>0.1%</t>
  </si>
  <si>
    <t>3114, 3115, 3116</t>
  </si>
  <si>
    <t>21 CFR172.510</t>
  </si>
  <si>
    <t>Finished Food Thujone Free</t>
  </si>
  <si>
    <t>21CFR184.1983</t>
  </si>
  <si>
    <t>5%</t>
  </si>
  <si>
    <t>The ingredient is used as a flavoring agent and adjuvant as defined in 21 CFR170.3(o)(12) at a level not to exceed 5 percent in food.</t>
  </si>
  <si>
    <t>21CFR184.1973</t>
  </si>
  <si>
    <t>21CFR184.1021</t>
  </si>
  <si>
    <t>21CFR182.3169</t>
  </si>
  <si>
    <t xml:space="preserve"> 0.02% of fat or oil content</t>
  </si>
  <si>
    <t>This substance is generally recognized as safe for use in food when the total content of antioxidants is not over 0.02 percent of fat or oil content, including essential (volatile) oil content of food, provided the substance is used in accordance with good manufacturing practice.</t>
  </si>
  <si>
    <t>21CFR172.515</t>
  </si>
  <si>
    <t>0.5% of the essential (volatile) oil content</t>
  </si>
  <si>
    <t>BHA (butylated hydroxyanisole) may be used as an antioxidant in flavoring substances whereby the additive does not exceed 0.5 percent of the essential (volatile) oil content of the flavoring substance.</t>
  </si>
  <si>
    <t>21CFR182.3173</t>
  </si>
  <si>
    <t>0.02% of fat or oil content</t>
  </si>
  <si>
    <t>21CFR182.20</t>
  </si>
  <si>
    <t>free from prussic acid</t>
  </si>
  <si>
    <t>Essential oils, oleoresins (solvent-free), and natural extractives (including distillates) that are generally recognized as safe for their intended use.</t>
  </si>
  <si>
    <t>21CFR184.1185</t>
  </si>
  <si>
    <t>0.0001%</t>
  </si>
  <si>
    <t>21CFR184.1187</t>
  </si>
  <si>
    <t>0.4%</t>
  </si>
  <si>
    <t>21CFR184.1193</t>
  </si>
  <si>
    <t>0.05%</t>
  </si>
  <si>
    <t>21CFR184.1230</t>
  </si>
  <si>
    <t>0.07%</t>
  </si>
  <si>
    <t>21CFR172.510</t>
  </si>
  <si>
    <t>21CFR184.1025</t>
  </si>
  <si>
    <t>0.001%</t>
  </si>
  <si>
    <t>25 ppm prussic acid</t>
  </si>
  <si>
    <t>2281, 2282, 2283, 2284, 2285</t>
  </si>
  <si>
    <t>21CFR184.1262</t>
  </si>
  <si>
    <t>4 ppm</t>
  </si>
  <si>
    <t>FEMA</t>
  </si>
  <si>
    <t>1 ppm</t>
  </si>
  <si>
    <t>Total added to any food not to exceed 1.0 ppm</t>
  </si>
  <si>
    <t>21CFR172.120</t>
  </si>
  <si>
    <t>25 ppm</t>
  </si>
  <si>
    <t>Distilled alcoholic beverages; Use: Promote stability of color, flavor, and/or product clarity</t>
  </si>
  <si>
    <t>25 ppm prussic acid in the flavor</t>
  </si>
  <si>
    <t>21CFR172.735</t>
  </si>
  <si>
    <t>100 ppm of the finished beverage</t>
  </si>
  <si>
    <t>It is used to adjust the density of citrus oils used in the preparation of beverages whereby the amount of the additive does not exceed 100 parts per million of the finished beverage.</t>
  </si>
  <si>
    <t>21CFR184.1295</t>
  </si>
  <si>
    <t>0.01%</t>
  </si>
  <si>
    <t>21CFR184.1339</t>
  </si>
  <si>
    <t>.5%</t>
  </si>
  <si>
    <t>21CFR184.1333</t>
  </si>
  <si>
    <t>.1%</t>
  </si>
  <si>
    <t>21CFR184.1351</t>
  </si>
  <si>
    <t>21CFR184.1349</t>
  </si>
  <si>
    <t>21CFR184.1408</t>
  </si>
  <si>
    <t>Alcoholic beverages</t>
  </si>
  <si>
    <t>21CFR184.1343</t>
  </si>
  <si>
    <t>21CFR184.1069</t>
  </si>
  <si>
    <t>0.7%</t>
  </si>
  <si>
    <t>21CFR180.25</t>
  </si>
  <si>
    <t>2.5%</t>
  </si>
  <si>
    <t>21CFR184.1490</t>
  </si>
  <si>
    <t>The ingredient is used as an antimicrobial agent as defined in 21 CFR170.3(o)(2) in a maximum level of 0.1 percent in food.</t>
  </si>
  <si>
    <t>21CFR184.1699</t>
  </si>
  <si>
    <t>21CFR184.1610</t>
  </si>
  <si>
    <t>21CFR184.1666</t>
  </si>
  <si>
    <t>5 %</t>
  </si>
  <si>
    <t>21CFR184.1670</t>
  </si>
  <si>
    <t>2975, 2976, 2977</t>
  </si>
  <si>
    <t>21CFR172.575</t>
  </si>
  <si>
    <t>83 ppm, as quinine</t>
  </si>
  <si>
    <t>In carbonated beverages as a flavor</t>
  </si>
  <si>
    <t>21CFR184.1698</t>
  </si>
  <si>
    <t>2 ppm</t>
  </si>
  <si>
    <t>All categories of food</t>
  </si>
  <si>
    <t>3010, 3011</t>
  </si>
  <si>
    <t>21CFR184.1724</t>
  </si>
  <si>
    <t>1.0%</t>
  </si>
  <si>
    <t>21CFR182.2727</t>
  </si>
  <si>
    <t>2%</t>
  </si>
  <si>
    <t>Use:  Anticaking agent</t>
  </si>
  <si>
    <t>21CFR184.1733</t>
  </si>
  <si>
    <t>The ingredient is used as an antimicrobial agent as defined in 21 CFR170.3(o)(2) and as a flavoring agent and adjuvant as defined in 21 CFR170.3(o)(12) at a level not to exceed 0.1 percent in food.</t>
  </si>
  <si>
    <t>21CFR182.2729</t>
  </si>
  <si>
    <t>21CFR184.1807</t>
  </si>
  <si>
    <t>0.00005%</t>
  </si>
  <si>
    <t>21CFR184.1835</t>
  </si>
  <si>
    <t>12%</t>
  </si>
  <si>
    <t xml:space="preserve">All other foods; Many uses </t>
  </si>
  <si>
    <t xml:space="preserve">Hypericin-free </t>
  </si>
  <si>
    <t>21CFR184.1845</t>
  </si>
  <si>
    <t>0.0015 % calculated as tin</t>
  </si>
  <si>
    <t>All food categories</t>
  </si>
  <si>
    <t>21CFR172.833</t>
  </si>
  <si>
    <t>300 mg/kg of the finished beverage</t>
  </si>
  <si>
    <t>The total SAIB content of a beverage containing the additive does not exceed 300 milligrams/kilogram of the finished beverage.</t>
  </si>
  <si>
    <t>21CFR184.1095</t>
  </si>
  <si>
    <t>0.014%</t>
  </si>
  <si>
    <t>As oil only</t>
  </si>
  <si>
    <t>21CFR184.1097</t>
  </si>
  <si>
    <t>0.015%</t>
  </si>
  <si>
    <t>ATF Ruling 74-10</t>
  </si>
  <si>
    <t>* For more information on the Flavor and Extract Manufacturers Association of the United States (FEMA) GRAS program, visit:  http://www.femaflavor.org/gras</t>
  </si>
  <si>
    <t>Display</t>
  </si>
  <si>
    <t>Y</t>
  </si>
  <si>
    <t>C*</t>
  </si>
  <si>
    <t>Added Limited Ingredient List (to stay visible) for limited ingredient information</t>
  </si>
  <si>
    <t>Added Limited column to FUW tab - with conditional formating</t>
  </si>
  <si>
    <t>Added new tab - Limited Ingredient (hidden) - must be sorted by FEMA # to work correctly - 'Y' indicates ingredient is limited / 'C*' indicates there is other information required about the ingredient (must be free-of, etc).</t>
  </si>
  <si>
    <t>All new FEMA chemicals that are sweeteners, essential oils, terpenes - will say 'NO GUIDELINE' after discussion at NPL group meeting (5/7/19)</t>
  </si>
  <si>
    <t>Added key to FUW tab for limited ingredient column (C* - refer to limited ingredient list tab for more info / Y - this is a limited ingredient)</t>
  </si>
  <si>
    <t>Changed 'Birch Tar Oil' on 1% list to state Art.</t>
  </si>
  <si>
    <r>
      <t xml:space="preserve">Limited  </t>
    </r>
    <r>
      <rPr>
        <sz val="7"/>
        <rFont val="Arial"/>
        <family val="2"/>
      </rPr>
      <t>(see key below)</t>
    </r>
  </si>
  <si>
    <t>Natural flavoring substance or natural substance used in conjunction with flavors; In the appropriate forms (plant parts, fluid and solid extracts, concentrates, absolutes, oils, gums, balsams, resins, oleoresins, waxes, and distillates)</t>
  </si>
  <si>
    <t>The ingredient is used as an antimicrobial agent as defined in 170.3(o)(2) and as a flavoring agent and adjuvant as defined in 21 CFR170.3(o)(12).  The ingredient is used in food at levels not to exceed good manufacturing practice.  Current usage results in a maximum level of 0.1 percent in food.</t>
  </si>
  <si>
    <t>Butylated hydroxyanisole (BHA)</t>
  </si>
  <si>
    <t>Butylated Hydroxytoluene (BHT)</t>
  </si>
  <si>
    <t>Almond, bitter (free from prussic acid)</t>
  </si>
  <si>
    <t>Brominated Vegetable Oil (BVO)</t>
  </si>
  <si>
    <t>Safrole Free</t>
  </si>
  <si>
    <t>Caprylic Acid       (Octanoic Acid)</t>
  </si>
  <si>
    <t xml:space="preserve">Not more than 83 ppm total cinchona alkaloids in finished beverage </t>
  </si>
  <si>
    <t>Beverages only; Natural flavoring substance or natural substance used in conjunction with flavors; In the appropriate forms (plant parts, fluid and solid extracts, concentrates, absolutes, oils, gums, balsams, resins, oleoresins, waxes, and distillates)</t>
  </si>
  <si>
    <t>Alcoholic beverages only;  Natural flavoring substance or natural substance used in conjunction with flavors; In the appropriate forms (plant parts, fluid and solid extracts, concentrates, absolutes, oils, gums, balsams, resins, oleoresins, waxes, and distillates)</t>
  </si>
  <si>
    <t>21CFR172.812</t>
  </si>
  <si>
    <t>0.2% in the finished beverage</t>
  </si>
  <si>
    <t>It is used as a masking agent for the bitter aftertaste of saccharin used in manufactured beverages and beverage bases, not to exceed 0.2 percent in the finished beverage.</t>
  </si>
  <si>
    <t>Licorice and Licorice Derivatives as Glycyrrhizin</t>
  </si>
  <si>
    <t>Alcoholic beverages only; Natural flavoring substance or natural substance used in conjunction with flavors; In the appropriate forms (plant parts, fluid and solid extracts, concentrates, absolutes, oils, gums, balsams, resins, oleoresins, waxes, and distillates)</t>
  </si>
  <si>
    <t>1,3-Propanediol</t>
  </si>
  <si>
    <t>GRAS Notice No. GRN 000302</t>
  </si>
  <si>
    <t>To be used in place of 1,2-propanediol at levels not to exceed current good manufacturing practice maximum levels of 5 percent for alcoholic beverages.</t>
  </si>
  <si>
    <t>Propylene Glycol          (1,2-Propanediol)</t>
  </si>
  <si>
    <t>Propylene Glycol + 1,3-Propanediol</t>
  </si>
  <si>
    <t>FDA Correspondence</t>
  </si>
  <si>
    <t>When used in combination the 5% limit applies to the sum total of the two solvents.</t>
  </si>
  <si>
    <t>Propylene Glycol Alginate</t>
  </si>
  <si>
    <t>21CFR172.858</t>
  </si>
  <si>
    <t>1.7% by weight of the finished product</t>
  </si>
  <si>
    <t>As a flavoring adjunct or adjuvant in seasonings and flavors at a level not to exceed 1.7 percent by weight of the finished product.</t>
  </si>
  <si>
    <t>0.3% by weight of the finished product</t>
  </si>
  <si>
    <t>As an emulsifier, flavoring adjuvant, formulation aid, stabilizer or thickener, or surface active agent in other foods, where applicable, at a level not to exceed 0.3 percent by weight of the finished product.</t>
  </si>
  <si>
    <t>Propyl Gallate</t>
  </si>
  <si>
    <t>21CFR184.1660</t>
  </si>
  <si>
    <t>0.02 % of the fat or oil content</t>
  </si>
  <si>
    <t>The ingredient is used in foods at levels not to exceed good manufacturing practice in accordance with 184.1 (b)(1).  Good manufacturing practice results in a maximum total content of antioxidants of 0.02 percent of the fat or oil content, including the essential (volatile) oil content, of the food.</t>
  </si>
  <si>
    <t>Silicon dioxide</t>
  </si>
  <si>
    <t>21CFR172.480</t>
  </si>
  <si>
    <t>2% by weight of the food</t>
  </si>
  <si>
    <t>Alcoholic beverages only; Natural flavoring substance or natural substance used in conjunction with flavors;  Hypericin-free alcohol distillate form only</t>
  </si>
  <si>
    <t>Finished Alcoholic Beverage Thujone Free</t>
  </si>
  <si>
    <t>Tertiary butylhydroquinone (TBHQ)</t>
  </si>
  <si>
    <t>21CFR172.185</t>
  </si>
  <si>
    <t>.02 % of the oil or fat content</t>
  </si>
  <si>
    <t>The total antioxidant content of a food containing the additive will not exceed 0.02 percent of the oil or fat content of the food, including the essential (volatile) oil content of the food.</t>
  </si>
  <si>
    <t>5 ppm Coumarin</t>
  </si>
  <si>
    <t>May Wine</t>
  </si>
  <si>
    <t>Finished Beverage Thujone Free</t>
  </si>
  <si>
    <t>Beverages only;  Natural flavoring substance or natural substance used in conjunction with flavors; In the appropriate forms (plant parts, fluid and solid extracts, concentrates, absolutes, oils, gums, balsams, resins, oleoresins, waxes, and distillates)</t>
  </si>
  <si>
    <t>Yellow Prussiate of Soda (sodium ferrocyanide decahydrate)</t>
  </si>
  <si>
    <t>21CFR172.490</t>
  </si>
  <si>
    <t xml:space="preserve">13 ppm </t>
  </si>
  <si>
    <t>The additive is used or intended for use as an anticaking agent in salt and as an adjuvant in the product of dendritic crystals of salt in an amount needed to product its intended effect but not in excess of 13 parts per million calculated as anhydrous sodium ferrocyanide.</t>
  </si>
  <si>
    <t>Natural flavoring substance or natural substance used in conjunction with flavors; As oil only</t>
  </si>
  <si>
    <t>Updated Limited Ingredient List and Limited Ingredients (hidden) list.</t>
  </si>
  <si>
    <t>Changed version number - Version 2019.1</t>
  </si>
  <si>
    <t>Garlic Oil (FEMA #2503)  added to 1% list and changed to "SEE 1% LIST"</t>
  </si>
  <si>
    <t>2528, 2628, 2629, 2630</t>
  </si>
  <si>
    <t>Adding 2528 to 'Licorice and Licorice Derivatives as Glycyrrhizin' listing on Limited Ingredients List and Limited Ingredients (hidden) tabs.</t>
  </si>
  <si>
    <t>Glycyrrhizin, ammoniated</t>
  </si>
  <si>
    <t>Based on feedback from TLM, change FEMA 4878 to 'NO GUIDELINE'</t>
  </si>
  <si>
    <t>Changed Formic Acid (FEMA 2487) to "NO GUIDELINE"</t>
  </si>
  <si>
    <r>
      <t xml:space="preserve">Dimethylpolysiloxane </t>
    </r>
    <r>
      <rPr>
        <sz val="8"/>
        <color theme="1"/>
        <rFont val="Calibri"/>
        <family val="2"/>
        <scheme val="minor"/>
      </rPr>
      <t>(substantially free from hydrolyzable chloride and alkoxy groups; no more than 18 percent loss in weight after heating 4 hours at 200 deg. C; viscosity 300 to 1,050 centistokes at 25 deg. C; refractive index 1.400-1.404 at 25 deg. C)</t>
    </r>
  </si>
  <si>
    <t>21CFR172.340</t>
  </si>
  <si>
    <t xml:space="preserve">10 parts per million in food, or at such level in a concentrated food that when prepared as directed on the labels, the food in its ready-for-consumption state will have not more than 10 parts per million except as follows: Zero in milk; 110 parts per million in dry gelatin dessert mixes labeled for use whereby no more than 16 parts per million is present in the ready-to-serve dessert; 250 parts per million in salt labeled for cooking purposes, whereby no more than 10 parts per million is present in the cooked food. </t>
  </si>
  <si>
    <t>10 ppm in food</t>
  </si>
  <si>
    <t>Added dimethylpolysiloxane to limited ingredients tab</t>
  </si>
  <si>
    <t>Changed Basil Oleoresin (FEMA 2120) to 'NO GUIDELINE'</t>
  </si>
  <si>
    <t>Changed Balsam Peru to 'SEE 1% LIST'</t>
  </si>
  <si>
    <t>2001, 4227</t>
  </si>
  <si>
    <t xml:space="preserve">Gum Arabic, hydrogen octenyl-butane dioate </t>
  </si>
  <si>
    <t>Added Gum Arabic, hydrogen octenyl-butane dioate (FEMA 4227) as limited ingredient (limited per FDA GRAS Notice #247)</t>
  </si>
  <si>
    <t>Correct spelling on FEMA 3006 - Argeol</t>
  </si>
  <si>
    <t>Changed Listea Cubeba essential oil (FEMA #3846)  to 'PRIMARY GDL'</t>
  </si>
  <si>
    <t>Changed 2,6-NONADIENAL DIETHYL ACETAL (FEMA 3377) to 'SEE 1% LIST'</t>
  </si>
  <si>
    <t>Expanded CAS number column width on GRAS Materials tab</t>
  </si>
  <si>
    <t>1-(3,5,5,6,8,8-Hexamethyl-5,6,7,8-tetrahydronaphthalen-2-yl)ethanone</t>
  </si>
  <si>
    <t>AHTN</t>
  </si>
  <si>
    <t>6-Acetyl-1,1,2,4,4,7-hexamethyltetralin 6-Acetyl-1,1,2,4,4,7-hexamethyltetraline</t>
  </si>
  <si>
    <t>7-Acetyl-1,1,3,4,4,6-hexamethyl-1,2,3,4-tetra-hydronaphthalene 7-Acetyl-1,1,3,4,4,6-hexamethyltetralin</t>
  </si>
  <si>
    <t>7-Acetyl-1,1,3,4,4,6-hexamethyltetraline Acetylhexamethyltetrahydronaphthalene</t>
  </si>
  <si>
    <t>2-(4-Ethylphenoxy)-N-(1H-pyrazol-3-yl)-N-(thiophen-2-ylmethyl) acetamide</t>
  </si>
  <si>
    <t>2-(4-Ethylphenoxy)-N-(1H-pyrazol-5-yl)-N-(thiophen-2-ylmethyl)acetamide</t>
  </si>
  <si>
    <t>N-(3-Hydroxy-4-methoxyphenyl )-2-isopropyl-5,5- dimethylcyclohexanecarboxamide</t>
  </si>
  <si>
    <t>N-(4-(Cyanomethyl)phenyl)-2-isopropyl-5,5- dimethylcyclohexanecarboxamide</t>
  </si>
  <si>
    <t>S-Allyl-L-cysteine sulfoxide</t>
  </si>
  <si>
    <t>Alliin</t>
  </si>
  <si>
    <t>(S)-3-(Allylsulphinyl)-L-alanine</t>
  </si>
  <si>
    <t>6-Methyl-5-hepten-2-ol</t>
  </si>
  <si>
    <t>(+/-)-6-Methyl-5-hepten-2-ol Sulcatol</t>
  </si>
  <si>
    <t>(+/-)-Sulcatol</t>
  </si>
  <si>
    <t>2-Methyl-2-hepten-6-ol</t>
  </si>
  <si>
    <t>6-Hydroxy-2-methyl-2-heptene 6-Methylhept-5-en-2-ol</t>
  </si>
  <si>
    <t>trans-5-Dodecenal</t>
  </si>
  <si>
    <t>(5E)-Dodecenal</t>
  </si>
  <si>
    <t>cis-6-Dodecenal</t>
  </si>
  <si>
    <t>(Z)-6-Dodecenal</t>
  </si>
  <si>
    <t>cis-9-Dodecenal</t>
  </si>
  <si>
    <t>(9Z)-Dodecenal</t>
  </si>
  <si>
    <t>Mixture of 5-hydroxy-4-(4´-hydroxy-3´-methoxyphenyl)-7- methylchroman-2-</t>
  </si>
  <si>
    <t>one and 7-hydroxy-4-(4´-hydroxy-3´-methoxyphenyl)-5-methylchroman- 2-one</t>
  </si>
  <si>
    <t>Methyl propyl sulfide</t>
  </si>
  <si>
    <t>2-Thiapentane</t>
  </si>
  <si>
    <t>3-p-Menthen-7-al</t>
  </si>
  <si>
    <t>(E)-3-Methyl-4-dodecenoic acid</t>
  </si>
  <si>
    <t>cis-2-Hexylcyclopropaneacetic acid</t>
  </si>
  <si>
    <t>2-Ethoxy-4-(hydroxymethyl)phenol 3-Ethoxy-4-hydroxybenzyl alcohol Ethyl vanillyl alcohol</t>
  </si>
  <si>
    <t>p-(Hydroxymethyl)guethol</t>
  </si>
  <si>
    <t>2-Mercapto-3-methyl-1-butanol</t>
  </si>
  <si>
    <t>Rebaudioside M</t>
  </si>
  <si>
    <t>Rebaudioside X</t>
  </si>
  <si>
    <t>N-(2-Hydroxy-2-phenylethyl)-2-isopropyl-5,5-dimethylcyclohexane-1- carboxamide</t>
  </si>
  <si>
    <t>Allulose</t>
  </si>
  <si>
    <t>D-Psicose</t>
  </si>
  <si>
    <t>trans-5-Octenal</t>
  </si>
  <si>
    <t>(5E)-5-Octenal</t>
  </si>
  <si>
    <t>E-5-Octen-1-al</t>
  </si>
  <si>
    <t>N-(1-((4-Amino-2,2-dioxido-1H-benzo[c][1,2,6]thiadiazin-5-yl)oxy)-2- methylpropan-2-yl)-2,6-dimethylisonicotinamide (sulfate salt)</t>
  </si>
  <si>
    <t>Hexyl propyl disulfide</t>
  </si>
  <si>
    <t>1-Hexyl propyl disulfide</t>
  </si>
  <si>
    <t>1-Hexyl-2-propyldisulfane 4,5-Dithiaundecane</t>
  </si>
  <si>
    <t>O-Ethyl S-(3-methylbut-2-en-1-yl)thiocarbonate</t>
  </si>
  <si>
    <t>3-Methyl-2(5H)-furanone α-Methyl-γ-crotonolactone 2-Methyl-2-butenolide</t>
  </si>
  <si>
    <t>2-Methylbut-2-en-4-olide</t>
  </si>
  <si>
    <t>4-Hydroxy-2-methyl-2-butenoic acid γ-lactone 4-Hydroxy-2-methyl-2-butenoic acid lactone</t>
  </si>
  <si>
    <t>Ethyl 3-methyl-2-oxopentanoate Ethyl 2-oxo-3-methylpentanoate Ethyl 2-oxo-3-methylvalerate</t>
  </si>
  <si>
    <t>trans-Tetradec-4-enal</t>
  </si>
  <si>
    <t>2,6-Dimethylheptenyl formate</t>
  </si>
  <si>
    <t>L-Carnitine tartrate Levocarnitine tartrate L-Carnitine-L-tartrate</t>
  </si>
  <si>
    <t>Corynebacterium glutamicum corn syrup fermentation product</t>
  </si>
  <si>
    <t>Corynebacterium stationis corn syrup fermentation product</t>
  </si>
  <si>
    <t>Glucosylated steviol glycosides, 70-80%</t>
  </si>
  <si>
    <t>Glucosylated steviol glycosides, 40%</t>
  </si>
  <si>
    <t>Stevia extract stevioside, 70%</t>
  </si>
  <si>
    <t>Hibiscus blossom extract Hibiscus sabdariffa L. extract Roselle extract</t>
  </si>
  <si>
    <t>3,7-Dimethyl-2-methyleneoct-6-en-1-ol</t>
  </si>
  <si>
    <t>bis-(3-Methyl-2-butenyl)disulfide</t>
  </si>
  <si>
    <t>bis-(3-Methyl-2-buten-1-yl)disulfide</t>
  </si>
  <si>
    <t>(5Z)-3,4-Dimethyl-5-propylidene-2(5H)-furanone</t>
  </si>
  <si>
    <t>2-Methyl-3-butene-2-thiol</t>
  </si>
  <si>
    <t>α,α-Dimethyl allyl mercaptan</t>
  </si>
  <si>
    <t>(Z)-9-Dodecenoic acid</t>
  </si>
  <si>
    <t>(9Z)-9-Dodecenoic acid</t>
  </si>
  <si>
    <t>9-Dodecenoic acid, (Z)- (8Cl) cis-9-Dodecenoic acid Lauroleic acid</t>
  </si>
  <si>
    <t>Tridec-5-enal</t>
  </si>
  <si>
    <t>Refined soybean oil extract</t>
  </si>
  <si>
    <t>1-Ethyl-2-(1-pyrrolylmethyl)pyrrole</t>
  </si>
  <si>
    <t>Rebaudioside D 95%</t>
  </si>
  <si>
    <t>Rebaudioside M 95%</t>
  </si>
  <si>
    <t>Rebaudioside X 95%</t>
  </si>
  <si>
    <t>Buchu leaves extract</t>
  </si>
  <si>
    <t>Barosma betulina Bartl. et Wendl. leaves extract</t>
  </si>
  <si>
    <t>B. crenulata (L.) Hook leaves extract</t>
  </si>
  <si>
    <t>B. serratifolia Willd. leaves extract</t>
  </si>
  <si>
    <t>Peppermint oil terpeneless</t>
  </si>
  <si>
    <t>Mentha piperita L. oil terpeneless</t>
  </si>
  <si>
    <t>Spearmint oil terpeneless</t>
  </si>
  <si>
    <t>Mentha spicata L. oil terpeneless</t>
  </si>
  <si>
    <t>(Z)-8-Pentadecenal</t>
  </si>
  <si>
    <t>4,7-Decadienal</t>
  </si>
  <si>
    <t>2-Methylthiophene</t>
  </si>
  <si>
    <t>4-Methylidene-2-(2-methylprop-1-enyl)oxane</t>
  </si>
  <si>
    <t>4-Isopropoxycinnamaldehyde</t>
  </si>
  <si>
    <t>Glucosylated steviol glycosides, 90%</t>
  </si>
  <si>
    <t>Chaenomeles speciosa leaf extract</t>
  </si>
  <si>
    <t>Eriobotrya japonica leaves extract</t>
  </si>
  <si>
    <t>Sodium gluconate</t>
  </si>
  <si>
    <t>D-Gluconic acid, monosodium salt Sodium D-gluconate</t>
  </si>
  <si>
    <t>3-Methylbutane-1,3-dithiol</t>
  </si>
  <si>
    <t>Rebaudioside E ≥85%</t>
  </si>
  <si>
    <t>Rebaudioside I 95%</t>
  </si>
  <si>
    <t>S-Methyl 5-(1-ethoxyethoxy)tetradecanethioate</t>
  </si>
  <si>
    <t>S-Methyl 5-(1-ethoxyethoxy)decanethioate</t>
  </si>
  <si>
    <t>beta-Bisabolene ≥88%</t>
  </si>
  <si>
    <t>Nootkatone Complex</t>
  </si>
  <si>
    <t>Modified guaiac wood extract</t>
  </si>
  <si>
    <t>Guaiacum spp. wood extract</t>
  </si>
  <si>
    <t>Added GRAS List 29 to list with Max Use Levels (includes removal of ethyl nitrate - changed to ' NOT GRAS')</t>
  </si>
  <si>
    <t>Change Hexanoic Acid (FEMA 2559) to 'SEE 1% LIST'</t>
  </si>
  <si>
    <t>Updated version number - V2020.1</t>
  </si>
  <si>
    <t>Change 2-methylbutanol (FEMA #3998; active fusel oil) to 'NO GUIDELINE'</t>
  </si>
  <si>
    <t>Origanum Oil (FEMA #2828) changed to 'NO GUIDELINE' from 0</t>
  </si>
  <si>
    <t>Additional Information</t>
  </si>
  <si>
    <t>Natural Only (83 Fed. Reg. 50490. 9 October 2018)</t>
  </si>
  <si>
    <t>PYRIDINE (NATURAL ONLY)</t>
  </si>
  <si>
    <t>BENZOPHENONE (NATURAL ONLY)</t>
  </si>
  <si>
    <t>ETHYL ACRYLATE (NATURAL ONLY)</t>
  </si>
  <si>
    <t>MYRCENE (NATURAL ONLY)</t>
  </si>
  <si>
    <t>PULEGONE (NATURAL ONLY)</t>
  </si>
  <si>
    <t>Added 'Additional Information' column to GRAS materials tab</t>
  </si>
  <si>
    <t>Based on GRAS List 29 - added the 'Natural Only (83 Fed. Reg. 50490. 9 October 2018)' to benzophenone (2134), ethyl acrylate (2418), myrcene (2762), pulegone (2963), and pyridine (2966).</t>
  </si>
  <si>
    <t>Added (NATURAL ONLY) to the name on Fenaroli tab to benzophenone (2134), ethyl acrylate (2418), myrcene (2762), pulegone (2963), and pyridine (2966).</t>
  </si>
  <si>
    <t>Added 'Nat' to benzophenone (2134), ethyl acrylate (2418), myrcene (2762), pulegone (2963) on 1% list.</t>
  </si>
  <si>
    <t>FEMA# 3634 4,5-dimethyl-3-hydroxy-2,5-dihydrofuran-2-one (Sotolone) changed to 'SEE 1% LIST'</t>
  </si>
  <si>
    <t>Updated version number - V2021.1</t>
  </si>
  <si>
    <t>5.         The ingredient used must be present at the calculated level in the finished flavor. For extracted products, the calculation refers to the amount of the ingredient present after processing rather than the amount added.</t>
  </si>
  <si>
    <t>CHAMOMILE FLOWER ROMAN EXTRACT</t>
  </si>
  <si>
    <t>CHAMOMILE FLOWER HUNGARIAN OIL</t>
  </si>
  <si>
    <t>CHAMOMILE FLOWER ENGLISH OIL</t>
  </si>
  <si>
    <t>Added Methyl Thiobutyrate to 1% list</t>
  </si>
  <si>
    <t>Correct various typos</t>
  </si>
  <si>
    <t xml:space="preserve">Massoia lactone </t>
  </si>
  <si>
    <t>Massoia lactone added to 1% list (was on original list) and changed to 'SEE 1% LIST'</t>
  </si>
  <si>
    <r>
      <t xml:space="preserve">Alcohol content       </t>
    </r>
    <r>
      <rPr>
        <b/>
        <sz val="8"/>
        <rFont val="Arial"/>
        <family val="2"/>
      </rPr>
      <t xml:space="preserve">(high end of box #10) </t>
    </r>
    <r>
      <rPr>
        <b/>
        <sz val="6"/>
        <rFont val="Arial"/>
        <family val="2"/>
      </rPr>
      <t>*DO NOT ENTER % SIGN*</t>
    </r>
  </si>
  <si>
    <t>Changed OSMANTHUS ABSOLUTE to 'SEE 1% LIST'</t>
  </si>
  <si>
    <t>Changed Schinus Molle Oil (FEMA# 3018 also known as Pink Pepper Oil) to 'NO GUIDELINE' based on email/NPL taste panel - fit at 1%</t>
  </si>
  <si>
    <t xml:space="preserve">Picrasma excelsa (SW.), Quassia amara must contain a minimum of 20.8 ppm quassin </t>
  </si>
  <si>
    <r>
      <t>Quassin Powder</t>
    </r>
    <r>
      <rPr>
        <b/>
        <sz val="12"/>
        <color rgb="FFFF0000"/>
        <rFont val="Arial"/>
        <family val="2"/>
      </rPr>
      <t xml:space="preserve"> *</t>
    </r>
  </si>
  <si>
    <t>Changed Quassia to Quassin on 1% list and Primary guidelines tabs</t>
  </si>
  <si>
    <t>Added solutions statement on FUW tab under Disclaimers.</t>
  </si>
  <si>
    <t>Added citrus oils statement to washed extract guideline</t>
  </si>
  <si>
    <t>Updated version number</t>
  </si>
  <si>
    <t>(applies to individual oils and a combination of citrus oils)</t>
  </si>
  <si>
    <t>Updated max use levels form FEMA GRAS 29</t>
  </si>
  <si>
    <t>Updated version number - 2022.2</t>
  </si>
  <si>
    <t>Added GRAS 30 chemicals (FEMA 4943 - 4980)</t>
  </si>
  <si>
    <t>Changed 3764 to NOT GRAS based on update in FEMA GRAS 30</t>
  </si>
  <si>
    <t>trans-Traumatic acid</t>
  </si>
  <si>
    <t>trans-2-Dodecenedioic acid</t>
  </si>
  <si>
    <t xml:space="preserve">trans-2-Dodecenedioic acid </t>
  </si>
  <si>
    <t>(E)-Dodec-2-enedioic acid Dodec-2-enedioic acid Traumatic acid</t>
  </si>
  <si>
    <t>Dodec-2-enedioic acid Traumatic acid</t>
  </si>
  <si>
    <t>cis-8-Decenal</t>
  </si>
  <si>
    <t>Decanedioic acid</t>
  </si>
  <si>
    <t>Decanedicarboxylic acid</t>
  </si>
  <si>
    <t>1,10-Decanedioic acid</t>
  </si>
  <si>
    <t xml:space="preserve">1,8-Octanedicarboxylic acid </t>
  </si>
  <si>
    <t>Sebacic acid</t>
  </si>
  <si>
    <t>2-Amino-2-deoxy-poly-D-glucosamine</t>
  </si>
  <si>
    <t>Glucosylated stevia extract 40% with 14% Rebaudio- side A</t>
  </si>
  <si>
    <t>2-Hexylpyridine</t>
  </si>
  <si>
    <t>Corynebacterium ammoniagenes fermentation product</t>
  </si>
  <si>
    <t>Stevia rebaudiana extract with Rebaudiosides AM and M</t>
  </si>
  <si>
    <t>Glucosylated steviol glycosides 90% supraglucosyl- ated rebaudioside A</t>
  </si>
  <si>
    <t>Glucosylated steviol glycosides 91% supraglucosyl- ated rebaudioside D</t>
  </si>
  <si>
    <t>Glucosylated steviol glycosides 58% supraglucosyl- ated stevioside</t>
  </si>
  <si>
    <t>Blue agave inulin (Agave tequilana)</t>
  </si>
  <si>
    <t>Emblica officinalis fruit extract</t>
  </si>
  <si>
    <t>Boehmeria nivea leaf extract</t>
  </si>
  <si>
    <t>Rebaudioside M 85%</t>
  </si>
  <si>
    <t>4-Formyl-2-methoxyphenyl l-menthyl glutarate</t>
  </si>
  <si>
    <t>9-Dodecen-12-olide</t>
  </si>
  <si>
    <t>trans-alpha-Bergamotene</t>
  </si>
  <si>
    <t>4-Methyltrideca-2E,4-dienal</t>
  </si>
  <si>
    <t>Lepidium meyenii root extract</t>
  </si>
  <si>
    <t>Pandan leaf (Pandanus amaryllifolius) distillate extract</t>
  </si>
  <si>
    <t>Corynebacterium glutamicum cell free fermentation product</t>
  </si>
  <si>
    <t>N-(1-((4-Amino-2,2-dioxido-1H-benzo[c][1,2,6]thiadi- azin-5-yl)oxy)-2-methylpropan-2-yl)isonicotinamide</t>
  </si>
  <si>
    <t>4-Methylheptan-3-one</t>
  </si>
  <si>
    <t>delta-Cadinene</t>
  </si>
  <si>
    <t>Stevia rebaudiana extract with Rebaudioside M ≥90%</t>
  </si>
  <si>
    <t>Yerba mate extract (Ilex paraguariensis A. St.-Hil.)</t>
  </si>
  <si>
    <t>2-Methyl-1-(2-(5-(p-tolyl)-1H-imidazol-2-yl)piperidin- 1-yl)butan-1-one</t>
  </si>
  <si>
    <t>beta-Farnesene</t>
  </si>
  <si>
    <t>Diethyl mercaptosuccinate</t>
  </si>
  <si>
    <t>3-Mercapto-3-methyl-1-pentyl acetate</t>
  </si>
  <si>
    <t>Germacrene D ≥85%</t>
  </si>
  <si>
    <t>Scutellaria baicalensis root extract</t>
  </si>
  <si>
    <t>Lemon seed (Citrus limon) oil</t>
  </si>
  <si>
    <t>10-Hydroxy-4,8-dimethyldec-4-enal</t>
  </si>
  <si>
    <t>Rebaudioside B 95%</t>
  </si>
  <si>
    <t>2-(Furan-2-yl)-4,6-dimethyl-1,3,5-dithiazinane</t>
  </si>
  <si>
    <t>Mixture of (8Z,11Z)-heptadeca-8,11-dienal and (Z)- heptadec-8-enal</t>
  </si>
  <si>
    <t>8-Decenal, (8Z)-</t>
  </si>
  <si>
    <t>(8Z)-Dec-8-enal</t>
  </si>
  <si>
    <t>Chitosan</t>
  </si>
  <si>
    <t>2-(n-Hexyl)pyridine</t>
  </si>
  <si>
    <t>C. ammoniagenes dried fermentation broth</t>
  </si>
  <si>
    <t>Indian gooseberry extract</t>
  </si>
  <si>
    <t xml:space="preserve">Phyllanthus emblica extract </t>
  </si>
  <si>
    <t>Amla extract</t>
  </si>
  <si>
    <t>Ramie leaf extract</t>
  </si>
  <si>
    <t>Rebaudioside X 85%</t>
  </si>
  <si>
    <t>4-Formyl-2-methoxyphenyl-(1R,2S,5R)-2-isopropyl- 5-methylcyclohexyl pentanedioate</t>
  </si>
  <si>
    <t>Pentanedioic acid, 1-(4-formyl-2-methoxyphenyl)</t>
  </si>
  <si>
    <t>5-[(1R,2S,5R)-5-methyl-2-(1-methylethyl)cyclohexyl] ester</t>
  </si>
  <si>
    <t>Yuzu lactone Oxacyclotridec-10-en-2-one</t>
  </si>
  <si>
    <t>1-Oxacyclotridec-10-en-2-one</t>
  </si>
  <si>
    <t>alpha-Bergamotene, trans-</t>
  </si>
  <si>
    <t>Bicyclo(3.1.1)hept-2- ene, 2,6-dimethyl-6-(4-methyl- 3-penten-1-yl)-, (1S,5S,6R)-</t>
  </si>
  <si>
    <t>Bicyclo(3.1.1)hept-2-ene, 2,6-dimethyl-6-(4-methyl-3-pen- tenyl)-, (1S-(1.alpha.,5.alpha.,6.alpha.))-</t>
  </si>
  <si>
    <t>alpha-trans-Bergamotene alpha-Bergamotene, (-)-trans- (-)-trans-alpha-Bergamotene (-)-exo-alpha-Bergamotene</t>
  </si>
  <si>
    <t>2-Norpinene, 2,6-dimethyl-6-(4-methyl-3-pentenyl)-,trans-(-)</t>
  </si>
  <si>
    <t>Lepidium peruvianum root extract</t>
  </si>
  <si>
    <t>C. glutamicum dried fermentation broth</t>
  </si>
  <si>
    <t>δ-Cadinene</t>
  </si>
  <si>
    <t>Cadina-1(10),4-diene</t>
  </si>
  <si>
    <t>Mate absolute</t>
  </si>
  <si>
    <t>Ilex paraguariensis A. St.-Hil. extract</t>
  </si>
  <si>
    <t>(E)-beta-Farnesene</t>
  </si>
  <si>
    <t>trans-beta-Farnesene</t>
  </si>
  <si>
    <t xml:space="preserve">1,6,10-Dodecatriene, 7,11-dimethyl-3-methylene-, </t>
  </si>
  <si>
    <t xml:space="preserve">(6E)- 1,6,10-Dodecatriene, 7,11-dimethyl-3-methylene-, </t>
  </si>
  <si>
    <t>(E)- (6E)-7,11-Dimethyl-3-methylene-1,6,10-dodecatriene</t>
  </si>
  <si>
    <t xml:space="preserve"> (E)-7,11-Dimethyl-3-methylene-1,6,10-dodecatriene</t>
  </si>
  <si>
    <t>Chinese skullcap extract</t>
  </si>
  <si>
    <t>Baikal skullcap extract</t>
  </si>
  <si>
    <t>Citrus limon seed oil</t>
  </si>
  <si>
    <t>Citrus medica limonum seed oil</t>
  </si>
  <si>
    <t>Citrus medica seed oil</t>
  </si>
  <si>
    <t>1-para-menthene-8-thiol</t>
  </si>
  <si>
    <t>2,4-t-t-Decadienal</t>
  </si>
  <si>
    <t>2,5 dimethyl pyrazine</t>
  </si>
  <si>
    <t>2,6 Nonadienal (cis, trans)</t>
  </si>
  <si>
    <t>2-Methyl-1-Butanethiol</t>
  </si>
  <si>
    <t>2-t-6-t-Octadienal</t>
  </si>
  <si>
    <t>2-t-Hexenal</t>
  </si>
  <si>
    <t>3-Methyl Cyclohexanedione-1-2</t>
  </si>
  <si>
    <t>4-Methoxy-2-Methyl-2-Butanethiol</t>
  </si>
  <si>
    <t>A-Irone</t>
  </si>
  <si>
    <t>Ambrettolide</t>
  </si>
  <si>
    <t>Beta Ionone</t>
  </si>
  <si>
    <t>Boronia Absolute</t>
  </si>
  <si>
    <t>Buchu Oil</t>
  </si>
  <si>
    <t>Cis-hepten-4-al</t>
  </si>
  <si>
    <t>Citronella Oil</t>
  </si>
  <si>
    <t>Cognac Oil</t>
  </si>
  <si>
    <t xml:space="preserve">Difurfuryl Disulphide </t>
  </si>
  <si>
    <t>Dimethy Trisulfide</t>
  </si>
  <si>
    <t>Ethyl Fenchol</t>
  </si>
  <si>
    <t>G-Decalactone</t>
  </si>
  <si>
    <t>G-Heptalactone</t>
  </si>
  <si>
    <t>Geranium Bourbon</t>
  </si>
  <si>
    <t>Guaiac Wood Oil</t>
  </si>
  <si>
    <t>Horseradish</t>
  </si>
  <si>
    <t>Isobutyl Thiazole</t>
  </si>
  <si>
    <t>Jasmine</t>
  </si>
  <si>
    <t>Juniperberry Oil</t>
  </si>
  <si>
    <t>Methylthiobutyrate</t>
  </si>
  <si>
    <t>Mustard Oil, black</t>
  </si>
  <si>
    <t xml:space="preserve">N-(4-hydroxy-3-methoxybenzyl) nonanamide </t>
  </si>
  <si>
    <t>Nonen-2-al, trans</t>
  </si>
  <si>
    <t>N-propyl mercaptan</t>
  </si>
  <si>
    <t>Patchouli Oil</t>
  </si>
  <si>
    <t>Petitgrain Oil</t>
  </si>
  <si>
    <t>Pinanyl Mercaptan</t>
  </si>
  <si>
    <t>p-Mentha-8-Thiol-3-One</t>
  </si>
  <si>
    <t>Sandalwood Oil</t>
  </si>
  <si>
    <t>Turkish Rose Oil</t>
  </si>
  <si>
    <t>Vetiver Oil</t>
  </si>
  <si>
    <t>Beta methyl naphthyl ketone</t>
  </si>
  <si>
    <t>Alpha Ionone</t>
  </si>
  <si>
    <t>Added 0.1% tab - added FEMA numbers (excluded FIT chemicals)</t>
  </si>
  <si>
    <t>2-trans-6-trans-octadienal</t>
  </si>
  <si>
    <t>Juniper Oil</t>
  </si>
  <si>
    <t>Theoretical Yield Volume        (gallons)</t>
  </si>
  <si>
    <t>Theoretical Yield Weight    (pounds)</t>
  </si>
  <si>
    <t>Theoretical Yield Volume             (mL)</t>
  </si>
  <si>
    <t>Theoretical Yield Volume               (mL)</t>
  </si>
  <si>
    <t>Theoretical Yield Weight       (grams)</t>
  </si>
  <si>
    <t>Added ingredients to 0.1% list</t>
  </si>
  <si>
    <t>Changed Weight/Volume of Final Product”  to “Theoretical Weight/Volume” for washed extract, black pepper powder, and cocoa nibs</t>
  </si>
  <si>
    <t>Added GRAS 31 chemicals (FEMA 4981 - 5012)</t>
  </si>
  <si>
    <t>Updated use levels for FEMA 2700, 3263, 4288 based on GRAS 31 updates</t>
  </si>
  <si>
    <t>8-Methyl-4-methylenenon-7-en-2-one</t>
  </si>
  <si>
    <t>4-(4-Methylpent-3-en-1-yl)-5,6-dihydro-2H -pyran-2-one</t>
  </si>
  <si>
    <t>4-Mercapto-1-octanol</t>
  </si>
  <si>
    <t>2,11-Tetradecadienal</t>
  </si>
  <si>
    <t>2,11-Tetradecadien-1-al</t>
  </si>
  <si>
    <t>4,9-Dodecadienal</t>
  </si>
  <si>
    <t>4,9-Dodecadien-1-al</t>
  </si>
  <si>
    <t>Hyaluronic acid, sodium salt</t>
  </si>
  <si>
    <t>Poly[(1.3)-2-acetamido-2-deoxy-ß-d-glucose-(1.4)-ß-d-glucopyranosyluronic acid] sodium salt</t>
  </si>
  <si>
    <t>Hyaluronan sodium</t>
  </si>
  <si>
    <t>Sodium hyaluronate</t>
  </si>
  <si>
    <t>4991 Persea americana oil</t>
  </si>
  <si>
    <t>Polymeric structure of sodium salt of (2S ,3S,4R,5R,6R)-3-[(2S,3R,5S,6R)-3-acetamido-5-hydroxy-6-(hydroxymethyl)oxan-2-yl]oxy-4,5,6-trihydroxyoxane-2-carboxylate</t>
  </si>
  <si>
    <t>Rubusosides enriched Glucosylated Steviol Glycosides</t>
  </si>
  <si>
    <t>Prepared Mixture of Chloride Salts of Potassium, Magnesium and Calcium</t>
  </si>
  <si>
    <t>2,6-Octadienal</t>
  </si>
  <si>
    <t>2,6-Octadien-1-al</t>
  </si>
  <si>
    <t>Thaumatin II</t>
  </si>
  <si>
    <t>Thaumatin 2</t>
  </si>
  <si>
    <t>Ethyl 5-acetoxyoctadecanoate</t>
  </si>
  <si>
    <t>3-Methyl-3-butene-1-thiol</t>
  </si>
  <si>
    <t>3-Hydroxyhexanoic acid</t>
  </si>
  <si>
    <t>2-Methyloctan-4-olide</t>
  </si>
  <si>
    <t>Persea americana oil</t>
  </si>
  <si>
    <t>Added 4226 (ester gum (glycerol ester of rosin)) added to limited ingredients list</t>
  </si>
  <si>
    <t>TTB Limited Ingredients</t>
  </si>
  <si>
    <t xml:space="preserve">There are 4 artificial flavor materials that TTB allows to be present at certain levels in alcohol beverages without affecting the label declaration. If the levels of each of these, or a combination of them, exceed TTB's limitation the alcohol beverage must be labeled as "imitation." </t>
  </si>
  <si>
    <t>Artificial Vanillin</t>
  </si>
  <si>
    <t>Artificial Ethyl Vanillin</t>
  </si>
  <si>
    <t>Artificial Maltol</t>
  </si>
  <si>
    <t>Artificial Ethyl Maltol</t>
  </si>
  <si>
    <t>Ethyl Vanillin</t>
  </si>
  <si>
    <t>Ethyl Maltol</t>
  </si>
  <si>
    <t>Monk Fruit</t>
  </si>
  <si>
    <t>added monk fruit as a synonym for luo han fruit (FEMA 4711) on GRAS tab</t>
  </si>
  <si>
    <t>added Dodecanal (FEMA# 2615) to 1% list</t>
  </si>
  <si>
    <t>added TTB limited ingredients to limted ingredient list</t>
  </si>
  <si>
    <t>(±)-2-(5-METHYL-5-VINYLTETRAHYDROFURAN-2-YL)PROPIONALDEHYDE</t>
  </si>
  <si>
    <t>4-HYDROXY-4-METHYL-7-CIS-DECENOIC ACID
GAMMA LACTONE</t>
  </si>
  <si>
    <t>2,4,6-TRIISOBUTYL-5,6-DIHYDRO-4H-1,3,5-DITHIAZINE</t>
  </si>
  <si>
    <t>4-HYDROXY-2,3-DIMETHYL-2,4-NONADIENOIC ACID GAMMA LACTONE</t>
  </si>
  <si>
    <t>4-HYDROXY-4-METHYL-5-HEXENOIC ACID GAMMA LACTONE</t>
  </si>
  <si>
    <t>Corrected GRAS list - some ingredients had '…' instead of full name</t>
  </si>
  <si>
    <t>Ester gum</t>
  </si>
  <si>
    <t>Ester Gum</t>
  </si>
  <si>
    <t xml:space="preserve">Coffee furanone </t>
  </si>
  <si>
    <t xml:space="preserve">Hesperetin </t>
  </si>
  <si>
    <t>Added synonyms according to TLM email (11/21/22)</t>
  </si>
  <si>
    <t>changed 'may not' to 'are not' for solvent solution statement on FUW tab</t>
  </si>
  <si>
    <r>
      <t>·</t>
    </r>
    <r>
      <rPr>
        <sz val="13"/>
        <color theme="1"/>
        <rFont val="Times New Roman"/>
        <family val="1"/>
      </rPr>
      <t xml:space="preserve">         </t>
    </r>
    <r>
      <rPr>
        <sz val="13"/>
        <color theme="1"/>
        <rFont val="Calibri"/>
        <family val="2"/>
        <scheme val="minor"/>
      </rPr>
      <t>The max use rates apply to compounded flavors and are not applicable to simple solvent solutions.</t>
    </r>
  </si>
  <si>
    <t>ALGIN 10</t>
  </si>
  <si>
    <t>trans-ANETHOLE</t>
  </si>
  <si>
    <t>LIMONENE (d,l-, and dl-)</t>
  </si>
  <si>
    <t>PINE OIL (PINE TAR OIL)122</t>
  </si>
  <si>
    <t>PROPYL p-HYDROXYBENZOATE</t>
  </si>
  <si>
    <t>d-SORBITOL</t>
  </si>
  <si>
    <t>SPRUCE NEEDLES and TWIGS OIL (Picea spp.)</t>
  </si>
  <si>
    <t>l-ARABINOSE</t>
  </si>
  <si>
    <t>di-ISOLEUCINE</t>
  </si>
  <si>
    <t>d,l-METHIONINE</t>
  </si>
  <si>
    <t>HYDROXYNONANOIC ACID, δ-LACTONE</t>
  </si>
  <si>
    <t>BAY 18</t>
  </si>
  <si>
    <t>BEECHWOOD CREOSOTE (FAGUS SPP..)</t>
  </si>
  <si>
    <t>HEMLOCK (SPRUCE)72</t>
  </si>
  <si>
    <t>N-(4-HYDROXY-3-METHOXYBENZYL)-8-METHYL-6-NONENAMIDE</t>
  </si>
  <si>
    <t>o-METHOXYBENZALDEHYDE</t>
  </si>
  <si>
    <t>B-NAPHTHYL METHYL ETHER</t>
  </si>
  <si>
    <t>OREGANO (other genera including Coleus, Lantana and Hyptis)</t>
  </si>
  <si>
    <t>SMOKE FLAVOR, CHAR146</t>
  </si>
  <si>
    <t>THYME (Thymus serpyllum L)</t>
  </si>
  <si>
    <t>THYME WILD or CREEPING EXTRACT (Thymus serpyllum L.)</t>
  </si>
  <si>
    <t>Changed to version 2024.1</t>
  </si>
  <si>
    <t xml:space="preserve">Phloretin </t>
  </si>
  <si>
    <t>Added 1 decimal place (total 3) to washed extract calculations - cell C121 on both tabs</t>
  </si>
  <si>
    <t>Mate absolute (4969) changed to "SEE 1% LIST" and FEMA #4969 added to  1% solutions tab</t>
  </si>
  <si>
    <t>2-Mercapto-5-methylheptan-4-one</t>
  </si>
  <si>
    <t>Caryophylla-3(4),8-dien-5-ol</t>
  </si>
  <si>
    <t>L-Cysteine methyl ester hydrochloride</t>
  </si>
  <si>
    <t>2(3)-Hexanethiol</t>
  </si>
  <si>
    <t>(±)-4-Hydroxy-6-methyl-2-heptanone</t>
  </si>
  <si>
    <t>2-Octyl-2-dodecenal</t>
  </si>
  <si>
    <t>2-Hexyl-2-decenal</t>
  </si>
  <si>
    <t>(E)-3-Benzo[1,3]dioxol-5-yl-N,Ndiphenyl-2-propenamide</t>
  </si>
  <si>
    <t>2,6-Dimethyl-5-heptenol</t>
  </si>
  <si>
    <t>(±)-Bicyclo[2.2.1]hept-5-ene-2-carboxylic acid, ethyl ester</t>
  </si>
  <si>
    <t>3-(Acetylthio)hexanal</t>
  </si>
  <si>
    <t>(±)-3-Mercapto-1-pentanol</t>
  </si>
  <si>
    <t>(3R,3S)-3-[[(4-Amino-2,2-dioxido-1H-2,1,3-benzothiadiazin-5-yl)oxy]methyl]-Ncyclopentyl-2-oxo-3-piperidinecarboxamide</t>
  </si>
  <si>
    <t>(±)-1-Cyclohexylethanol</t>
  </si>
  <si>
    <t>(±)-8-Methyldecanal</t>
  </si>
  <si>
    <t>Steviol glycoside extract, Stevia rebaudiana, Rebaudioside C 30%</t>
  </si>
  <si>
    <t>(±)-Naringenin</t>
  </si>
  <si>
    <t>(2R)-3’,5-Dihydroxy-4’-methoxyflavanone</t>
  </si>
  <si>
    <t>Glucosylated Rubus suavissimus extract 20-30% glucosylated rubusoside glycosides</t>
  </si>
  <si>
    <t>Olive fruit extract</t>
  </si>
  <si>
    <t>Added materials from FEMA GRAS List 27 that were missing from the FUW: 4779-4786, 4788-4797, and 4799-4801</t>
  </si>
  <si>
    <t>Mixture of 1-Vinyl-3-cyclohexenecarbaldehyde and 4-Vinyl-1-cyclohexenecarbaldehyde</t>
  </si>
  <si>
    <t>Thyme Oil, Redistilled</t>
  </si>
  <si>
    <t>Anisyl Acetone (#2672) added to 1% list - see email from Siani Wong 10/6/2023</t>
  </si>
  <si>
    <t>FEMA 3065 Thyme Oil, Redistilled added to 1% list - see email from Matt Barr 12/19/2023</t>
  </si>
  <si>
    <t>Added FEMA 3466, 2308, 2534, 2600, 2604, 2787, 3005, 4217 to 1% list and changed guidance to 'SEE 1% LIST'</t>
  </si>
  <si>
    <t xml:space="preserve">Anisyl Acetone </t>
  </si>
  <si>
    <t>Flavoring Substances and Adjuvants Subject to Limitation or Restriction</t>
  </si>
  <si>
    <t>Material </t>
  </si>
  <si>
    <t>Scientific name</t>
  </si>
  <si>
    <t>Limitation</t>
  </si>
  <si>
    <t>Angola weed</t>
  </si>
  <si>
    <t>Roccella fuciformis Ach</t>
  </si>
  <si>
    <t>In alcoholic beverages only</t>
  </si>
  <si>
    <t>Arnica flowers</t>
  </si>
  <si>
    <t>Arnica montana L., A. fulgens Pursh, A. sororia Greene, or A. cordifolia Hooker</t>
  </si>
  <si>
    <t>Artichoke leaves</t>
  </si>
  <si>
    <t>Cynara scolymus L</t>
  </si>
  <si>
    <t>Boldus (boldo) leaves</t>
  </si>
  <si>
    <t>Peumus boldus Mol</t>
  </si>
  <si>
    <t>Bryonia root</t>
  </si>
  <si>
    <t>Bryonia alba L., or B. diocia Jacq</t>
  </si>
  <si>
    <t>Buckbean leaves</t>
  </si>
  <si>
    <t>Menyanthes trifoliata L</t>
  </si>
  <si>
    <t>Calcium Pyrophosphate</t>
  </si>
  <si>
    <t>21CFR182.5223 21 CFR182.8223</t>
  </si>
  <si>
    <t>Dietary Supplements; Nutrients</t>
  </si>
  <si>
    <t>Calumba root</t>
  </si>
  <si>
    <t>Jateorhiza palmata (Lam.) Miers</t>
  </si>
  <si>
    <t>Centuary</t>
  </si>
  <si>
    <t>Centaurium umbellatum Gilib</t>
  </si>
  <si>
    <t>Chirata</t>
  </si>
  <si>
    <t>Swertia chirata Buch.-Ham</t>
  </si>
  <si>
    <t>Cork, oak</t>
  </si>
  <si>
    <t>Quercus suber L., or Q. occidentalis F. Gay</t>
  </si>
  <si>
    <t>Costmary</t>
  </si>
  <si>
    <t>Chrysanthemum balsamita L</t>
  </si>
  <si>
    <t>Dittany (fraxinella) roots</t>
  </si>
  <si>
    <t>Dictamnus albus L</t>
  </si>
  <si>
    <t>Elder tree leaves</t>
  </si>
  <si>
    <t>Sambucus nigra L</t>
  </si>
  <si>
    <t>In alcoholic beverages only; not to exceed 25 p.p.m. prussic acid in the flavor</t>
  </si>
  <si>
    <t>Elecampane rhizome and roots</t>
  </si>
  <si>
    <t>Inula helenium L</t>
  </si>
  <si>
    <t>Galanga, greater</t>
  </si>
  <si>
    <t>Alpinia galanga Willd</t>
  </si>
  <si>
    <t>Gentian, stemless</t>
  </si>
  <si>
    <t>Gentiana acaulis L</t>
  </si>
  <si>
    <t>Germander, chamaedrys</t>
  </si>
  <si>
    <t>Teucrium chamaedrys L</t>
  </si>
  <si>
    <t>Germander, golden</t>
  </si>
  <si>
    <t>Teucrium polium L</t>
  </si>
  <si>
    <t>Iceland moss</t>
  </si>
  <si>
    <t>Cetraria islandica Ach</t>
  </si>
  <si>
    <t>Isopropyl Citrate</t>
  </si>
  <si>
    <t>Isopropyl citrate</t>
  </si>
  <si>
    <t>21CFR184.1386</t>
  </si>
  <si>
    <t>The ingredient is used as an antioxidant, a sequestrant and a solvent in margarine, nonalcoholic beverages and in fats and oils.</t>
  </si>
  <si>
    <t>Iva</t>
  </si>
  <si>
    <t>Achillea moschata Jacq</t>
  </si>
  <si>
    <t>Lemon-verbena</t>
  </si>
  <si>
    <t>Lippia citriodora HBK</t>
  </si>
  <si>
    <t>Linden leaves</t>
  </si>
  <si>
    <t>Tillia spp</t>
  </si>
  <si>
    <t>Maidenhair fern</t>
  </si>
  <si>
    <t>Adiantum capillus-veneris L</t>
  </si>
  <si>
    <t>Mullein flowers</t>
  </si>
  <si>
    <t>Verbascum phlomoides L. or V. thapsiforme Schrad</t>
  </si>
  <si>
    <t>Myrtle leaves</t>
  </si>
  <si>
    <t>Myrtus communis L</t>
  </si>
  <si>
    <t>Oak, English, wood</t>
  </si>
  <si>
    <t>Quercus robur L</t>
  </si>
  <si>
    <t>Pansy</t>
  </si>
  <si>
    <t>Viola tricolor L</t>
  </si>
  <si>
    <t>Peach leaves</t>
  </si>
  <si>
    <t>Prunus persica (L.) Batsch</t>
  </si>
  <si>
    <t>Pine, white, bark</t>
  </si>
  <si>
    <t>Pinus strobus L</t>
  </si>
  <si>
    <t>Poplar buds</t>
  </si>
  <si>
    <t>Populus balsamifera L. (P. tacamahacca Mill.), P. candicans Ait., or P. nigra L</t>
  </si>
  <si>
    <t>Red saunders (red sandalwood)</t>
  </si>
  <si>
    <t>Pterocarpus san alinus L</t>
  </si>
  <si>
    <t>Rhubarb, garden root</t>
  </si>
  <si>
    <t>Rheum rhaponticum L</t>
  </si>
  <si>
    <t>Roselle</t>
  </si>
  <si>
    <t>Hibiscus sabdariffa L</t>
  </si>
  <si>
    <t>Rosin (colophony)</t>
  </si>
  <si>
    <t>Pinus palustris Mill., and other Pinus spp</t>
  </si>
  <si>
    <t>St. Johnswort leaves, flowers, and caulis</t>
  </si>
  <si>
    <t>Hypericum perforatum L</t>
  </si>
  <si>
    <t>Hypericin-free alcohol distillate form only; in alcoholic beverages only</t>
  </si>
  <si>
    <t>Sandarac</t>
  </si>
  <si>
    <t>Tetraclinis articulata (Vahl.), Mast</t>
  </si>
  <si>
    <t>Serpentaria (Virginia snakeroot)</t>
  </si>
  <si>
    <t>Aristolochia serpentaria L</t>
  </si>
  <si>
    <t>Simaruba bark</t>
  </si>
  <si>
    <t>Simaruba amara Aubl</t>
  </si>
  <si>
    <t>Stearyl Citrate</t>
  </si>
  <si>
    <t>21CFR184.1851</t>
  </si>
  <si>
    <t>The ingredient is used as an antioxidant, an emulsifier, a sequestrant and a surface-active agent in margarine, nonalcoholic beverages and in fats and oils.</t>
  </si>
  <si>
    <t>Tanacetum vulgare L</t>
  </si>
  <si>
    <t>In alcoholic beverages only; finished alcoholic beverage thujone free </t>
  </si>
  <si>
    <t>Thistle, blessed (holy thistle)</t>
  </si>
  <si>
    <t>Onicus benedictus L</t>
  </si>
  <si>
    <t>Veronica</t>
  </si>
  <si>
    <t>Veronica officinalis L</t>
  </si>
  <si>
    <t>Vervain, European</t>
  </si>
  <si>
    <t>Verbena officinalis L</t>
  </si>
  <si>
    <t>Vetiver</t>
  </si>
  <si>
    <t>Vetiveria zizanioides Stapf</t>
  </si>
  <si>
    <t>Woodruff, sweet</t>
  </si>
  <si>
    <t>Asperula odorata L</t>
  </si>
  <si>
    <t>Achillea millefolium L</t>
  </si>
  <si>
    <t>In beverages only; finished beverage thujone free </t>
  </si>
  <si>
    <t>Relevent FEMA Numbers</t>
  </si>
  <si>
    <t>Added Flavoring Substances and Adjuvants Subject to Limitation or Restriction list to limited ingredient. Added FEMA numbers for list to hidden tab and set limited to C*</t>
  </si>
  <si>
    <t>Phloretin added as a synonym for 3-(4-Hydroxy phenyl)-1-(2,4,6-trihydroxy phenyl)-propan-1-one (FEMA #4390)</t>
  </si>
  <si>
    <t>Added 'NO GUIDELINE List' tab</t>
  </si>
  <si>
    <t>Added FONL version to NO GUIDELINES tab</t>
  </si>
  <si>
    <t>Anisyl acetone</t>
  </si>
  <si>
    <t>changed FEMA #4796, 4797, 4800, 4801 to 'No Guideline' and added to No Guidelines tab</t>
  </si>
  <si>
    <t>97435-14-9</t>
  </si>
  <si>
    <t xml:space="preserve">Rosin (colophony) </t>
  </si>
  <si>
    <t>Fixed various formatting issues on No Guideline, Limited Ingredients, and GRAS Materials tabs</t>
  </si>
  <si>
    <t>Added Rosin (colophony) - FEMA #2907 as a synonym for Pine, Pinus palustris, ext., Pine tar oil (Pinus palustris Mill. and other Pinus spp.) and Tar oil</t>
  </si>
  <si>
    <t>Added 'Nat' to various essential oils on 1% list tab</t>
  </si>
  <si>
    <t>S -(3-Methylbut-3-en-1-yl) 4-(formyloxy)butanethioate</t>
  </si>
  <si>
    <t>S -Butan-2-yl 4-(formyloxy)butanethioate</t>
  </si>
  <si>
    <t>Fennel oleoresin (Foeniculum vulgare Miller)</t>
  </si>
  <si>
    <t>Nutmeg oleoresin (Myristica fragrans Houtt.)</t>
  </si>
  <si>
    <t>Corynebacterium casei fermentation product</t>
  </si>
  <si>
    <t>4-(l -Menthoxy)-2-methyl-2-butanol</t>
  </si>
  <si>
    <t>Brazzein</t>
  </si>
  <si>
    <t>Hexahydro-6a,7-dimethyl-2,5-methano-2H-cyclopenta[b]furan</t>
  </si>
  <si>
    <t>Eucalyptus citriodora oil</t>
  </si>
  <si>
    <t>Heat-treated glucosylated steviol glycosides 35% with steviol glycosides 10%</t>
  </si>
  <si>
    <t>Sakura flower extract</t>
  </si>
  <si>
    <t>Sakura flower distillate</t>
  </si>
  <si>
    <t>Sakura leaf distillate</t>
  </si>
  <si>
    <t>Sansho pepper extract</t>
  </si>
  <si>
    <t>Sansho pepper distillate</t>
  </si>
  <si>
    <t>Cyclopropanecarboxylic acid (2-isopropyl-5-methyl-cyclohexyl)-amide</t>
  </si>
  <si>
    <t>3-[(4-Amino-2,2-dioxido -1H-2,1,3-benzothiadiazin-5-yl)oxy]-2,2-dimethyl-N-propyl propanamide</t>
  </si>
  <si>
    <t>Added chemicals from FEMA GRAS Interim 31 and 32</t>
  </si>
  <si>
    <t>4-AMINO-5-(3-(ISOPROPYLAMINO)-2,2-DIMETHYL-3-OXOPROPOXY)-2-METHYLQUINOLINE-3-CARBOXYLIC ACID</t>
  </si>
  <si>
    <t>DISPLAY</t>
  </si>
  <si>
    <t xml:space="preserve">104-20-1 </t>
  </si>
  <si>
    <t xml:space="preserve">4-(p-Methoxyphenyl)-2-butanone </t>
  </si>
  <si>
    <t>Added "N/A" to the No Guidelines list</t>
  </si>
  <si>
    <r>
      <t xml:space="preserve">Anise Oil / Star Anise Oil </t>
    </r>
    <r>
      <rPr>
        <b/>
        <sz val="12"/>
        <color rgb="FFFF0000"/>
        <rFont val="Arial"/>
        <family val="2"/>
      </rPr>
      <t>*</t>
    </r>
  </si>
  <si>
    <t>Made changes based on email from TLM:           1)	Remove Star Anise Oil from the “No Guideline List” tab. 
2)	Combine Star Anise Oil with Anise Oil on the Primary Guideline tabs.
3)	Remove Sweet Fennel Oil (FEMA #2483) and Fennel Oil (Common) from the “No Guideline List” tab.
4)	State Sweet Fennel Oil (FEMA #2483) as “PRIMARY GDL” on the FUW tab.
5)	State Star Anise Oil (FEMA #2096) as “PRIMARY GDL” on the FUW tab.</t>
  </si>
  <si>
    <t xml:space="preserve">Brominated Vegetable Oil (BVO)                          </t>
  </si>
  <si>
    <t>FDA Ruling on BVO</t>
  </si>
  <si>
    <t>**NOTE - Effective August 2, 2024, the FDA has revoked the authorization for the use of brominated 
vegetable oil (BVO) in food. No formulas will be approved containing BVO as an ingredient.</t>
  </si>
  <si>
    <t>Added FDA prohibited info for BVO on limited ingredient tab. Also highlighted in yellow.</t>
  </si>
  <si>
    <t>updated version number - V2026.1</t>
  </si>
  <si>
    <t>compared 1% to 0.1% lists - added any 0.1 chemicals to 1% list</t>
  </si>
  <si>
    <t>Beta-Ionone</t>
  </si>
  <si>
    <t>Version 2026.1</t>
  </si>
  <si>
    <t>FEMA 3515 on 1% list - but showing up as N?A - fixed</t>
  </si>
  <si>
    <t>4099 - added Acetaldehyde PGA  as alternative name and CAS number 3390-12-3</t>
  </si>
  <si>
    <t xml:space="preserve">Acetaldehyde PGA </t>
  </si>
  <si>
    <t>3390-12-3</t>
  </si>
  <si>
    <t>propyl gallate (2947)  now flags as limited and FEMA GRAS number on Limited Ingredients tab</t>
  </si>
  <si>
    <t>FEMA #2608, Labdanum Absolute  added to 1% list</t>
  </si>
  <si>
    <t xml:space="preserve">Labdanum Absolute </t>
  </si>
  <si>
    <t>Peppermint leaves (Mentha piperita L.)</t>
  </si>
  <si>
    <t>corrected spelling mistake - FEMA 2847</t>
  </si>
  <si>
    <t>added Ethyl trans-2,cis-4-decadienoate (fema 3148) to 1% list</t>
  </si>
  <si>
    <t xml:space="preserve">Ethyl trans-2,cis-4-decadienoate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</si>
</sst>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164" formatCode="0.0"/>
    <numFmt numFmtId="165" formatCode="0.000;[Red]0.000"/>
    <numFmt numFmtId="166" formatCode="0.0000;[Red]0.0000"/>
    <numFmt numFmtId="167" formatCode="0.000"/>
    <numFmt numFmtId="168" formatCode="0.0000"/>
    <numFmt numFmtId="169" formatCode="0.0%"/>
    <numFmt numFmtId="170" formatCode="[$-409]mmmm\ d\,\ yyyy;@"/>
    <numFmt numFmtId="171" formatCode="0.000%"/>
    <numFmt numFmtId="172" formatCode="0.00000%"/>
  </numFmts>
  <fonts count="88" x14ac:knownFonts="1">
    <font>
      <sz val="11"/>
      <color theme="1"/>
      <name val="Calibri"/>
      <family val="2"/>
      <scheme val="minor"/>
    </font>
    <font>
      <sz val="11"/>
      <color theme="1"/>
      <name val="Calibri"/>
      <family val="2"/>
      <scheme val="minor"/>
    </font>
    <font>
      <sz val="10"/>
      <name val="Arial"/>
      <family val="2"/>
    </font>
    <font>
      <b/>
      <sz val="10"/>
      <name val="Arial"/>
      <family val="2"/>
    </font>
    <font>
      <b/>
      <sz val="10"/>
      <color indexed="10"/>
      <name val="Arial"/>
      <family val="2"/>
    </font>
    <font>
      <i/>
      <sz val="10"/>
      <name val="Arial"/>
      <family val="2"/>
    </font>
    <font>
      <i/>
      <sz val="8"/>
      <name val="Arial"/>
      <family val="2"/>
    </font>
    <font>
      <sz val="16"/>
      <name val="Arial"/>
      <family val="2"/>
    </font>
    <font>
      <b/>
      <sz val="12"/>
      <name val="Arial"/>
      <family val="2"/>
    </font>
    <font>
      <b/>
      <sz val="12"/>
      <color indexed="63"/>
      <name val="Arial"/>
      <family val="2"/>
    </font>
    <font>
      <b/>
      <sz val="10"/>
      <color rgb="FFFF0000"/>
      <name val="Arial"/>
      <family val="2"/>
    </font>
    <font>
      <i/>
      <sz val="9"/>
      <name val="Arial"/>
      <family val="2"/>
    </font>
    <font>
      <b/>
      <sz val="10"/>
      <color indexed="63"/>
      <name val="Arial"/>
      <family val="2"/>
    </font>
    <font>
      <b/>
      <sz val="12"/>
      <color rgb="FF333333"/>
      <name val="Arial"/>
      <family val="2"/>
    </font>
    <font>
      <i/>
      <sz val="11"/>
      <name val="Arial"/>
      <family val="2"/>
    </font>
    <font>
      <b/>
      <sz val="11"/>
      <name val="Arial"/>
      <family val="2"/>
    </font>
    <font>
      <b/>
      <i/>
      <sz val="11"/>
      <name val="Arial"/>
      <family val="2"/>
    </font>
    <font>
      <sz val="11"/>
      <name val="Arial"/>
      <family val="2"/>
    </font>
    <font>
      <b/>
      <u/>
      <sz val="14"/>
      <color theme="1"/>
      <name val="Calibri"/>
      <family val="2"/>
      <scheme val="minor"/>
    </font>
    <font>
      <sz val="13"/>
      <name val="Arial"/>
      <family val="2"/>
    </font>
    <font>
      <b/>
      <sz val="13"/>
      <color indexed="10"/>
      <name val="Arial"/>
      <family val="2"/>
    </font>
    <font>
      <sz val="13"/>
      <color theme="1"/>
      <name val="Calibri"/>
      <family val="2"/>
      <scheme val="minor"/>
    </font>
    <font>
      <sz val="13"/>
      <color theme="1"/>
      <name val="Times New Roman"/>
      <family val="1"/>
    </font>
    <font>
      <sz val="13"/>
      <color theme="1"/>
      <name val="Symbol"/>
      <family val="1"/>
      <charset val="2"/>
    </font>
    <font>
      <b/>
      <sz val="12"/>
      <color theme="1"/>
      <name val="Calibri"/>
      <family val="2"/>
      <scheme val="minor"/>
    </font>
    <font>
      <sz val="18"/>
      <name val="Arial"/>
      <family val="2"/>
    </font>
    <font>
      <b/>
      <i/>
      <sz val="12"/>
      <name val="Arial"/>
      <family val="2"/>
    </font>
    <font>
      <b/>
      <sz val="8"/>
      <name val="Arial"/>
      <family val="2"/>
    </font>
    <font>
      <b/>
      <sz val="10.5"/>
      <name val="Arial"/>
      <family val="2"/>
    </font>
    <font>
      <b/>
      <i/>
      <sz val="10.5"/>
      <name val="Arial"/>
      <family val="2"/>
    </font>
    <font>
      <sz val="10.5"/>
      <name val="Arial"/>
      <family val="2"/>
    </font>
    <font>
      <sz val="10.5"/>
      <color theme="1"/>
      <name val="Calibri"/>
      <family val="2"/>
      <scheme val="minor"/>
    </font>
    <font>
      <sz val="12"/>
      <color theme="1"/>
      <name val="Calibri"/>
      <family val="2"/>
      <scheme val="minor"/>
    </font>
    <font>
      <b/>
      <sz val="11"/>
      <color theme="1"/>
      <name val="Calibri"/>
      <family val="2"/>
      <scheme val="minor"/>
    </font>
    <font>
      <i/>
      <sz val="12"/>
      <color theme="1"/>
      <name val="Calibri"/>
      <family val="2"/>
      <scheme val="minor"/>
    </font>
    <font>
      <i/>
      <sz val="11"/>
      <color theme="1"/>
      <name val="Calibri"/>
      <family val="2"/>
      <scheme val="minor"/>
    </font>
    <font>
      <b/>
      <sz val="12"/>
      <color rgb="FFFF0000"/>
      <name val="Calibri"/>
      <family val="2"/>
      <scheme val="minor"/>
    </font>
    <font>
      <b/>
      <sz val="16"/>
      <color theme="1"/>
      <name val="Calibri"/>
      <family val="2"/>
      <scheme val="minor"/>
    </font>
    <font>
      <sz val="10"/>
      <color theme="1"/>
      <name val="Calibri"/>
      <family val="2"/>
      <scheme val="minor"/>
    </font>
    <font>
      <b/>
      <i/>
      <u/>
      <sz val="12"/>
      <color theme="1"/>
      <name val="Calibri"/>
      <family val="2"/>
      <scheme val="minor"/>
    </font>
    <font>
      <i/>
      <sz val="14"/>
      <color theme="1"/>
      <name val="Calibri"/>
      <family val="2"/>
      <scheme val="minor"/>
    </font>
    <font>
      <b/>
      <i/>
      <u/>
      <sz val="10"/>
      <color theme="1"/>
      <name val="Calibri"/>
      <family val="2"/>
      <scheme val="minor"/>
    </font>
    <font>
      <i/>
      <sz val="10"/>
      <color theme="1"/>
      <name val="Calibri"/>
      <family val="2"/>
      <scheme val="minor"/>
    </font>
    <font>
      <b/>
      <sz val="18"/>
      <color theme="1"/>
      <name val="Calibri"/>
      <family val="2"/>
      <scheme val="minor"/>
    </font>
    <font>
      <i/>
      <sz val="9"/>
      <color theme="1"/>
      <name val="Calibri"/>
      <family val="2"/>
      <scheme val="minor"/>
    </font>
    <font>
      <b/>
      <sz val="11"/>
      <color rgb="FF3E3E3E"/>
      <name val="Arial"/>
      <family val="2"/>
    </font>
    <font>
      <b/>
      <sz val="8"/>
      <color rgb="FF3E3E3E"/>
      <name val="Arial"/>
      <family val="2"/>
    </font>
    <font>
      <sz val="11"/>
      <color rgb="FF3E3E3E"/>
      <name val="Arial"/>
      <family val="2"/>
    </font>
    <font>
      <b/>
      <sz val="12"/>
      <color rgb="FFFF0000"/>
      <name val="Arial"/>
      <family val="2"/>
    </font>
    <font>
      <sz val="12"/>
      <color rgb="FFFF0000"/>
      <name val="Arial"/>
      <family val="2"/>
    </font>
    <font>
      <i/>
      <sz val="11"/>
      <color rgb="FFFF0000"/>
      <name val="Arial"/>
      <family val="2"/>
    </font>
    <font>
      <i/>
      <sz val="10"/>
      <color rgb="FFFF0000"/>
      <name val="Arial"/>
      <family val="2"/>
    </font>
    <font>
      <b/>
      <i/>
      <sz val="8"/>
      <name val="Arial"/>
      <family val="2"/>
    </font>
    <font>
      <sz val="12"/>
      <color rgb="FFFF0000"/>
      <name val="Calibri"/>
      <family val="2"/>
      <scheme val="minor"/>
    </font>
    <font>
      <b/>
      <sz val="10.5"/>
      <color rgb="FFFF0000"/>
      <name val="Arial"/>
      <family val="2"/>
    </font>
    <font>
      <i/>
      <sz val="12"/>
      <color rgb="FFFF0000"/>
      <name val="Calibri"/>
      <family val="2"/>
      <scheme val="minor"/>
    </font>
    <font>
      <sz val="11"/>
      <color rgb="FFFF0000"/>
      <name val="Calibri"/>
      <family val="2"/>
      <scheme val="minor"/>
    </font>
    <font>
      <b/>
      <sz val="11"/>
      <name val="Calibri"/>
      <family val="2"/>
      <scheme val="minor"/>
    </font>
    <font>
      <sz val="11"/>
      <name val="Calibri"/>
      <family val="2"/>
      <scheme val="minor"/>
    </font>
    <font>
      <sz val="11"/>
      <color indexed="10"/>
      <name val="Calibri"/>
      <family val="2"/>
      <scheme val="minor"/>
    </font>
    <font>
      <i/>
      <sz val="11"/>
      <name val="Calibri"/>
      <family val="2"/>
      <scheme val="minor"/>
    </font>
    <font>
      <b/>
      <i/>
      <sz val="11"/>
      <name val="Calibri"/>
      <family val="2"/>
      <scheme val="minor"/>
    </font>
    <font>
      <i/>
      <sz val="9"/>
      <color rgb="FF000000"/>
      <name val="Calibri"/>
      <family val="2"/>
      <scheme val="minor"/>
    </font>
    <font>
      <sz val="11"/>
      <color rgb="FF000000"/>
      <name val="Calibri"/>
      <family val="2"/>
      <scheme val="minor"/>
    </font>
    <font>
      <sz val="10"/>
      <color rgb="FF000000"/>
      <name val="Calibri"/>
      <family val="2"/>
      <scheme val="minor"/>
    </font>
    <font>
      <i/>
      <sz val="12"/>
      <color rgb="FFFF0000"/>
      <name val="Arial"/>
      <family val="2"/>
    </font>
    <font>
      <u/>
      <sz val="11"/>
      <name val="Calibri"/>
      <family val="2"/>
      <scheme val="minor"/>
    </font>
    <font>
      <sz val="10"/>
      <name val="Calibri"/>
      <family val="2"/>
      <scheme val="minor"/>
    </font>
    <font>
      <u/>
      <sz val="10"/>
      <name val="Calibri"/>
      <family val="2"/>
      <scheme val="minor"/>
    </font>
    <font>
      <i/>
      <sz val="11"/>
      <color rgb="FF000000"/>
      <name val="Calibri"/>
      <family val="2"/>
      <scheme val="minor"/>
    </font>
    <font>
      <sz val="11"/>
      <name val="Symbol"/>
      <family val="1"/>
      <charset val="2"/>
    </font>
    <font>
      <sz val="11"/>
      <color rgb="FF0070C0"/>
      <name val="Arial"/>
      <family val="2"/>
    </font>
    <font>
      <b/>
      <i/>
      <sz val="11"/>
      <color rgb="FF000000"/>
      <name val="Calibri"/>
      <family val="2"/>
      <scheme val="minor"/>
    </font>
    <font>
      <i/>
      <sz val="14"/>
      <color rgb="FFFF0000"/>
      <name val="Arial"/>
      <family val="2"/>
    </font>
    <font>
      <i/>
      <sz val="13"/>
      <color rgb="FFFF0000"/>
      <name val="Arial"/>
      <family val="2"/>
    </font>
    <font>
      <b/>
      <u/>
      <sz val="14"/>
      <color rgb="FFFF0000"/>
      <name val="Calibri"/>
      <family val="2"/>
      <scheme val="minor"/>
    </font>
    <font>
      <i/>
      <sz val="13"/>
      <color rgb="FFFF0000"/>
      <name val="Calibri"/>
      <family val="2"/>
      <scheme val="minor"/>
    </font>
    <font>
      <sz val="13"/>
      <name val="Calibri"/>
      <family val="2"/>
      <scheme val="minor"/>
    </font>
    <font>
      <b/>
      <sz val="20"/>
      <color theme="1"/>
      <name val="Calibri"/>
      <family val="2"/>
      <scheme val="minor"/>
    </font>
    <font>
      <sz val="7"/>
      <name val="Arial"/>
      <family val="2"/>
    </font>
    <font>
      <b/>
      <i/>
      <sz val="8"/>
      <color theme="1"/>
      <name val="Calibri"/>
      <family val="2"/>
      <scheme val="minor"/>
    </font>
    <font>
      <sz val="8"/>
      <color theme="1"/>
      <name val="Calibri"/>
      <family val="2"/>
      <scheme val="minor"/>
    </font>
    <font>
      <b/>
      <sz val="6"/>
      <name val="Arial"/>
      <family val="2"/>
    </font>
    <font>
      <b/>
      <i/>
      <sz val="10"/>
      <name val="Arial"/>
      <family val="2"/>
    </font>
    <font>
      <sz val="8"/>
      <name val="Calibri"/>
      <family val="2"/>
      <scheme val="minor"/>
    </font>
    <font>
      <b/>
      <i/>
      <sz val="11"/>
      <color rgb="FFFF0000"/>
      <name val="Calibri"/>
      <family val="2"/>
      <scheme val="minor"/>
    </font>
    <font>
      <u/>
      <sz val="11"/>
      <color theme="10"/>
      <name val="Calibri"/>
      <family val="2"/>
      <scheme val="minor"/>
    </font>
    <font>
      <u/>
      <sz val="11"/>
      <color rgb="FFFF0000"/>
      <name val="Calibri"/>
      <family val="2"/>
      <scheme val="minor"/>
    </font>
  </fonts>
  <fills count="7">
    <fill>
      <patternFill patternType="none"/>
    </fill>
    <fill>
      <patternFill patternType="gray125"/>
    </fill>
    <fill>
      <patternFill patternType="solid">
        <fgColor rgb="FF99CCFF"/>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top/>
      <bottom style="thin">
        <color theme="4"/>
      </bottom>
      <diagonal/>
    </border>
    <border>
      <left/>
      <right style="thin">
        <color theme="4"/>
      </right>
      <top/>
      <bottom style="thin">
        <color theme="4"/>
      </bottom>
      <diagonal/>
    </border>
    <border>
      <left style="dashed">
        <color theme="0" tint="-0.499984740745262"/>
      </left>
      <right style="dashed">
        <color theme="0" tint="-0.499984740745262"/>
      </right>
      <top style="dashed">
        <color theme="0" tint="-0.499984740745262"/>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bottom style="dashed">
        <color theme="0" tint="-0.499984740745262"/>
      </bottom>
      <diagonal/>
    </border>
    <border>
      <left style="dashed">
        <color theme="0" tint="-0.499984740745262"/>
      </left>
      <right style="dashed">
        <color theme="0" tint="-0.499984740745262"/>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0" fontId="2" fillId="0" borderId="0"/>
    <xf numFmtId="9" fontId="1" fillId="0" borderId="0" applyFont="0" applyFill="0" applyBorder="0" applyAlignment="0" applyProtection="0"/>
    <xf numFmtId="0" fontId="86" fillId="0" borderId="0" applyNumberFormat="0" applyFill="0" applyBorder="0" applyAlignment="0" applyProtection="0"/>
  </cellStyleXfs>
  <cellXfs count="345">
    <xf numFmtId="0" fontId="0" fillId="0" borderId="0" xfId="0"/>
    <xf numFmtId="0" fontId="0" fillId="0" borderId="0" xfId="0" applyAlignment="1">
      <alignment horizontal="right"/>
    </xf>
    <xf numFmtId="165" fontId="0" fillId="0" borderId="0" xfId="0" applyNumberFormat="1" applyAlignment="1">
      <alignment horizontal="right"/>
    </xf>
    <xf numFmtId="0" fontId="2" fillId="0" borderId="0" xfId="2"/>
    <xf numFmtId="0" fontId="2" fillId="0" borderId="0" xfId="2" applyAlignment="1">
      <alignment horizontal="center" wrapText="1"/>
    </xf>
    <xf numFmtId="0" fontId="5" fillId="0" borderId="0" xfId="2" applyFont="1" applyAlignment="1">
      <alignment horizontal="left" vertical="top"/>
    </xf>
    <xf numFmtId="0" fontId="10" fillId="0" borderId="1" xfId="2" applyFont="1" applyBorder="1" applyAlignment="1">
      <alignment horizontal="center" vertical="center"/>
    </xf>
    <xf numFmtId="0" fontId="2" fillId="0" borderId="1" xfId="2" applyBorder="1" applyAlignment="1">
      <alignment horizontal="center" vertical="center"/>
    </xf>
    <xf numFmtId="0" fontId="2" fillId="0" borderId="1" xfId="2" applyBorder="1" applyAlignment="1" applyProtection="1">
      <alignment horizontal="center" vertical="center"/>
      <protection locked="0"/>
    </xf>
    <xf numFmtId="167" fontId="2" fillId="0" borderId="1" xfId="2" applyNumberFormat="1" applyBorder="1" applyAlignment="1">
      <alignment horizontal="center" vertical="center"/>
    </xf>
    <xf numFmtId="0" fontId="2" fillId="0" borderId="1" xfId="2" applyBorder="1" applyAlignment="1">
      <alignment horizontal="center" vertical="center" wrapText="1"/>
    </xf>
    <xf numFmtId="0" fontId="14" fillId="0" borderId="0" xfId="2" applyFont="1" applyAlignment="1">
      <alignment vertical="center"/>
    </xf>
    <xf numFmtId="0" fontId="9" fillId="0" borderId="0" xfId="2" applyFont="1" applyAlignment="1">
      <alignment horizontal="left" vertical="center"/>
    </xf>
    <xf numFmtId="0" fontId="8" fillId="0" borderId="0" xfId="2" applyFont="1" applyAlignment="1">
      <alignment horizontal="center" vertical="center" wrapText="1"/>
    </xf>
    <xf numFmtId="0" fontId="5" fillId="0" borderId="0" xfId="2" applyFont="1" applyAlignment="1">
      <alignment horizontal="left" vertical="center"/>
    </xf>
    <xf numFmtId="0" fontId="2" fillId="0" borderId="0" xfId="2" applyAlignment="1">
      <alignment horizontal="center" vertical="center"/>
    </xf>
    <xf numFmtId="0" fontId="2" fillId="0" borderId="0" xfId="2" applyAlignment="1">
      <alignment horizontal="center" vertical="center" wrapText="1"/>
    </xf>
    <xf numFmtId="0" fontId="13" fillId="0" borderId="0" xfId="2" applyFont="1" applyAlignment="1">
      <alignment vertical="center"/>
    </xf>
    <xf numFmtId="0" fontId="3" fillId="0" borderId="0" xfId="2" applyFont="1" applyAlignment="1">
      <alignment horizontal="center" vertical="center" wrapText="1"/>
    </xf>
    <xf numFmtId="2" fontId="2" fillId="0" borderId="0" xfId="2" applyNumberFormat="1" applyAlignment="1">
      <alignment horizontal="center" vertical="center"/>
    </xf>
    <xf numFmtId="0" fontId="2" fillId="0" borderId="0" xfId="2" applyAlignment="1" applyProtection="1">
      <alignment horizontal="center" vertical="center"/>
      <protection locked="0"/>
    </xf>
    <xf numFmtId="0" fontId="12" fillId="0" borderId="0" xfId="2" applyFont="1" applyAlignment="1">
      <alignment horizontal="left" vertical="center"/>
    </xf>
    <xf numFmtId="2" fontId="2" fillId="0" borderId="1" xfId="2" applyNumberFormat="1" applyBorder="1" applyAlignment="1">
      <alignment horizontal="center" vertical="center" wrapText="1"/>
    </xf>
    <xf numFmtId="0" fontId="3" fillId="0" borderId="0" xfId="2" applyFont="1"/>
    <xf numFmtId="0" fontId="8" fillId="0" borderId="0" xfId="2" applyFont="1" applyAlignment="1">
      <alignment vertical="center"/>
    </xf>
    <xf numFmtId="0" fontId="7" fillId="0" borderId="0" xfId="2" applyFont="1" applyAlignment="1">
      <alignment horizontal="left"/>
    </xf>
    <xf numFmtId="2" fontId="2" fillId="0" borderId="0" xfId="2" applyNumberFormat="1"/>
    <xf numFmtId="0" fontId="2" fillId="4" borderId="0" xfId="0" applyFont="1" applyFill="1" applyAlignment="1">
      <alignment horizontal="center" vertical="center"/>
    </xf>
    <xf numFmtId="0" fontId="2" fillId="4" borderId="0" xfId="0" applyFont="1" applyFill="1" applyAlignment="1" applyProtection="1">
      <alignment horizontal="center" vertical="center" wrapText="1"/>
      <protection locked="0"/>
    </xf>
    <xf numFmtId="0" fontId="2" fillId="4" borderId="0" xfId="0" applyFont="1" applyFill="1" applyAlignment="1">
      <alignment horizontal="center" vertical="center" wrapText="1"/>
    </xf>
    <xf numFmtId="0" fontId="2" fillId="4" borderId="0" xfId="0" applyFont="1" applyFill="1"/>
    <xf numFmtId="0" fontId="0" fillId="4" borderId="0" xfId="0" applyFill="1"/>
    <xf numFmtId="0" fontId="5" fillId="4" borderId="0" xfId="0" applyFont="1" applyFill="1" applyAlignment="1" applyProtection="1">
      <alignment horizontal="center" vertical="center"/>
      <protection locked="0"/>
    </xf>
    <xf numFmtId="0" fontId="15" fillId="4" borderId="0" xfId="0" applyFont="1" applyFill="1" applyAlignment="1">
      <alignment horizontal="center" vertical="center" wrapText="1"/>
    </xf>
    <xf numFmtId="0" fontId="2" fillId="4" borderId="0" xfId="0" applyFont="1" applyFill="1" applyAlignment="1">
      <alignment vertical="center"/>
    </xf>
    <xf numFmtId="0" fontId="17" fillId="4" borderId="4" xfId="0" applyFont="1" applyFill="1" applyBorder="1" applyAlignment="1" applyProtection="1">
      <alignment horizontal="center" vertical="center" wrapText="1"/>
      <protection locked="0"/>
    </xf>
    <xf numFmtId="0" fontId="17" fillId="4" borderId="4" xfId="0" applyFont="1" applyFill="1" applyBorder="1" applyAlignment="1" applyProtection="1">
      <alignment horizontal="center" vertical="center"/>
      <protection locked="0"/>
    </xf>
    <xf numFmtId="0" fontId="17" fillId="4" borderId="5" xfId="0" applyFont="1" applyFill="1" applyBorder="1" applyAlignment="1" applyProtection="1">
      <alignment horizontal="center" vertical="center" wrapText="1"/>
      <protection locked="0"/>
    </xf>
    <xf numFmtId="0" fontId="17" fillId="4" borderId="5" xfId="0" applyFont="1" applyFill="1" applyBorder="1" applyAlignment="1" applyProtection="1">
      <alignment horizontal="center" vertical="center"/>
      <protection locked="0"/>
    </xf>
    <xf numFmtId="0" fontId="17" fillId="4" borderId="6" xfId="0" applyFont="1" applyFill="1" applyBorder="1" applyAlignment="1" applyProtection="1">
      <alignment horizontal="center" vertical="center" wrapText="1"/>
      <protection locked="0"/>
    </xf>
    <xf numFmtId="0" fontId="17" fillId="4" borderId="6" xfId="0" applyFont="1" applyFill="1" applyBorder="1" applyAlignment="1" applyProtection="1">
      <alignment horizontal="center" vertical="center"/>
      <protection locked="0"/>
    </xf>
    <xf numFmtId="0" fontId="15" fillId="4" borderId="0" xfId="0" applyFont="1" applyFill="1" applyAlignment="1" applyProtection="1">
      <alignment horizontal="center" vertical="center" wrapText="1"/>
      <protection locked="0"/>
    </xf>
    <xf numFmtId="0" fontId="16" fillId="4" borderId="0" xfId="0" applyFont="1" applyFill="1" applyAlignment="1">
      <alignment horizontal="center" vertical="center" wrapText="1"/>
    </xf>
    <xf numFmtId="0" fontId="18" fillId="4" borderId="0" xfId="0" applyFont="1" applyFill="1"/>
    <xf numFmtId="0" fontId="19" fillId="4" borderId="0" xfId="0" applyFont="1" applyFill="1" applyAlignment="1">
      <alignment vertical="center"/>
    </xf>
    <xf numFmtId="0" fontId="19" fillId="4" borderId="0" xfId="0" applyFont="1" applyFill="1" applyAlignment="1">
      <alignment horizontal="center" vertical="center"/>
    </xf>
    <xf numFmtId="0" fontId="20" fillId="4" borderId="0" xfId="0" applyFont="1" applyFill="1" applyAlignment="1">
      <alignment vertical="center"/>
    </xf>
    <xf numFmtId="0" fontId="19" fillId="4" borderId="0" xfId="0" applyFont="1" applyFill="1"/>
    <xf numFmtId="0" fontId="21" fillId="4" borderId="0" xfId="0" applyFont="1" applyFill="1" applyAlignment="1">
      <alignment horizontal="left" indent="5"/>
    </xf>
    <xf numFmtId="0" fontId="23" fillId="4" borderId="0" xfId="0" applyFont="1" applyFill="1" applyAlignment="1">
      <alignment horizontal="left" indent="5"/>
    </xf>
    <xf numFmtId="0" fontId="24" fillId="0" borderId="0" xfId="0" applyFont="1"/>
    <xf numFmtId="0" fontId="0" fillId="0" borderId="0" xfId="0" applyAlignment="1">
      <alignment horizontal="center"/>
    </xf>
    <xf numFmtId="164" fontId="17" fillId="3" borderId="4" xfId="0" applyNumberFormat="1" applyFont="1" applyFill="1" applyBorder="1" applyAlignment="1">
      <alignment horizontal="center" vertical="center"/>
    </xf>
    <xf numFmtId="164" fontId="17" fillId="3" borderId="4" xfId="1" applyNumberFormat="1" applyFont="1" applyFill="1" applyBorder="1" applyAlignment="1">
      <alignment horizontal="center" vertical="center"/>
    </xf>
    <xf numFmtId="0" fontId="17" fillId="3" borderId="4" xfId="0" applyFont="1" applyFill="1" applyBorder="1" applyAlignment="1">
      <alignment horizontal="center" vertical="center"/>
    </xf>
    <xf numFmtId="164" fontId="17" fillId="3" borderId="5" xfId="0" applyNumberFormat="1" applyFont="1" applyFill="1" applyBorder="1" applyAlignment="1">
      <alignment horizontal="center" vertical="center"/>
    </xf>
    <xf numFmtId="164" fontId="17" fillId="3" borderId="5" xfId="1" applyNumberFormat="1" applyFont="1" applyFill="1" applyBorder="1" applyAlignment="1">
      <alignment horizontal="center" vertical="center"/>
    </xf>
    <xf numFmtId="0" fontId="17" fillId="3" borderId="5" xfId="0" applyFont="1" applyFill="1" applyBorder="1" applyAlignment="1">
      <alignment horizontal="center" vertical="center"/>
    </xf>
    <xf numFmtId="164" fontId="17" fillId="3" borderId="6" xfId="0" applyNumberFormat="1" applyFont="1" applyFill="1" applyBorder="1" applyAlignment="1">
      <alignment horizontal="center" vertical="center"/>
    </xf>
    <xf numFmtId="164" fontId="17" fillId="3" borderId="6" xfId="1" applyNumberFormat="1" applyFont="1" applyFill="1" applyBorder="1" applyAlignment="1">
      <alignment horizontal="center" vertical="center"/>
    </xf>
    <xf numFmtId="0" fontId="17"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25" fillId="4" borderId="0" xfId="0" applyFont="1" applyFill="1" applyAlignment="1">
      <alignment vertical="center"/>
    </xf>
    <xf numFmtId="0" fontId="15" fillId="4" borderId="2"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30" fillId="4" borderId="0" xfId="0" applyFont="1" applyFill="1"/>
    <xf numFmtId="0" fontId="31" fillId="4" borderId="0" xfId="0" applyFont="1" applyFill="1"/>
    <xf numFmtId="0" fontId="17" fillId="3" borderId="7"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32" fillId="0" borderId="0" xfId="0" applyFont="1" applyAlignment="1">
      <alignment horizontal="center" vertical="center" wrapText="1"/>
    </xf>
    <xf numFmtId="0" fontId="32" fillId="0" borderId="0" xfId="0" applyFont="1" applyAlignment="1">
      <alignment vertical="center"/>
    </xf>
    <xf numFmtId="0" fontId="32" fillId="0" borderId="10" xfId="0" applyFont="1" applyBorder="1" applyAlignment="1">
      <alignment horizontal="center" vertical="center" wrapText="1"/>
    </xf>
    <xf numFmtId="14" fontId="32" fillId="0" borderId="11" xfId="0" applyNumberFormat="1" applyFont="1" applyBorder="1" applyAlignment="1">
      <alignment horizontal="center" vertical="center" wrapText="1"/>
    </xf>
    <xf numFmtId="14" fontId="32" fillId="0" borderId="0" xfId="0" applyNumberFormat="1" applyFont="1" applyAlignment="1">
      <alignment horizontal="center" vertical="center"/>
    </xf>
    <xf numFmtId="0" fontId="32" fillId="0" borderId="0" xfId="0" applyFont="1" applyAlignment="1">
      <alignment horizontal="center" vertical="center"/>
    </xf>
    <xf numFmtId="0" fontId="32" fillId="4" borderId="0" xfId="0" applyFont="1" applyFill="1" applyAlignment="1">
      <alignment vertical="center"/>
    </xf>
    <xf numFmtId="0" fontId="32" fillId="4" borderId="0" xfId="0" applyFont="1" applyFill="1" applyAlignment="1">
      <alignment horizontal="left" vertical="center"/>
    </xf>
    <xf numFmtId="0" fontId="32" fillId="4" borderId="0" xfId="0" applyFont="1" applyFill="1"/>
    <xf numFmtId="0" fontId="32" fillId="4" borderId="0" xfId="0" applyFont="1" applyFill="1" applyAlignment="1">
      <alignment vertical="center" wrapText="1"/>
    </xf>
    <xf numFmtId="0" fontId="32" fillId="4" borderId="0" xfId="0" applyFont="1" applyFill="1" applyAlignment="1">
      <alignment horizontal="left" vertical="center" wrapText="1"/>
    </xf>
    <xf numFmtId="0" fontId="32" fillId="4" borderId="0" xfId="0" applyFont="1" applyFill="1" applyAlignment="1">
      <alignment wrapText="1"/>
    </xf>
    <xf numFmtId="0" fontId="32" fillId="4" borderId="1" xfId="0" applyFont="1" applyFill="1" applyBorder="1" applyAlignment="1" applyProtection="1">
      <alignment horizontal="center" vertical="center"/>
      <protection locked="0"/>
    </xf>
    <xf numFmtId="0" fontId="0" fillId="4" borderId="0" xfId="0" applyFill="1" applyAlignment="1">
      <alignment horizontal="center" vertical="center"/>
    </xf>
    <xf numFmtId="167" fontId="0" fillId="4" borderId="0" xfId="0" applyNumberFormat="1" applyFill="1" applyAlignment="1">
      <alignment horizontal="center" vertical="center"/>
    </xf>
    <xf numFmtId="167" fontId="32" fillId="4" borderId="0" xfId="0" applyNumberFormat="1" applyFont="1" applyFill="1"/>
    <xf numFmtId="0" fontId="0" fillId="4" borderId="0" xfId="0" applyFill="1" applyAlignment="1">
      <alignment vertical="center"/>
    </xf>
    <xf numFmtId="168" fontId="0" fillId="4" borderId="0" xfId="0" applyNumberFormat="1" applyFill="1" applyAlignment="1">
      <alignment vertical="center"/>
    </xf>
    <xf numFmtId="0" fontId="32" fillId="4" borderId="1" xfId="0" applyFont="1" applyFill="1" applyBorder="1" applyAlignment="1">
      <alignment horizontal="center" vertical="center" wrapText="1"/>
    </xf>
    <xf numFmtId="0" fontId="34" fillId="4" borderId="0" xfId="0" applyFont="1" applyFill="1"/>
    <xf numFmtId="0" fontId="35" fillId="4" borderId="0" xfId="0" applyFont="1" applyFill="1" applyAlignment="1">
      <alignment vertical="center" wrapText="1"/>
    </xf>
    <xf numFmtId="0" fontId="24" fillId="4" borderId="0" xfId="0" applyFont="1" applyFill="1" applyAlignment="1">
      <alignment horizontal="left" vertical="center"/>
    </xf>
    <xf numFmtId="0" fontId="37" fillId="4" borderId="0" xfId="0" applyFont="1" applyFill="1" applyAlignment="1">
      <alignment horizontal="left" vertical="center"/>
    </xf>
    <xf numFmtId="0" fontId="0" fillId="4" borderId="1" xfId="0" applyFill="1" applyBorder="1" applyAlignment="1">
      <alignment horizontal="center" vertical="center" wrapText="1"/>
    </xf>
    <xf numFmtId="0" fontId="0" fillId="4" borderId="0" xfId="0" applyFill="1" applyAlignment="1">
      <alignment horizontal="center"/>
    </xf>
    <xf numFmtId="0" fontId="34" fillId="4" borderId="0" xfId="0" applyFont="1" applyFill="1" applyAlignment="1">
      <alignment vertical="center" wrapText="1"/>
    </xf>
    <xf numFmtId="0" fontId="0" fillId="4" borderId="2" xfId="0" applyFill="1" applyBorder="1" applyAlignment="1" applyProtection="1">
      <alignment horizontal="center" vertical="center"/>
      <protection locked="0"/>
    </xf>
    <xf numFmtId="0" fontId="0" fillId="4" borderId="14" xfId="0" applyFill="1" applyBorder="1" applyAlignment="1">
      <alignment vertical="center"/>
    </xf>
    <xf numFmtId="168" fontId="0" fillId="4" borderId="14" xfId="0" applyNumberFormat="1" applyFill="1" applyBorder="1" applyAlignment="1">
      <alignment vertical="center"/>
    </xf>
    <xf numFmtId="0" fontId="32" fillId="4" borderId="14" xfId="0" applyFont="1" applyFill="1" applyBorder="1"/>
    <xf numFmtId="0" fontId="40" fillId="4" borderId="0" xfId="0" applyFont="1" applyFill="1" applyAlignment="1">
      <alignment vertical="center" wrapText="1"/>
    </xf>
    <xf numFmtId="0" fontId="38" fillId="4" borderId="0" xfId="0" applyFont="1" applyFill="1"/>
    <xf numFmtId="0" fontId="41" fillId="4" borderId="0" xfId="0" applyFont="1" applyFill="1" applyAlignment="1">
      <alignment horizontal="left" vertical="center" wrapText="1"/>
    </xf>
    <xf numFmtId="0" fontId="42" fillId="4" borderId="0" xfId="0" applyFont="1" applyFill="1" applyAlignment="1">
      <alignment vertical="center" wrapText="1"/>
    </xf>
    <xf numFmtId="0" fontId="24" fillId="4" borderId="0" xfId="0" applyFont="1" applyFill="1" applyAlignment="1">
      <alignment vertical="center"/>
    </xf>
    <xf numFmtId="0" fontId="0" fillId="4" borderId="14" xfId="0" applyFill="1" applyBorder="1" applyAlignment="1">
      <alignment horizontal="center"/>
    </xf>
    <xf numFmtId="167" fontId="32" fillId="4" borderId="14" xfId="0" applyNumberFormat="1" applyFont="1" applyFill="1" applyBorder="1"/>
    <xf numFmtId="169" fontId="32" fillId="4" borderId="1" xfId="3" applyNumberFormat="1" applyFont="1" applyFill="1" applyBorder="1" applyAlignment="1" applyProtection="1">
      <alignment horizontal="center" vertical="center"/>
      <protection locked="0"/>
    </xf>
    <xf numFmtId="0" fontId="32" fillId="4" borderId="0" xfId="0" applyFont="1" applyFill="1" applyAlignment="1">
      <alignment horizontal="center" vertical="center"/>
    </xf>
    <xf numFmtId="0" fontId="32" fillId="4" borderId="1" xfId="0" applyFont="1" applyFill="1" applyBorder="1" applyAlignment="1">
      <alignment horizontal="center" vertical="center"/>
    </xf>
    <xf numFmtId="0" fontId="44" fillId="4" borderId="0" xfId="0" applyFont="1" applyFill="1" applyAlignment="1">
      <alignment vertical="top"/>
    </xf>
    <xf numFmtId="0" fontId="0" fillId="4" borderId="0" xfId="0" applyFill="1" applyAlignment="1">
      <alignment horizontal="left" vertical="center"/>
    </xf>
    <xf numFmtId="0" fontId="35" fillId="4" borderId="0" xfId="0" applyFont="1" applyFill="1" applyAlignment="1">
      <alignment horizontal="left"/>
    </xf>
    <xf numFmtId="0" fontId="33" fillId="4" borderId="0" xfId="0" applyFont="1" applyFill="1" applyAlignment="1">
      <alignment horizontal="center"/>
    </xf>
    <xf numFmtId="0" fontId="45" fillId="4" borderId="16" xfId="0" applyFont="1" applyFill="1" applyBorder="1" applyAlignment="1">
      <alignment horizontal="center" vertical="center" wrapText="1"/>
    </xf>
    <xf numFmtId="0" fontId="46" fillId="4" borderId="16" xfId="0" applyFont="1" applyFill="1" applyBorder="1" applyAlignment="1">
      <alignment horizontal="center" vertical="center" wrapText="1"/>
    </xf>
    <xf numFmtId="0" fontId="47" fillId="4" borderId="16" xfId="0" applyFont="1" applyFill="1" applyBorder="1" applyAlignment="1">
      <alignment horizontal="center" vertical="center" wrapText="1"/>
    </xf>
    <xf numFmtId="0" fontId="45" fillId="4" borderId="16" xfId="0" applyFont="1" applyFill="1" applyBorder="1" applyAlignment="1">
      <alignment horizontal="center" vertical="center"/>
    </xf>
    <xf numFmtId="14" fontId="47" fillId="4" borderId="16" xfId="0" applyNumberFormat="1" applyFont="1" applyFill="1" applyBorder="1" applyAlignment="1">
      <alignment horizontal="center" vertical="center" wrapText="1"/>
    </xf>
    <xf numFmtId="0" fontId="49" fillId="0" borderId="0" xfId="2" applyFont="1" applyAlignment="1">
      <alignment horizontal="right" vertical="top" wrapText="1"/>
    </xf>
    <xf numFmtId="0" fontId="51" fillId="0" borderId="0" xfId="2" applyFont="1" applyAlignment="1">
      <alignment vertical="center" wrapText="1"/>
    </xf>
    <xf numFmtId="0" fontId="52" fillId="4" borderId="0" xfId="0" applyFont="1" applyFill="1" applyAlignment="1">
      <alignment horizontal="center" vertical="top"/>
    </xf>
    <xf numFmtId="0" fontId="50" fillId="0" borderId="0" xfId="2" applyFont="1"/>
    <xf numFmtId="0" fontId="43" fillId="4" borderId="0" xfId="0" applyFont="1" applyFill="1"/>
    <xf numFmtId="0" fontId="32" fillId="0" borderId="0" xfId="0" applyFont="1" applyAlignment="1">
      <alignment horizontal="left" vertical="center"/>
    </xf>
    <xf numFmtId="0" fontId="39" fillId="4" borderId="0" xfId="0" applyFont="1" applyFill="1" applyAlignment="1">
      <alignment vertical="center" wrapText="1"/>
    </xf>
    <xf numFmtId="0" fontId="39" fillId="4" borderId="0" xfId="0" applyFont="1" applyFill="1" applyAlignment="1">
      <alignment horizontal="left" vertical="center"/>
    </xf>
    <xf numFmtId="0" fontId="40" fillId="4" borderId="0" xfId="0" applyFont="1" applyFill="1" applyAlignment="1">
      <alignment horizontal="left" vertical="center" wrapText="1"/>
    </xf>
    <xf numFmtId="0" fontId="57" fillId="0" borderId="0" xfId="0" applyFont="1" applyAlignment="1">
      <alignment horizontal="left"/>
    </xf>
    <xf numFmtId="0" fontId="58" fillId="0" borderId="0" xfId="0" applyFont="1"/>
    <xf numFmtId="0" fontId="58" fillId="0" borderId="0" xfId="0" applyFont="1" applyAlignment="1">
      <alignment horizontal="center"/>
    </xf>
    <xf numFmtId="0" fontId="58" fillId="0" borderId="0" xfId="0" applyFont="1" applyAlignment="1">
      <alignment horizontal="right"/>
    </xf>
    <xf numFmtId="0" fontId="56" fillId="0" borderId="0" xfId="0" applyFont="1" applyAlignment="1">
      <alignment horizontal="right"/>
    </xf>
    <xf numFmtId="0" fontId="0" fillId="0" borderId="0" xfId="0" applyAlignment="1">
      <alignment horizontal="left"/>
    </xf>
    <xf numFmtId="0" fontId="56" fillId="0" borderId="0" xfId="0" applyFont="1" applyAlignment="1">
      <alignment horizontal="left"/>
    </xf>
    <xf numFmtId="0" fontId="58" fillId="0" borderId="0" xfId="0" applyFont="1" applyAlignment="1">
      <alignment horizontal="left"/>
    </xf>
    <xf numFmtId="0" fontId="58" fillId="0" borderId="0" xfId="0" applyFont="1" applyAlignment="1">
      <alignment horizontal="left" wrapText="1"/>
    </xf>
    <xf numFmtId="3" fontId="56" fillId="0" borderId="0" xfId="0" applyNumberFormat="1" applyFont="1" applyAlignment="1">
      <alignment horizontal="right"/>
    </xf>
    <xf numFmtId="0" fontId="33" fillId="0" borderId="3" xfId="0" applyFont="1" applyBorder="1"/>
    <xf numFmtId="0" fontId="33" fillId="0" borderId="3" xfId="0" applyFont="1" applyBorder="1" applyAlignment="1">
      <alignment horizontal="center"/>
    </xf>
    <xf numFmtId="0" fontId="17" fillId="0" borderId="0" xfId="0" applyFont="1" applyAlignment="1">
      <alignment horizontal="left"/>
    </xf>
    <xf numFmtId="0" fontId="14" fillId="0" borderId="0" xfId="0" applyFont="1" applyAlignment="1">
      <alignment horizontal="left"/>
    </xf>
    <xf numFmtId="0" fontId="17" fillId="0" borderId="0" xfId="0" applyFont="1" applyAlignment="1">
      <alignment horizontal="center"/>
    </xf>
    <xf numFmtId="0" fontId="0" fillId="0" borderId="0" xfId="0" applyAlignment="1">
      <alignment horizontal="left" wrapText="1"/>
    </xf>
    <xf numFmtId="166" fontId="0" fillId="0" borderId="0" xfId="0" applyNumberFormat="1" applyAlignment="1">
      <alignment horizontal="left"/>
    </xf>
    <xf numFmtId="166" fontId="0" fillId="0" borderId="0" xfId="0" applyNumberFormat="1" applyAlignment="1">
      <alignment horizontal="right"/>
    </xf>
    <xf numFmtId="3" fontId="0" fillId="0" borderId="0" xfId="0" applyNumberFormat="1" applyAlignment="1">
      <alignment horizontal="right"/>
    </xf>
    <xf numFmtId="49" fontId="0" fillId="0" borderId="0" xfId="0" applyNumberFormat="1" applyAlignment="1">
      <alignment horizontal="right"/>
    </xf>
    <xf numFmtId="165" fontId="57" fillId="0" borderId="0" xfId="0" applyNumberFormat="1" applyFont="1" applyAlignment="1">
      <alignment horizontal="right"/>
    </xf>
    <xf numFmtId="166" fontId="58" fillId="0" borderId="0" xfId="0" applyNumberFormat="1" applyFont="1" applyAlignment="1">
      <alignment horizontal="right"/>
    </xf>
    <xf numFmtId="165" fontId="59" fillId="0" borderId="0" xfId="0" applyNumberFormat="1" applyFont="1" applyAlignment="1">
      <alignment horizontal="right"/>
    </xf>
    <xf numFmtId="0" fontId="60" fillId="0" borderId="0" xfId="0" applyFont="1" applyAlignment="1">
      <alignment horizontal="left"/>
    </xf>
    <xf numFmtId="0" fontId="59" fillId="0" borderId="0" xfId="0" applyFont="1" applyAlignment="1">
      <alignment horizontal="right"/>
    </xf>
    <xf numFmtId="0" fontId="59" fillId="0" borderId="0" xfId="0" applyFont="1" applyAlignment="1">
      <alignment horizontal="left"/>
    </xf>
    <xf numFmtId="165" fontId="58" fillId="0" borderId="0" xfId="0" applyNumberFormat="1" applyFont="1" applyAlignment="1">
      <alignment horizontal="right"/>
    </xf>
    <xf numFmtId="0" fontId="61" fillId="0" borderId="0" xfId="0" applyFont="1" applyAlignment="1">
      <alignment horizontal="left"/>
    </xf>
    <xf numFmtId="0" fontId="62" fillId="0" borderId="0" xfId="0" applyFont="1" applyAlignment="1">
      <alignment horizontal="left" vertical="center"/>
    </xf>
    <xf numFmtId="0" fontId="65" fillId="0" borderId="0" xfId="2" applyFont="1"/>
    <xf numFmtId="0" fontId="2" fillId="4" borderId="21" xfId="2" applyFill="1" applyBorder="1"/>
    <xf numFmtId="0" fontId="63" fillId="4" borderId="22" xfId="0" applyFont="1" applyFill="1" applyBorder="1" applyAlignment="1">
      <alignment horizontal="left" vertical="center"/>
    </xf>
    <xf numFmtId="0" fontId="63" fillId="4" borderId="0" xfId="0" applyFont="1" applyFill="1" applyAlignment="1">
      <alignment horizontal="left" vertical="center"/>
    </xf>
    <xf numFmtId="0" fontId="2" fillId="4" borderId="14" xfId="2" applyFill="1" applyBorder="1"/>
    <xf numFmtId="0" fontId="63" fillId="4" borderId="23" xfId="0" applyFont="1" applyFill="1" applyBorder="1" applyAlignment="1">
      <alignment horizontal="left" vertical="center"/>
    </xf>
    <xf numFmtId="0" fontId="63" fillId="4" borderId="3" xfId="0" applyFont="1" applyFill="1" applyBorder="1" applyAlignment="1">
      <alignment horizontal="left" vertical="center"/>
    </xf>
    <xf numFmtId="0" fontId="2" fillId="4" borderId="24" xfId="2" applyFill="1" applyBorder="1"/>
    <xf numFmtId="0" fontId="66" fillId="4" borderId="20" xfId="2" applyFont="1" applyFill="1" applyBorder="1" applyAlignment="1">
      <alignment vertical="center"/>
    </xf>
    <xf numFmtId="0" fontId="67" fillId="4" borderId="15" xfId="2" applyFont="1" applyFill="1" applyBorder="1" applyAlignment="1">
      <alignment vertical="center"/>
    </xf>
    <xf numFmtId="0" fontId="58" fillId="4" borderId="0" xfId="2" applyFont="1" applyFill="1" applyAlignment="1">
      <alignment vertical="center"/>
    </xf>
    <xf numFmtId="0" fontId="58" fillId="4" borderId="22" xfId="2" applyFont="1" applyFill="1" applyBorder="1" applyAlignment="1">
      <alignment vertical="center"/>
    </xf>
    <xf numFmtId="0" fontId="58" fillId="4" borderId="3" xfId="2" applyFont="1" applyFill="1" applyBorder="1" applyAlignment="1">
      <alignment vertical="center"/>
    </xf>
    <xf numFmtId="0" fontId="67" fillId="4" borderId="0" xfId="2" applyFont="1" applyFill="1" applyAlignment="1">
      <alignment vertical="center"/>
    </xf>
    <xf numFmtId="0" fontId="50" fillId="4" borderId="0" xfId="2" applyFont="1" applyFill="1"/>
    <xf numFmtId="0" fontId="2" fillId="4" borderId="0" xfId="2" applyFill="1"/>
    <xf numFmtId="0" fontId="62" fillId="4" borderId="0" xfId="0" applyFont="1" applyFill="1" applyAlignment="1">
      <alignment horizontal="left" vertical="center"/>
    </xf>
    <xf numFmtId="2" fontId="32" fillId="4" borderId="1" xfId="0" applyNumberFormat="1" applyFont="1" applyFill="1" applyBorder="1" applyAlignment="1">
      <alignment horizontal="center" vertical="center"/>
    </xf>
    <xf numFmtId="0" fontId="36" fillId="4" borderId="1" xfId="0" applyFont="1" applyFill="1" applyBorder="1" applyAlignment="1">
      <alignment horizontal="center" vertical="center"/>
    </xf>
    <xf numFmtId="168" fontId="0" fillId="4" borderId="1" xfId="0" applyNumberFormat="1" applyFill="1" applyBorder="1" applyAlignment="1">
      <alignment horizontal="center" vertical="center"/>
    </xf>
    <xf numFmtId="0" fontId="68" fillId="4" borderId="20" xfId="2" applyFont="1" applyFill="1" applyBorder="1" applyAlignment="1">
      <alignment vertical="center"/>
    </xf>
    <xf numFmtId="0" fontId="64" fillId="4" borderId="22" xfId="0" applyFont="1" applyFill="1" applyBorder="1" applyAlignment="1">
      <alignment horizontal="left" vertical="center"/>
    </xf>
    <xf numFmtId="0" fontId="64" fillId="4" borderId="0" xfId="0" applyFont="1" applyFill="1" applyAlignment="1">
      <alignment horizontal="left" vertical="center"/>
    </xf>
    <xf numFmtId="0" fontId="67" fillId="4" borderId="22" xfId="2" applyFont="1" applyFill="1" applyBorder="1" applyAlignment="1">
      <alignment vertical="center"/>
    </xf>
    <xf numFmtId="0" fontId="64" fillId="4" borderId="23" xfId="0" applyFont="1" applyFill="1" applyBorder="1" applyAlignment="1">
      <alignment horizontal="left" vertical="center"/>
    </xf>
    <xf numFmtId="0" fontId="67" fillId="4" borderId="3" xfId="2" applyFont="1" applyFill="1" applyBorder="1" applyAlignment="1">
      <alignment vertical="center"/>
    </xf>
    <xf numFmtId="0" fontId="64" fillId="4" borderId="3" xfId="0" applyFont="1" applyFill="1" applyBorder="1" applyAlignment="1">
      <alignment horizontal="left" vertical="center"/>
    </xf>
    <xf numFmtId="0" fontId="2" fillId="4" borderId="15" xfId="2" applyFill="1" applyBorder="1"/>
    <xf numFmtId="0" fontId="2" fillId="4" borderId="3" xfId="2" applyFill="1" applyBorder="1"/>
    <xf numFmtId="0" fontId="0" fillId="5" borderId="0" xfId="0" applyFill="1" applyAlignment="1">
      <alignment horizontal="right"/>
    </xf>
    <xf numFmtId="0" fontId="58" fillId="5" borderId="0" xfId="0" applyFont="1" applyFill="1" applyAlignment="1">
      <alignment horizontal="left"/>
    </xf>
    <xf numFmtId="165" fontId="0" fillId="5" borderId="0" xfId="0" applyNumberFormat="1" applyFill="1" applyAlignment="1">
      <alignment horizontal="right"/>
    </xf>
    <xf numFmtId="0" fontId="35" fillId="4" borderId="0" xfId="0" applyFont="1" applyFill="1" applyAlignment="1">
      <alignment horizontal="left" vertical="center"/>
    </xf>
    <xf numFmtId="0" fontId="69" fillId="4" borderId="0" xfId="0" applyFont="1" applyFill="1" applyAlignment="1">
      <alignment horizontal="left" vertical="center"/>
    </xf>
    <xf numFmtId="0" fontId="17" fillId="4" borderId="0" xfId="2" applyFont="1" applyFill="1"/>
    <xf numFmtId="0" fontId="70" fillId="4" borderId="0" xfId="2" applyFont="1" applyFill="1" applyAlignment="1">
      <alignment vertical="top"/>
    </xf>
    <xf numFmtId="0" fontId="17" fillId="4" borderId="0" xfId="2" applyFont="1" applyFill="1" applyAlignment="1">
      <alignment vertical="top"/>
    </xf>
    <xf numFmtId="0" fontId="71" fillId="4" borderId="0" xfId="2" applyFont="1" applyFill="1" applyAlignment="1">
      <alignment horizontal="center" wrapText="1"/>
    </xf>
    <xf numFmtId="167" fontId="2" fillId="0" borderId="0" xfId="2" applyNumberFormat="1" applyAlignment="1">
      <alignment horizontal="center" vertical="center"/>
    </xf>
    <xf numFmtId="0" fontId="72" fillId="0" borderId="0" xfId="0" applyFont="1" applyAlignment="1">
      <alignment horizontal="left" vertical="center"/>
    </xf>
    <xf numFmtId="0" fontId="15" fillId="0" borderId="0" xfId="2" applyFont="1"/>
    <xf numFmtId="0" fontId="56" fillId="0" borderId="0" xfId="0" applyFont="1"/>
    <xf numFmtId="0" fontId="56" fillId="0" borderId="0" xfId="0" applyFont="1" applyAlignment="1">
      <alignment horizontal="center"/>
    </xf>
    <xf numFmtId="0" fontId="47" fillId="4" borderId="17" xfId="0" applyFont="1" applyFill="1" applyBorder="1" applyAlignment="1">
      <alignment horizontal="left" vertical="center" wrapText="1"/>
    </xf>
    <xf numFmtId="0" fontId="47" fillId="4" borderId="18" xfId="0" applyFont="1" applyFill="1" applyBorder="1" applyAlignment="1">
      <alignment horizontal="left" vertical="center" wrapText="1"/>
    </xf>
    <xf numFmtId="0" fontId="73" fillId="4" borderId="0" xfId="0" applyFont="1" applyFill="1" applyAlignment="1">
      <alignment vertical="center"/>
    </xf>
    <xf numFmtId="0" fontId="73" fillId="4" borderId="0" xfId="0" applyFont="1" applyFill="1" applyAlignment="1">
      <alignment horizontal="center" vertical="center"/>
    </xf>
    <xf numFmtId="0" fontId="74" fillId="4" borderId="0" xfId="0" applyFont="1" applyFill="1"/>
    <xf numFmtId="0" fontId="75" fillId="4" borderId="0" xfId="0" applyFont="1" applyFill="1"/>
    <xf numFmtId="0" fontId="21" fillId="4" borderId="0" xfId="0" applyFont="1" applyFill="1"/>
    <xf numFmtId="49" fontId="76" fillId="4" borderId="0" xfId="0" applyNumberFormat="1" applyFont="1" applyFill="1" applyAlignment="1">
      <alignment horizontal="left" vertical="center" indent="5"/>
    </xf>
    <xf numFmtId="49" fontId="76" fillId="4" borderId="0" xfId="0" applyNumberFormat="1" applyFont="1" applyFill="1" applyAlignment="1">
      <alignment vertical="center"/>
    </xf>
    <xf numFmtId="49" fontId="76" fillId="4" borderId="0" xfId="0" applyNumberFormat="1" applyFont="1" applyFill="1"/>
    <xf numFmtId="0" fontId="77" fillId="4" borderId="0" xfId="0" applyFont="1" applyFill="1"/>
    <xf numFmtId="0" fontId="77" fillId="4" borderId="0" xfId="0" applyFont="1" applyFill="1" applyAlignment="1">
      <alignment horizontal="center" vertical="center"/>
    </xf>
    <xf numFmtId="0" fontId="77" fillId="4" borderId="0" xfId="0" applyFont="1" applyFill="1" applyAlignment="1">
      <alignment vertical="center"/>
    </xf>
    <xf numFmtId="0" fontId="58" fillId="4" borderId="0" xfId="0" applyFont="1" applyFill="1" applyAlignment="1">
      <alignment horizontal="left" vertical="center"/>
    </xf>
    <xf numFmtId="170" fontId="58" fillId="4" borderId="0" xfId="0" applyNumberFormat="1" applyFont="1" applyFill="1" applyAlignment="1">
      <alignment horizontal="left" vertical="center"/>
    </xf>
    <xf numFmtId="0" fontId="26" fillId="4" borderId="0" xfId="0" applyFont="1" applyFill="1" applyAlignment="1">
      <alignment horizontal="left" vertical="top"/>
    </xf>
    <xf numFmtId="0" fontId="47" fillId="4" borderId="19" xfId="0" applyFont="1" applyFill="1" applyBorder="1" applyAlignment="1">
      <alignment horizontal="left" vertical="center" wrapText="1"/>
    </xf>
    <xf numFmtId="0" fontId="28" fillId="2" borderId="1"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wrapText="1"/>
    </xf>
    <xf numFmtId="0" fontId="27" fillId="3" borderId="1" xfId="0" applyFont="1" applyFill="1" applyBorder="1" applyAlignment="1">
      <alignment horizontal="center" vertical="center" wrapText="1"/>
    </xf>
    <xf numFmtId="0" fontId="51" fillId="4" borderId="0" xfId="0" applyFont="1" applyFill="1" applyAlignment="1">
      <alignment horizontal="left"/>
    </xf>
    <xf numFmtId="0" fontId="0" fillId="0" borderId="0" xfId="0" applyAlignment="1">
      <alignment vertical="center"/>
    </xf>
    <xf numFmtId="0" fontId="0" fillId="0" borderId="0" xfId="0" applyAlignment="1">
      <alignment vertical="center" wrapText="1"/>
    </xf>
    <xf numFmtId="0" fontId="80" fillId="0" borderId="0" xfId="0" applyFont="1" applyAlignment="1">
      <alignment vertical="top"/>
    </xf>
    <xf numFmtId="0" fontId="16" fillId="4" borderId="0" xfId="0" applyFont="1" applyFill="1" applyAlignment="1">
      <alignment horizontal="left" vertical="top"/>
    </xf>
    <xf numFmtId="0" fontId="0" fillId="0" borderId="1" xfId="0" applyBorder="1"/>
    <xf numFmtId="0" fontId="0" fillId="0" borderId="38" xfId="0" applyBorder="1"/>
    <xf numFmtId="0" fontId="24" fillId="0" borderId="37" xfId="0" applyFont="1" applyBorder="1"/>
    <xf numFmtId="0" fontId="83" fillId="4" borderId="0" xfId="0" applyFont="1" applyFill="1" applyAlignment="1">
      <alignment horizontal="left" vertical="top"/>
    </xf>
    <xf numFmtId="0" fontId="57" fillId="0" borderId="0" xfId="0" applyFont="1"/>
    <xf numFmtId="0" fontId="59" fillId="0" borderId="0" xfId="0" applyFont="1"/>
    <xf numFmtId="0" fontId="0" fillId="5" borderId="0" xfId="0" applyFill="1"/>
    <xf numFmtId="0" fontId="0" fillId="0" borderId="33" xfId="0" applyBorder="1" applyAlignment="1">
      <alignment vertical="center" wrapText="1"/>
    </xf>
    <xf numFmtId="0" fontId="0" fillId="0" borderId="33" xfId="0" applyBorder="1" applyAlignment="1">
      <alignment horizontal="center" vertical="center" wrapText="1"/>
    </xf>
    <xf numFmtId="0" fontId="0" fillId="0" borderId="34" xfId="0" applyBorder="1"/>
    <xf numFmtId="10" fontId="0" fillId="0" borderId="34" xfId="0" quotePrefix="1" applyNumberFormat="1" applyBorder="1" applyAlignment="1">
      <alignment horizontal="left"/>
    </xf>
    <xf numFmtId="10" fontId="0" fillId="0" borderId="34" xfId="0" quotePrefix="1" applyNumberFormat="1" applyBorder="1" applyAlignment="1">
      <alignment horizontal="left" wrapText="1"/>
    </xf>
    <xf numFmtId="0" fontId="0" fillId="0" borderId="34" xfId="0" applyBorder="1" applyAlignment="1">
      <alignment vertical="center" wrapText="1"/>
    </xf>
    <xf numFmtId="0" fontId="0" fillId="0" borderId="34" xfId="0" applyBorder="1" applyAlignment="1">
      <alignment horizontal="center" vertical="center"/>
    </xf>
    <xf numFmtId="10" fontId="0" fillId="0" borderId="34" xfId="0" applyNumberFormat="1" applyBorder="1" applyAlignment="1">
      <alignment horizontal="left"/>
    </xf>
    <xf numFmtId="171" fontId="0" fillId="0" borderId="34" xfId="0" quotePrefix="1" applyNumberFormat="1" applyBorder="1" applyAlignment="1">
      <alignment horizontal="left"/>
    </xf>
    <xf numFmtId="171" fontId="0" fillId="0" borderId="34" xfId="0" applyNumberFormat="1" applyBorder="1" applyAlignment="1">
      <alignment horizontal="left"/>
    </xf>
    <xf numFmtId="0" fontId="0" fillId="0" borderId="34" xfId="0" applyBorder="1" applyAlignment="1">
      <alignment horizontal="left"/>
    </xf>
    <xf numFmtId="0" fontId="0" fillId="0" borderId="34" xfId="0" applyBorder="1" applyAlignment="1">
      <alignment horizontal="left" wrapText="1"/>
    </xf>
    <xf numFmtId="0" fontId="0" fillId="0" borderId="34" xfId="0" applyBorder="1" applyAlignment="1">
      <alignment vertical="center"/>
    </xf>
    <xf numFmtId="9" fontId="0" fillId="0" borderId="34" xfId="0" quotePrefix="1" applyNumberFormat="1" applyBorder="1" applyAlignment="1">
      <alignment horizontal="left"/>
    </xf>
    <xf numFmtId="0" fontId="0" fillId="0" borderId="34" xfId="0" applyBorder="1" applyAlignment="1">
      <alignment wrapText="1"/>
    </xf>
    <xf numFmtId="0" fontId="0" fillId="0" borderId="33" xfId="0" applyBorder="1"/>
    <xf numFmtId="10" fontId="0" fillId="0" borderId="33" xfId="0" applyNumberFormat="1" applyBorder="1" applyAlignment="1">
      <alignment horizontal="left" wrapText="1"/>
    </xf>
    <xf numFmtId="0" fontId="0" fillId="0" borderId="33" xfId="0" applyBorder="1" applyAlignment="1">
      <alignment wrapText="1"/>
    </xf>
    <xf numFmtId="0" fontId="0" fillId="0" borderId="33" xfId="0" applyBorder="1" applyAlignment="1">
      <alignment horizontal="center" vertical="center"/>
    </xf>
    <xf numFmtId="10" fontId="0" fillId="0" borderId="33" xfId="0" quotePrefix="1" applyNumberFormat="1" applyBorder="1" applyAlignment="1">
      <alignment horizontal="left" wrapText="1"/>
    </xf>
    <xf numFmtId="0" fontId="0" fillId="0" borderId="34" xfId="0" applyBorder="1" applyAlignment="1">
      <alignment horizontal="center" vertical="center" wrapText="1"/>
    </xf>
    <xf numFmtId="0" fontId="0" fillId="0" borderId="33" xfId="0" applyBorder="1" applyAlignment="1">
      <alignment horizontal="left"/>
    </xf>
    <xf numFmtId="0" fontId="0" fillId="0" borderId="33" xfId="0" applyBorder="1" applyAlignment="1">
      <alignment horizontal="left" wrapText="1"/>
    </xf>
    <xf numFmtId="0" fontId="0" fillId="0" borderId="33" xfId="0" applyBorder="1" applyAlignment="1">
      <alignment vertical="center"/>
    </xf>
    <xf numFmtId="0" fontId="0" fillId="0" borderId="36" xfId="0" applyBorder="1" applyAlignment="1">
      <alignment vertical="center" wrapText="1"/>
    </xf>
    <xf numFmtId="0" fontId="0" fillId="0" borderId="36" xfId="0" applyBorder="1" applyAlignment="1">
      <alignment horizontal="center" vertical="center" wrapText="1"/>
    </xf>
    <xf numFmtId="0" fontId="0" fillId="0" borderId="35" xfId="0" applyBorder="1" applyAlignment="1">
      <alignment vertical="center" wrapText="1"/>
    </xf>
    <xf numFmtId="0" fontId="0" fillId="0" borderId="35" xfId="0" applyBorder="1" applyAlignment="1">
      <alignment horizontal="center" vertical="center" wrapText="1"/>
    </xf>
    <xf numFmtId="169" fontId="0" fillId="0" borderId="34" xfId="0" quotePrefix="1" applyNumberFormat="1" applyBorder="1" applyAlignment="1">
      <alignment horizontal="left" wrapText="1"/>
    </xf>
    <xf numFmtId="10" fontId="0" fillId="0" borderId="34" xfId="0" applyNumberFormat="1" applyBorder="1" applyAlignment="1">
      <alignment horizontal="left" wrapText="1"/>
    </xf>
    <xf numFmtId="0" fontId="0" fillId="0" borderId="34" xfId="0" quotePrefix="1" applyBorder="1" applyAlignment="1">
      <alignment horizontal="left"/>
    </xf>
    <xf numFmtId="169" fontId="0" fillId="0" borderId="34" xfId="0" quotePrefix="1" applyNumberFormat="1" applyBorder="1" applyAlignment="1">
      <alignment horizontal="left"/>
    </xf>
    <xf numFmtId="169" fontId="0" fillId="0" borderId="34" xfId="0" applyNumberFormat="1" applyBorder="1" applyAlignment="1">
      <alignment horizontal="left"/>
    </xf>
    <xf numFmtId="9" fontId="0" fillId="0" borderId="33" xfId="0" quotePrefix="1" applyNumberFormat="1" applyBorder="1" applyAlignment="1">
      <alignment horizontal="left"/>
    </xf>
    <xf numFmtId="9" fontId="0" fillId="0" borderId="33" xfId="0" quotePrefix="1" applyNumberFormat="1" applyBorder="1" applyAlignment="1">
      <alignment horizontal="left" wrapText="1"/>
    </xf>
    <xf numFmtId="0" fontId="0" fillId="0" borderId="35" xfId="0" applyBorder="1" applyAlignment="1">
      <alignment horizontal="center" vertical="center"/>
    </xf>
    <xf numFmtId="0" fontId="0" fillId="0" borderId="35" xfId="0" applyBorder="1" applyAlignment="1">
      <alignment vertical="center"/>
    </xf>
    <xf numFmtId="9" fontId="0" fillId="0" borderId="33" xfId="0" applyNumberFormat="1" applyBorder="1" applyAlignment="1">
      <alignment horizontal="left"/>
    </xf>
    <xf numFmtId="9" fontId="0" fillId="0" borderId="34" xfId="0" applyNumberFormat="1" applyBorder="1" applyAlignment="1">
      <alignment horizontal="left"/>
    </xf>
    <xf numFmtId="172" fontId="0" fillId="0" borderId="34" xfId="0" quotePrefix="1" applyNumberFormat="1" applyBorder="1" applyAlignment="1">
      <alignment horizontal="left"/>
    </xf>
    <xf numFmtId="172" fontId="0" fillId="0" borderId="34" xfId="0" applyNumberFormat="1" applyBorder="1" applyAlignment="1">
      <alignment horizontal="left"/>
    </xf>
    <xf numFmtId="0" fontId="0" fillId="0" borderId="34" xfId="0" quotePrefix="1" applyBorder="1" applyAlignment="1">
      <alignment horizontal="left" wrapText="1"/>
    </xf>
    <xf numFmtId="0" fontId="0" fillId="0" borderId="34" xfId="0" applyBorder="1" applyAlignment="1">
      <alignment horizontal="center"/>
    </xf>
    <xf numFmtId="0" fontId="33" fillId="0" borderId="0" xfId="0" applyFont="1" applyAlignment="1">
      <alignment horizontal="right"/>
    </xf>
    <xf numFmtId="0" fontId="33" fillId="0" borderId="0" xfId="0" applyFont="1" applyAlignment="1">
      <alignment wrapText="1"/>
    </xf>
    <xf numFmtId="0" fontId="33" fillId="0" borderId="0" xfId="0" applyFont="1"/>
    <xf numFmtId="0" fontId="58" fillId="6" borderId="34" xfId="0" applyFont="1" applyFill="1" applyBorder="1" applyAlignment="1">
      <alignment vertical="center" wrapText="1"/>
    </xf>
    <xf numFmtId="0" fontId="58" fillId="6" borderId="34" xfId="0" applyFont="1" applyFill="1" applyBorder="1"/>
    <xf numFmtId="0" fontId="85" fillId="6" borderId="34" xfId="0" applyFont="1" applyFill="1" applyBorder="1" applyAlignment="1">
      <alignment wrapText="1"/>
    </xf>
    <xf numFmtId="0" fontId="87" fillId="6" borderId="34" xfId="4" applyFont="1" applyFill="1" applyBorder="1" applyAlignment="1">
      <alignment horizontal="left" wrapText="1"/>
    </xf>
    <xf numFmtId="9" fontId="0" fillId="0" borderId="0" xfId="0" applyNumberFormat="1" applyAlignment="1">
      <alignment horizontal="right"/>
    </xf>
    <xf numFmtId="49" fontId="58" fillId="0" borderId="0" xfId="0" applyNumberFormat="1" applyFont="1"/>
    <xf numFmtId="0" fontId="11" fillId="0" borderId="0" xfId="2" applyFont="1" applyAlignment="1">
      <alignment horizontal="left" vertical="center" wrapText="1"/>
    </xf>
    <xf numFmtId="0" fontId="51" fillId="0" borderId="0" xfId="2" applyFont="1" applyAlignment="1">
      <alignment horizontal="center" wrapText="1"/>
    </xf>
    <xf numFmtId="0" fontId="51" fillId="0" borderId="3" xfId="2" applyFont="1" applyBorder="1" applyAlignment="1">
      <alignment horizontal="center" wrapText="1"/>
    </xf>
    <xf numFmtId="0" fontId="51" fillId="0" borderId="0" xfId="2" applyFont="1" applyAlignment="1">
      <alignment horizontal="center" vertical="center" wrapText="1"/>
    </xf>
    <xf numFmtId="0" fontId="51" fillId="0" borderId="3" xfId="2" applyFont="1" applyBorder="1" applyAlignment="1">
      <alignment horizontal="center" vertical="center" wrapText="1"/>
    </xf>
    <xf numFmtId="0" fontId="47" fillId="4" borderId="17" xfId="0" applyFont="1" applyFill="1" applyBorder="1" applyAlignment="1">
      <alignment horizontal="left" vertical="center" wrapText="1"/>
    </xf>
    <xf numFmtId="0" fontId="47" fillId="4" borderId="18" xfId="0" applyFont="1" applyFill="1" applyBorder="1" applyAlignment="1">
      <alignment horizontal="left" vertical="center" wrapText="1"/>
    </xf>
    <xf numFmtId="0" fontId="47" fillId="4" borderId="19" xfId="0" applyFont="1" applyFill="1" applyBorder="1" applyAlignment="1">
      <alignment horizontal="left" vertical="center" wrapText="1"/>
    </xf>
    <xf numFmtId="0" fontId="0" fillId="4" borderId="0" xfId="0" applyFill="1" applyAlignment="1">
      <alignment horizontal="left" vertical="center" wrapText="1"/>
    </xf>
    <xf numFmtId="0" fontId="32" fillId="4" borderId="12" xfId="0" applyFont="1" applyFill="1" applyBorder="1" applyAlignment="1">
      <alignment horizontal="center" vertical="center" wrapText="1"/>
    </xf>
    <xf numFmtId="0" fontId="32" fillId="4" borderId="2" xfId="0" applyFont="1" applyFill="1" applyBorder="1" applyAlignment="1">
      <alignment horizontal="center" vertical="center" wrapText="1"/>
    </xf>
    <xf numFmtId="0" fontId="44" fillId="4" borderId="15" xfId="0" applyFont="1" applyFill="1" applyBorder="1" applyAlignment="1">
      <alignment horizontal="center" vertical="top"/>
    </xf>
    <xf numFmtId="0" fontId="45" fillId="4" borderId="17" xfId="0" applyFont="1" applyFill="1" applyBorder="1" applyAlignment="1">
      <alignment horizontal="left" vertical="center" wrapText="1"/>
    </xf>
    <xf numFmtId="0" fontId="45" fillId="4" borderId="18" xfId="0" applyFont="1" applyFill="1" applyBorder="1" applyAlignment="1">
      <alignment horizontal="left" vertical="center" wrapText="1"/>
    </xf>
    <xf numFmtId="0" fontId="45" fillId="4" borderId="19" xfId="0" applyFont="1" applyFill="1" applyBorder="1" applyAlignment="1">
      <alignment horizontal="left" vertical="center" wrapText="1"/>
    </xf>
    <xf numFmtId="0" fontId="40" fillId="4" borderId="0" xfId="0" applyFont="1" applyFill="1" applyAlignment="1">
      <alignment horizontal="left" vertical="center" wrapText="1"/>
    </xf>
    <xf numFmtId="0" fontId="0" fillId="4" borderId="3" xfId="0" applyFill="1" applyBorder="1" applyAlignment="1">
      <alignment horizontal="center" vertical="center"/>
    </xf>
    <xf numFmtId="0" fontId="33" fillId="4" borderId="0" xfId="0" applyFont="1" applyFill="1" applyAlignment="1">
      <alignment horizontal="left"/>
    </xf>
    <xf numFmtId="0" fontId="71" fillId="4" borderId="25" xfId="2" applyFont="1" applyFill="1" applyBorder="1" applyAlignment="1">
      <alignment horizontal="center" wrapText="1"/>
    </xf>
    <xf numFmtId="0" fontId="71" fillId="4" borderId="26" xfId="2" applyFont="1" applyFill="1" applyBorder="1" applyAlignment="1">
      <alignment horizontal="center" wrapText="1"/>
    </xf>
    <xf numFmtId="0" fontId="71" fillId="4" borderId="27" xfId="2" applyFont="1" applyFill="1" applyBorder="1" applyAlignment="1">
      <alignment horizontal="center" wrapText="1"/>
    </xf>
    <xf numFmtId="0" fontId="71" fillId="4" borderId="28" xfId="2" applyFont="1" applyFill="1" applyBorder="1" applyAlignment="1">
      <alignment horizontal="center" wrapText="1"/>
    </xf>
    <xf numFmtId="0" fontId="71" fillId="4" borderId="0" xfId="2" applyFont="1" applyFill="1" applyAlignment="1">
      <alignment horizontal="center" wrapText="1"/>
    </xf>
    <xf numFmtId="0" fontId="71" fillId="4" borderId="29" xfId="2" applyFont="1" applyFill="1" applyBorder="1" applyAlignment="1">
      <alignment horizontal="center" wrapText="1"/>
    </xf>
    <xf numFmtId="0" fontId="71" fillId="4" borderId="30" xfId="2" applyFont="1" applyFill="1" applyBorder="1" applyAlignment="1">
      <alignment horizontal="center" wrapText="1"/>
    </xf>
    <xf numFmtId="0" fontId="71" fillId="4" borderId="31" xfId="2" applyFont="1" applyFill="1" applyBorder="1" applyAlignment="1">
      <alignment horizontal="center" wrapText="1"/>
    </xf>
    <xf numFmtId="0" fontId="71" fillId="4" borderId="32" xfId="2" applyFont="1" applyFill="1" applyBorder="1" applyAlignment="1">
      <alignment horizontal="center" wrapText="1"/>
    </xf>
    <xf numFmtId="0" fontId="39" fillId="4" borderId="0" xfId="0" applyFont="1" applyFill="1" applyAlignment="1">
      <alignment horizontal="left" vertical="center"/>
    </xf>
    <xf numFmtId="0" fontId="39" fillId="4" borderId="0" xfId="0" applyFont="1" applyFill="1" applyAlignment="1">
      <alignment horizontal="left" vertical="center" wrapText="1"/>
    </xf>
    <xf numFmtId="168" fontId="0" fillId="4" borderId="12" xfId="0" applyNumberFormat="1" applyFill="1" applyBorder="1" applyAlignment="1">
      <alignment horizontal="center" vertical="center"/>
    </xf>
    <xf numFmtId="168" fontId="0" fillId="4" borderId="2" xfId="0" applyNumberFormat="1" applyFill="1" applyBorder="1" applyAlignment="1">
      <alignment horizontal="center" vertical="center"/>
    </xf>
    <xf numFmtId="0" fontId="0" fillId="4" borderId="3" xfId="0" applyFill="1" applyBorder="1" applyAlignment="1">
      <alignment horizontal="center"/>
    </xf>
    <xf numFmtId="0" fontId="0" fillId="4" borderId="0" xfId="0" applyFill="1" applyAlignment="1">
      <alignment horizontal="center" vertical="center"/>
    </xf>
    <xf numFmtId="0" fontId="0" fillId="4" borderId="13" xfId="0" applyFill="1" applyBorder="1" applyAlignment="1">
      <alignment horizontal="center" vertical="center"/>
    </xf>
    <xf numFmtId="0" fontId="0" fillId="0" borderId="33" xfId="0" applyBorder="1" applyAlignment="1">
      <alignment vertical="center" wrapText="1"/>
    </xf>
    <xf numFmtId="0" fontId="0" fillId="0" borderId="35" xfId="0" applyBorder="1" applyAlignment="1">
      <alignment vertical="center" wrapText="1"/>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vertical="center"/>
    </xf>
    <xf numFmtId="0" fontId="0" fillId="0" borderId="35" xfId="0" applyBorder="1" applyAlignment="1">
      <alignment vertical="center"/>
    </xf>
    <xf numFmtId="0" fontId="78" fillId="0" borderId="0" xfId="0" applyFont="1" applyAlignment="1">
      <alignment horizontal="left" vertical="center"/>
    </xf>
    <xf numFmtId="0" fontId="0" fillId="0" borderId="36" xfId="0" applyBorder="1" applyAlignment="1">
      <alignment vertical="center"/>
    </xf>
    <xf numFmtId="0" fontId="0" fillId="0" borderId="33" xfId="0" applyBorder="1" applyAlignment="1">
      <alignment horizontal="left" vertical="center"/>
    </xf>
    <xf numFmtId="0" fontId="0" fillId="0" borderId="36" xfId="0" applyBorder="1" applyAlignment="1">
      <alignment horizontal="left" vertical="center"/>
    </xf>
    <xf numFmtId="0" fontId="0" fillId="0" borderId="35" xfId="0" applyBorder="1" applyAlignment="1">
      <alignment horizontal="left" vertical="center"/>
    </xf>
    <xf numFmtId="0" fontId="0" fillId="0" borderId="33" xfId="0" applyBorder="1" applyAlignment="1">
      <alignment horizontal="left" vertical="center" wrapText="1"/>
    </xf>
    <xf numFmtId="0" fontId="0" fillId="0" borderId="36" xfId="0" applyBorder="1" applyAlignment="1">
      <alignment horizontal="left" vertical="center" wrapText="1"/>
    </xf>
    <xf numFmtId="0" fontId="0" fillId="0" borderId="35" xfId="0" applyBorder="1" applyAlignment="1">
      <alignment horizontal="left" vertical="center" wrapText="1"/>
    </xf>
    <xf numFmtId="0" fontId="78" fillId="0" borderId="0" xfId="0" applyFont="1" applyAlignment="1">
      <alignment horizontal="left" vertical="center" wrapText="1"/>
    </xf>
    <xf numFmtId="0" fontId="0" fillId="0" borderId="0" xfId="0" applyAlignment="1">
      <alignment horizontal="left" wrapText="1"/>
    </xf>
    <xf numFmtId="0" fontId="35" fillId="0" borderId="0" xfId="0" applyFont="1" applyAlignment="1">
      <alignment horizontal="left" vertical="center"/>
    </xf>
  </cellXfs>
  <cellStyles count="5">
    <cellStyle name="Currency" xfId="1" builtinId="4"/>
    <cellStyle name="Hyperlink" xfId="4" builtinId="8"/>
    <cellStyle name="Normal" xfId="0" builtinId="0"/>
    <cellStyle name="Normal 2" xfId="2" xr:uid="{00000000-0005-0000-0000-000002000000}"/>
    <cellStyle name="Percent" xfId="3" builtinId="5"/>
  </cellStyles>
  <dxfs count="2">
    <dxf>
      <font>
        <b/>
        <i val="0"/>
        <color rgb="FFFF0000"/>
      </font>
    </dxf>
    <dxf>
      <font>
        <b/>
        <i val="0"/>
        <color theme="9" tint="-0.24994659260841701"/>
      </font>
    </dxf>
  </dxfs>
  <tableStyles count="0" defaultTableStyle="TableStyleMedium9" defaultPivotStyle="PivotStyleLight16"/>
  <colors>
    <mruColors>
      <color rgb="FFFFFF99"/>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425822</xdr:colOff>
      <xdr:row>1</xdr:row>
      <xdr:rowOff>257176</xdr:rowOff>
    </xdr:from>
    <xdr:ext cx="6858001" cy="1247774"/>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4988297" y="552451"/>
          <a:ext cx="6858001" cy="12477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r>
            <a:rPr lang="en-US" sz="1050"/>
            <a:t>Not</a:t>
          </a:r>
          <a:r>
            <a:rPr lang="en-US" sz="1050" baseline="0"/>
            <a:t> all ingredients apply to this guideline. If you do not see a value in the Max Use Level box refer to this key:</a:t>
          </a:r>
          <a:endParaRPr lang="en-US" sz="1050"/>
        </a:p>
        <a:p>
          <a:r>
            <a:rPr lang="en-US" sz="1050" b="1"/>
            <a:t>NO</a:t>
          </a:r>
          <a:r>
            <a:rPr lang="en-US" sz="1050" b="1" baseline="0"/>
            <a:t> GUIDELINE </a:t>
          </a:r>
          <a:r>
            <a:rPr lang="en-US" sz="1050" baseline="0"/>
            <a:t>- There is no current NPL unfitness guideline for this material.</a:t>
          </a:r>
        </a:p>
        <a:p>
          <a:r>
            <a:rPr lang="en-US" sz="1050" b="1" baseline="0">
              <a:solidFill>
                <a:schemeClr val="dk1"/>
              </a:solidFill>
              <a:effectLst/>
              <a:latin typeface="+mn-lt"/>
              <a:ea typeface="+mn-ea"/>
              <a:cs typeface="+mn-cs"/>
            </a:rPr>
            <a:t>N/A </a:t>
          </a:r>
          <a:r>
            <a:rPr lang="en-US" sz="1050" b="0" baseline="0">
              <a:solidFill>
                <a:schemeClr val="dk1"/>
              </a:solidFill>
              <a:effectLst/>
              <a:latin typeface="+mn-lt"/>
              <a:ea typeface="+mn-ea"/>
              <a:cs typeface="+mn-cs"/>
            </a:rPr>
            <a:t>- Information on this ingredient is not available</a:t>
          </a:r>
          <a:endParaRPr lang="en-US" sz="1050" b="0" baseline="0"/>
        </a:p>
        <a:p>
          <a:pPr marL="0" marR="0" indent="0" defTabSz="914400" eaLnBrk="1" fontAlgn="auto" latinLnBrk="0" hangingPunct="1">
            <a:lnSpc>
              <a:spcPct val="100000"/>
            </a:lnSpc>
            <a:spcBef>
              <a:spcPts val="0"/>
            </a:spcBef>
            <a:spcAft>
              <a:spcPts val="0"/>
            </a:spcAft>
            <a:buClrTx/>
            <a:buSzTx/>
            <a:buFontTx/>
            <a:buNone/>
            <a:tabLst/>
            <a:defRPr/>
          </a:pPr>
          <a:r>
            <a:rPr lang="en-US" sz="1050" b="1" baseline="0">
              <a:solidFill>
                <a:schemeClr val="dk1"/>
              </a:solidFill>
              <a:effectLst/>
              <a:latin typeface="+mn-lt"/>
              <a:ea typeface="+mn-ea"/>
              <a:cs typeface="+mn-cs"/>
            </a:rPr>
            <a:t>PRIMARY GDL </a:t>
          </a:r>
          <a:r>
            <a:rPr lang="en-US" sz="1050" baseline="0">
              <a:solidFill>
                <a:schemeClr val="dk1"/>
              </a:solidFill>
              <a:effectLst/>
              <a:latin typeface="+mn-lt"/>
              <a:ea typeface="+mn-ea"/>
              <a:cs typeface="+mn-cs"/>
            </a:rPr>
            <a:t>- Refer to the Primary Guideline tabs below for the unfitness calculations. </a:t>
          </a:r>
          <a:endParaRPr lang="en-US" sz="1050" b="1" baseline="0"/>
        </a:p>
        <a:p>
          <a:r>
            <a:rPr lang="en-US" sz="1050" b="1" baseline="0"/>
            <a:t>SEE 1% LIST </a:t>
          </a:r>
          <a:r>
            <a:rPr lang="en-US" sz="1050" baseline="0"/>
            <a:t>- To determine unfitness using this material, refer to the 1% guideline within the Primary Guideline tabs.</a:t>
          </a:r>
        </a:p>
        <a:p>
          <a:r>
            <a:rPr lang="en-US" sz="1050" b="1" baseline="0"/>
            <a:t>BOTANICAL EXT </a:t>
          </a:r>
          <a:r>
            <a:rPr lang="en-US" sz="1050" b="0" baseline="0"/>
            <a:t>- Refer to the Botanical Extracts &amp; Dietary Supplements tab for unfitness calculations.</a:t>
          </a:r>
          <a:endParaRPr lang="en-US" sz="1050" b="1" baseline="0"/>
        </a:p>
        <a:p>
          <a:r>
            <a:rPr lang="en-US" sz="950" i="1" baseline="0">
              <a:solidFill>
                <a:srgbClr val="FF0000"/>
              </a:solidFill>
            </a:rPr>
            <a:t>  ** See disclaimers below this table. **</a:t>
          </a:r>
        </a:p>
      </xdr:txBody>
    </xdr:sp>
    <xdr:clientData/>
  </xdr:oneCellAnchor>
  <xdr:twoCellAnchor>
    <xdr:from>
      <xdr:col>2</xdr:col>
      <xdr:colOff>0</xdr:colOff>
      <xdr:row>28</xdr:row>
      <xdr:rowOff>38100</xdr:rowOff>
    </xdr:from>
    <xdr:to>
      <xdr:col>7</xdr:col>
      <xdr:colOff>57150</xdr:colOff>
      <xdr:row>30</xdr:row>
      <xdr:rowOff>104776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076700" y="7067550"/>
          <a:ext cx="4400550" cy="523876"/>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a:solidFill>
                <a:sysClr val="windowText" lastClr="000000"/>
              </a:solidFill>
            </a:rPr>
            <a:t>Limited Ingredient column key:</a:t>
          </a:r>
        </a:p>
        <a:p>
          <a:r>
            <a:rPr lang="en-US" sz="900" b="0">
              <a:solidFill>
                <a:srgbClr val="FF0000"/>
              </a:solidFill>
            </a:rPr>
            <a:t>Y - This is a limited</a:t>
          </a:r>
          <a:r>
            <a:rPr lang="en-US" sz="900" b="0" baseline="0">
              <a:solidFill>
                <a:srgbClr val="FF0000"/>
              </a:solidFill>
            </a:rPr>
            <a:t> ingredient.</a:t>
          </a:r>
          <a:endParaRPr lang="en-US" sz="900" b="0">
            <a:solidFill>
              <a:srgbClr val="FF0000"/>
            </a:solidFill>
          </a:endParaRPr>
        </a:p>
        <a:p>
          <a:r>
            <a:rPr lang="en-US" sz="900" b="0">
              <a:solidFill>
                <a:schemeClr val="accent6">
                  <a:lumMod val="75000"/>
                </a:schemeClr>
              </a:solidFill>
            </a:rPr>
            <a:t>C*</a:t>
          </a:r>
          <a:r>
            <a:rPr lang="en-US" sz="900" b="0" baseline="0">
              <a:solidFill>
                <a:schemeClr val="accent6">
                  <a:lumMod val="75000"/>
                </a:schemeClr>
              </a:solidFill>
            </a:rPr>
            <a:t> - Refer to the Limited Ingredients List tab for more information.</a:t>
          </a:r>
        </a:p>
        <a:p>
          <a:endParaRPr lang="en-US" sz="900" b="0">
            <a:solidFill>
              <a:schemeClr val="accent6">
                <a:lumMod val="7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876300</xdr:colOff>
      <xdr:row>26</xdr:row>
      <xdr:rowOff>38100</xdr:rowOff>
    </xdr:from>
    <xdr:to>
      <xdr:col>1</xdr:col>
      <xdr:colOff>38100</xdr:colOff>
      <xdr:row>27</xdr:row>
      <xdr:rowOff>47625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609600" y="2466975"/>
          <a:ext cx="38100"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29</xdr:row>
      <xdr:rowOff>38100</xdr:rowOff>
    </xdr:from>
    <xdr:to>
      <xdr:col>1</xdr:col>
      <xdr:colOff>47625</xdr:colOff>
      <xdr:row>31</xdr:row>
      <xdr:rowOff>0</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609600" y="2952750"/>
          <a:ext cx="47625" cy="2857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68</xdr:row>
      <xdr:rowOff>38100</xdr:rowOff>
    </xdr:from>
    <xdr:to>
      <xdr:col>1</xdr:col>
      <xdr:colOff>38100</xdr:colOff>
      <xdr:row>69</xdr:row>
      <xdr:rowOff>47625</xdr:rowOff>
    </xdr:to>
    <xdr:sp macro="" textlink="">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609600" y="9267825"/>
          <a:ext cx="38100"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71</xdr:row>
      <xdr:rowOff>38100</xdr:rowOff>
    </xdr:from>
    <xdr:to>
      <xdr:col>1</xdr:col>
      <xdr:colOff>47625</xdr:colOff>
      <xdr:row>72</xdr:row>
      <xdr:rowOff>47625</xdr:rowOff>
    </xdr:to>
    <xdr:sp macro="" textlink="">
      <xdr:nvSpPr>
        <xdr:cNvPr id="5" name="Text Box 4">
          <a:extLst>
            <a:ext uri="{FF2B5EF4-FFF2-40B4-BE49-F238E27FC236}">
              <a16:creationId xmlns:a16="http://schemas.microsoft.com/office/drawing/2014/main" id="{00000000-0008-0000-0100-000005000000}"/>
            </a:ext>
          </a:extLst>
        </xdr:cNvPr>
        <xdr:cNvSpPr txBox="1">
          <a:spLocks noChangeArrowheads="1"/>
        </xdr:cNvSpPr>
      </xdr:nvSpPr>
      <xdr:spPr bwMode="auto">
        <a:xfrm>
          <a:off x="609600" y="9753600"/>
          <a:ext cx="47625"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twoCellAnchor>
    <xdr:from>
      <xdr:col>4</xdr:col>
      <xdr:colOff>219075</xdr:colOff>
      <xdr:row>126</xdr:row>
      <xdr:rowOff>57150</xdr:rowOff>
    </xdr:from>
    <xdr:to>
      <xdr:col>6</xdr:col>
      <xdr:colOff>923925</xdr:colOff>
      <xdr:row>126</xdr:row>
      <xdr:rowOff>314325</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2657475" y="18678525"/>
          <a:ext cx="1609725" cy="104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i="1"/>
            <a:t>(chemicals must be listed on the 1% list)</a:t>
          </a:r>
        </a:p>
      </xdr:txBody>
    </xdr:sp>
    <xdr:clientData/>
  </xdr:twoCellAnchor>
  <xdr:twoCellAnchor>
    <xdr:from>
      <xdr:col>0</xdr:col>
      <xdr:colOff>876300</xdr:colOff>
      <xdr:row>101</xdr:row>
      <xdr:rowOff>38100</xdr:rowOff>
    </xdr:from>
    <xdr:to>
      <xdr:col>1</xdr:col>
      <xdr:colOff>38100</xdr:colOff>
      <xdr:row>102</xdr:row>
      <xdr:rowOff>47625</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609600" y="14611350"/>
          <a:ext cx="38100"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104</xdr:row>
      <xdr:rowOff>38100</xdr:rowOff>
    </xdr:from>
    <xdr:to>
      <xdr:col>1</xdr:col>
      <xdr:colOff>47625</xdr:colOff>
      <xdr:row>106</xdr:row>
      <xdr:rowOff>0</xdr:rowOff>
    </xdr:to>
    <xdr:sp macro="" textlink="">
      <xdr:nvSpPr>
        <xdr:cNvPr id="8" name="Text Box 2">
          <a:extLst>
            <a:ext uri="{FF2B5EF4-FFF2-40B4-BE49-F238E27FC236}">
              <a16:creationId xmlns:a16="http://schemas.microsoft.com/office/drawing/2014/main" id="{00000000-0008-0000-0100-000008000000}"/>
            </a:ext>
          </a:extLst>
        </xdr:cNvPr>
        <xdr:cNvSpPr txBox="1">
          <a:spLocks noChangeArrowheads="1"/>
        </xdr:cNvSpPr>
      </xdr:nvSpPr>
      <xdr:spPr bwMode="auto">
        <a:xfrm>
          <a:off x="609600" y="15097125"/>
          <a:ext cx="47625" cy="2857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26</xdr:row>
      <xdr:rowOff>38100</xdr:rowOff>
    </xdr:from>
    <xdr:to>
      <xdr:col>1</xdr:col>
      <xdr:colOff>38100</xdr:colOff>
      <xdr:row>27</xdr:row>
      <xdr:rowOff>47625</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876300" y="6010275"/>
          <a:ext cx="676275" cy="3905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29</xdr:row>
      <xdr:rowOff>38100</xdr:rowOff>
    </xdr:from>
    <xdr:to>
      <xdr:col>1</xdr:col>
      <xdr:colOff>47625</xdr:colOff>
      <xdr:row>30</xdr:row>
      <xdr:rowOff>0</xdr:rowOff>
    </xdr:to>
    <xdr:sp macro="" textlink="">
      <xdr:nvSpPr>
        <xdr:cNvPr id="10" name="Text Box 2">
          <a:extLst>
            <a:ext uri="{FF2B5EF4-FFF2-40B4-BE49-F238E27FC236}">
              <a16:creationId xmlns:a16="http://schemas.microsoft.com/office/drawing/2014/main" id="{00000000-0008-0000-0100-00000A000000}"/>
            </a:ext>
          </a:extLst>
        </xdr:cNvPr>
        <xdr:cNvSpPr txBox="1">
          <a:spLocks noChangeArrowheads="1"/>
        </xdr:cNvSpPr>
      </xdr:nvSpPr>
      <xdr:spPr bwMode="auto">
        <a:xfrm>
          <a:off x="876300" y="7181850"/>
          <a:ext cx="685800" cy="34290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68</xdr:row>
      <xdr:rowOff>38100</xdr:rowOff>
    </xdr:from>
    <xdr:to>
      <xdr:col>1</xdr:col>
      <xdr:colOff>38100</xdr:colOff>
      <xdr:row>69</xdr:row>
      <xdr:rowOff>47625</xdr:rowOff>
    </xdr:to>
    <xdr:sp macro="" textlink="">
      <xdr:nvSpPr>
        <xdr:cNvPr id="11" name="Text Box 3">
          <a:extLst>
            <a:ext uri="{FF2B5EF4-FFF2-40B4-BE49-F238E27FC236}">
              <a16:creationId xmlns:a16="http://schemas.microsoft.com/office/drawing/2014/main" id="{00000000-0008-0000-0100-00000B000000}"/>
            </a:ext>
          </a:extLst>
        </xdr:cNvPr>
        <xdr:cNvSpPr txBox="1">
          <a:spLocks noChangeArrowheads="1"/>
        </xdr:cNvSpPr>
      </xdr:nvSpPr>
      <xdr:spPr bwMode="auto">
        <a:xfrm>
          <a:off x="876300" y="24479250"/>
          <a:ext cx="676275" cy="3905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71</xdr:row>
      <xdr:rowOff>38100</xdr:rowOff>
    </xdr:from>
    <xdr:to>
      <xdr:col>1</xdr:col>
      <xdr:colOff>47625</xdr:colOff>
      <xdr:row>72</xdr:row>
      <xdr:rowOff>47625</xdr:rowOff>
    </xdr:to>
    <xdr:sp macro="" textlink="">
      <xdr:nvSpPr>
        <xdr:cNvPr id="12" name="Text Box 4">
          <a:extLst>
            <a:ext uri="{FF2B5EF4-FFF2-40B4-BE49-F238E27FC236}">
              <a16:creationId xmlns:a16="http://schemas.microsoft.com/office/drawing/2014/main" id="{00000000-0008-0000-0100-00000C000000}"/>
            </a:ext>
          </a:extLst>
        </xdr:cNvPr>
        <xdr:cNvSpPr txBox="1">
          <a:spLocks noChangeArrowheads="1"/>
        </xdr:cNvSpPr>
      </xdr:nvSpPr>
      <xdr:spPr bwMode="auto">
        <a:xfrm>
          <a:off x="876300" y="25669875"/>
          <a:ext cx="685800" cy="3905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101</xdr:row>
      <xdr:rowOff>38100</xdr:rowOff>
    </xdr:from>
    <xdr:to>
      <xdr:col>1</xdr:col>
      <xdr:colOff>38100</xdr:colOff>
      <xdr:row>102</xdr:row>
      <xdr:rowOff>47625</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876300" y="39128700"/>
          <a:ext cx="676275" cy="3905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104</xdr:row>
      <xdr:rowOff>38100</xdr:rowOff>
    </xdr:from>
    <xdr:to>
      <xdr:col>1</xdr:col>
      <xdr:colOff>47625</xdr:colOff>
      <xdr:row>105</xdr:row>
      <xdr:rowOff>0</xdr:rowOff>
    </xdr:to>
    <xdr:sp macro="" textlink="">
      <xdr:nvSpPr>
        <xdr:cNvPr id="14" name="Text Box 2">
          <a:extLst>
            <a:ext uri="{FF2B5EF4-FFF2-40B4-BE49-F238E27FC236}">
              <a16:creationId xmlns:a16="http://schemas.microsoft.com/office/drawing/2014/main" id="{00000000-0008-0000-0100-00000E000000}"/>
            </a:ext>
          </a:extLst>
        </xdr:cNvPr>
        <xdr:cNvSpPr txBox="1">
          <a:spLocks noChangeArrowheads="1"/>
        </xdr:cNvSpPr>
      </xdr:nvSpPr>
      <xdr:spPr bwMode="auto">
        <a:xfrm>
          <a:off x="876300" y="40300275"/>
          <a:ext cx="685800" cy="34290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876300</xdr:colOff>
      <xdr:row>26</xdr:row>
      <xdr:rowOff>38100</xdr:rowOff>
    </xdr:from>
    <xdr:to>
      <xdr:col>1</xdr:col>
      <xdr:colOff>38100</xdr:colOff>
      <xdr:row>27</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609600" y="2466975"/>
          <a:ext cx="38100"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29</xdr:row>
      <xdr:rowOff>38100</xdr:rowOff>
    </xdr:from>
    <xdr:to>
      <xdr:col>1</xdr:col>
      <xdr:colOff>47625</xdr:colOff>
      <xdr:row>30</xdr:row>
      <xdr:rowOff>0</xdr:rowOff>
    </xdr:to>
    <xdr:sp macro="" textlink="">
      <xdr:nvSpPr>
        <xdr:cNvPr id="3" name="Text Box 2">
          <a:extLst>
            <a:ext uri="{FF2B5EF4-FFF2-40B4-BE49-F238E27FC236}">
              <a16:creationId xmlns:a16="http://schemas.microsoft.com/office/drawing/2014/main" id="{00000000-0008-0000-0200-000003000000}"/>
            </a:ext>
          </a:extLst>
        </xdr:cNvPr>
        <xdr:cNvSpPr txBox="1">
          <a:spLocks noChangeArrowheads="1"/>
        </xdr:cNvSpPr>
      </xdr:nvSpPr>
      <xdr:spPr bwMode="auto">
        <a:xfrm>
          <a:off x="609600" y="2952750"/>
          <a:ext cx="47625" cy="1238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68</xdr:row>
      <xdr:rowOff>38100</xdr:rowOff>
    </xdr:from>
    <xdr:to>
      <xdr:col>1</xdr:col>
      <xdr:colOff>38100</xdr:colOff>
      <xdr:row>69</xdr:row>
      <xdr:rowOff>47625</xdr:rowOff>
    </xdr:to>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609600" y="9267825"/>
          <a:ext cx="38100"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71</xdr:row>
      <xdr:rowOff>38100</xdr:rowOff>
    </xdr:from>
    <xdr:to>
      <xdr:col>1</xdr:col>
      <xdr:colOff>47625</xdr:colOff>
      <xdr:row>72</xdr:row>
      <xdr:rowOff>47625</xdr:rowOff>
    </xdr:to>
    <xdr:sp macro="" textlink="">
      <xdr:nvSpPr>
        <xdr:cNvPr id="5" name="Text Box 4">
          <a:extLst>
            <a:ext uri="{FF2B5EF4-FFF2-40B4-BE49-F238E27FC236}">
              <a16:creationId xmlns:a16="http://schemas.microsoft.com/office/drawing/2014/main" id="{00000000-0008-0000-0200-000005000000}"/>
            </a:ext>
          </a:extLst>
        </xdr:cNvPr>
        <xdr:cNvSpPr txBox="1">
          <a:spLocks noChangeArrowheads="1"/>
        </xdr:cNvSpPr>
      </xdr:nvSpPr>
      <xdr:spPr bwMode="auto">
        <a:xfrm>
          <a:off x="609600" y="9753600"/>
          <a:ext cx="47625"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twoCellAnchor>
    <xdr:from>
      <xdr:col>4</xdr:col>
      <xdr:colOff>219075</xdr:colOff>
      <xdr:row>126</xdr:row>
      <xdr:rowOff>57150</xdr:rowOff>
    </xdr:from>
    <xdr:to>
      <xdr:col>6</xdr:col>
      <xdr:colOff>923925</xdr:colOff>
      <xdr:row>126</xdr:row>
      <xdr:rowOff>314325</xdr:rowOff>
    </xdr:to>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2657475" y="18678525"/>
          <a:ext cx="1609725" cy="104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i="1"/>
            <a:t>(chemicals must be listed on the 1% list)</a:t>
          </a:r>
        </a:p>
      </xdr:txBody>
    </xdr:sp>
    <xdr:clientData/>
  </xdr:twoCellAnchor>
  <xdr:twoCellAnchor>
    <xdr:from>
      <xdr:col>4</xdr:col>
      <xdr:colOff>219075</xdr:colOff>
      <xdr:row>126</xdr:row>
      <xdr:rowOff>57150</xdr:rowOff>
    </xdr:from>
    <xdr:to>
      <xdr:col>6</xdr:col>
      <xdr:colOff>923925</xdr:colOff>
      <xdr:row>126</xdr:row>
      <xdr:rowOff>314325</xdr:rowOff>
    </xdr:to>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2657475" y="18678525"/>
          <a:ext cx="1609725" cy="104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i="1"/>
            <a:t>(chemicals must be listed on the 1% list)</a:t>
          </a:r>
        </a:p>
      </xdr:txBody>
    </xdr:sp>
    <xdr:clientData/>
  </xdr:twoCellAnchor>
  <xdr:twoCellAnchor>
    <xdr:from>
      <xdr:col>0</xdr:col>
      <xdr:colOff>876300</xdr:colOff>
      <xdr:row>101</xdr:row>
      <xdr:rowOff>38100</xdr:rowOff>
    </xdr:from>
    <xdr:to>
      <xdr:col>1</xdr:col>
      <xdr:colOff>38100</xdr:colOff>
      <xdr:row>102</xdr:row>
      <xdr:rowOff>47625</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609600" y="14611350"/>
          <a:ext cx="38100" cy="1714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30% v/v</a:t>
          </a:r>
        </a:p>
      </xdr:txBody>
    </xdr:sp>
    <xdr:clientData/>
  </xdr:twoCellAnchor>
  <xdr:twoCellAnchor>
    <xdr:from>
      <xdr:col>0</xdr:col>
      <xdr:colOff>876300</xdr:colOff>
      <xdr:row>104</xdr:row>
      <xdr:rowOff>38100</xdr:rowOff>
    </xdr:from>
    <xdr:to>
      <xdr:col>1</xdr:col>
      <xdr:colOff>47625</xdr:colOff>
      <xdr:row>105</xdr:row>
      <xdr:rowOff>0</xdr:rowOff>
    </xdr:to>
    <xdr:sp macro="" textlink="">
      <xdr:nvSpPr>
        <xdr:cNvPr id="9" name="Text Box 2">
          <a:extLst>
            <a:ext uri="{FF2B5EF4-FFF2-40B4-BE49-F238E27FC236}">
              <a16:creationId xmlns:a16="http://schemas.microsoft.com/office/drawing/2014/main" id="{00000000-0008-0000-0200-000009000000}"/>
            </a:ext>
          </a:extLst>
        </xdr:cNvPr>
        <xdr:cNvSpPr txBox="1">
          <a:spLocks noChangeArrowheads="1"/>
        </xdr:cNvSpPr>
      </xdr:nvSpPr>
      <xdr:spPr bwMode="auto">
        <a:xfrm>
          <a:off x="609600" y="15097125"/>
          <a:ext cx="47625" cy="1238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0" i="0" u="none" strike="noStrike" baseline="0">
              <a:solidFill>
                <a:srgbClr val="000000"/>
              </a:solidFill>
              <a:latin typeface="Arial"/>
              <a:cs typeface="Arial"/>
            </a:rPr>
            <a:t>Ethanol </a:t>
          </a:r>
          <a:r>
            <a:rPr lang="en-US" sz="1000" b="1" i="0" u="none" strike="noStrike" baseline="0">
              <a:solidFill>
                <a:srgbClr val="000000"/>
              </a:solidFill>
              <a:latin typeface="Arial"/>
              <a:cs typeface="Arial"/>
            </a:rPr>
            <a:t>&gt;</a:t>
          </a:r>
          <a:r>
            <a:rPr lang="en-US" sz="1000" b="0" i="0" u="none" strike="noStrike" baseline="0">
              <a:solidFill>
                <a:srgbClr val="000000"/>
              </a:solidFill>
              <a:latin typeface="Arial"/>
              <a:cs typeface="Arial"/>
            </a:rPr>
            <a:t> 30% v/v</a:t>
          </a:r>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xdr:col>
      <xdr:colOff>19050</xdr:colOff>
      <xdr:row>10</xdr:row>
      <xdr:rowOff>161925</xdr:rowOff>
    </xdr:from>
    <xdr:to>
      <xdr:col>12</xdr:col>
      <xdr:colOff>1</xdr:colOff>
      <xdr:row>16</xdr:row>
      <xdr:rowOff>180975</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400050" y="2486025"/>
          <a:ext cx="7972426" cy="1162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u="none" strike="noStrike">
              <a:solidFill>
                <a:srgbClr val="0070C0"/>
              </a:solidFill>
              <a:effectLst/>
              <a:latin typeface="+mn-lt"/>
              <a:ea typeface="+mn-ea"/>
              <a:cs typeface="+mn-cs"/>
            </a:rPr>
            <a:t>Prohibited and Limited Ingredients: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r>
            <a:rPr lang="en-US" sz="1100" b="0" i="0" u="none" strike="noStrike">
              <a:solidFill>
                <a:srgbClr val="0070C0"/>
              </a:solidFill>
              <a:effectLst/>
              <a:latin typeface="+mn-lt"/>
              <a:ea typeface="+mn-ea"/>
              <a:cs typeface="+mn-cs"/>
            </a:rPr>
            <a:t> </a:t>
          </a:r>
          <a:r>
            <a:rPr lang="en-US">
              <a:solidFill>
                <a:srgbClr val="0070C0"/>
              </a:solidFill>
            </a:rPr>
            <a:t> </a:t>
          </a:r>
          <a:endParaRPr lang="en-US" sz="1100" b="0" i="0" u="none" strike="noStrike">
            <a:solidFill>
              <a:srgbClr val="0070C0"/>
            </a:solidFill>
            <a:effectLst/>
            <a:latin typeface="+mn-lt"/>
            <a:ea typeface="+mn-ea"/>
            <a:cs typeface="+mn-cs"/>
          </a:endParaRPr>
        </a:p>
        <a:p>
          <a:pPr marL="171450" indent="-171450">
            <a:buFont typeface="Arial" panose="020B0604020202020204" pitchFamily="34" charset="0"/>
            <a:buChar char="•"/>
          </a:pPr>
          <a:r>
            <a:rPr lang="en-US" sz="1100" b="0" i="1" u="none" strike="noStrike">
              <a:solidFill>
                <a:srgbClr val="0070C0"/>
              </a:solidFill>
              <a:effectLst/>
              <a:latin typeface="+mn-lt"/>
              <a:ea typeface="+mn-ea"/>
              <a:cs typeface="+mn-cs"/>
            </a:rPr>
            <a:t>Substances prohibited from use in human food (21 CFR part 189) are also prohibited in dietary supplements. Examples include calamus and tonka beans.  </a:t>
          </a:r>
          <a:r>
            <a:rPr lang="en-US">
              <a:solidFill>
                <a:srgbClr val="0070C0"/>
              </a:solidFill>
            </a:rPr>
            <a:t> </a:t>
          </a:r>
          <a:endParaRPr lang="en-US" sz="1100" b="0" i="0" u="none" strike="noStrike">
            <a:solidFill>
              <a:srgbClr val="0070C0"/>
            </a:solidFill>
            <a:effectLst/>
            <a:latin typeface="+mn-lt"/>
            <a:ea typeface="+mn-ea"/>
            <a:cs typeface="+mn-cs"/>
          </a:endParaRPr>
        </a:p>
        <a:p>
          <a:pPr marL="171450" indent="-171450">
            <a:buFont typeface="Arial" panose="020B0604020202020204" pitchFamily="34" charset="0"/>
            <a:buChar char="•"/>
          </a:pPr>
          <a:r>
            <a:rPr lang="en-US" sz="1100" b="0" i="1" u="none" strike="noStrike">
              <a:solidFill>
                <a:srgbClr val="0070C0"/>
              </a:solidFill>
              <a:effectLst/>
              <a:latin typeface="+mn-lt"/>
              <a:ea typeface="+mn-ea"/>
              <a:cs typeface="+mn-cs"/>
            </a:rPr>
            <a:t>Any ingredient that has to be free from an ingredient in flavors, such as thujone, still has to be free from that ingredient as a dietary supplement. Refer to the Drawback Tutorial section on Limited Ingredients for more information.</a:t>
          </a:r>
          <a:r>
            <a:rPr lang="en-US">
              <a:solidFill>
                <a:srgbClr val="0070C0"/>
              </a:solidFill>
            </a:rPr>
            <a:t> </a:t>
          </a:r>
          <a:endParaRPr lang="en-US" sz="1100" b="0" i="0" u="none" strike="noStrike">
            <a:solidFill>
              <a:srgbClr val="0070C0"/>
            </a:solidFill>
            <a:effectLst/>
            <a:latin typeface="+mn-lt"/>
            <a:ea typeface="+mn-ea"/>
            <a:cs typeface="+mn-cs"/>
          </a:endParaRPr>
        </a:p>
        <a:p>
          <a:pPr marL="171450" indent="-171450">
            <a:buFont typeface="Arial" panose="020B0604020202020204" pitchFamily="34" charset="0"/>
            <a:buChar char="•"/>
          </a:pPr>
          <a:r>
            <a:rPr lang="en-US" sz="1100" b="0" i="1" u="none" strike="noStrike">
              <a:solidFill>
                <a:srgbClr val="0070C0"/>
              </a:solidFill>
              <a:effectLst/>
              <a:latin typeface="+mn-lt"/>
              <a:ea typeface="+mn-ea"/>
              <a:cs typeface="+mn-cs"/>
            </a:rPr>
            <a:t>For questions or more information on prohibited and limited ingredients, contact the FDA</a:t>
          </a:r>
          <a:r>
            <a:rPr lang="en-US" sz="1100" b="0" i="1" u="none" strike="noStrike" baseline="0">
              <a:solidFill>
                <a:srgbClr val="0070C0"/>
              </a:solidFill>
              <a:effectLst/>
              <a:latin typeface="+mn-lt"/>
              <a:ea typeface="+mn-ea"/>
              <a:cs typeface="+mn-cs"/>
            </a:rPr>
            <a:t> (www.FDA.gov).</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externalLinkPath" Target="file:///\\thqpcelerra01\rksanderof$\Citrix\Documents\1%25%20lists.xlsx" TargetMode="External"/><Relationship Id="rId1" Type="http://schemas.openxmlformats.org/officeDocument/2006/relationships/externalLinkPath" Target="file:///\\thqpcelerra01\rksanderof$\Citrix\Documents\1%25%20lists.xls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govinfo.gov/content/pkg/FR-2024-07-03/html/2024-14300.ht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3"/>
  <sheetViews>
    <sheetView tabSelected="1" zoomScale="80" zoomScaleNormal="80" workbookViewId="0">
      <selection activeCell="A9" sqref="A9"/>
    </sheetView>
  </sheetViews>
  <sheetFormatPr defaultRowHeight="15" x14ac:dyDescent="0.25"/>
  <cols>
    <col min="1" max="1" width="19.85546875" style="34" customWidth="1"/>
    <col min="2" max="2" width="41.28515625" style="34" customWidth="1"/>
    <col min="3" max="3" width="7.28515625" style="34" customWidth="1"/>
    <col min="4" max="4" width="13.42578125" style="27" customWidth="1"/>
    <col min="5" max="5" width="13.85546875" style="27" customWidth="1"/>
    <col min="6" max="6" width="13.85546875" style="34" customWidth="1"/>
    <col min="7" max="7" width="16.7109375" style="34" customWidth="1"/>
    <col min="8" max="8" width="15.7109375" style="34" customWidth="1"/>
    <col min="9" max="9" width="9.140625" style="27"/>
    <col min="10" max="10" width="27.7109375" style="27" customWidth="1"/>
    <col min="11" max="24" width="9.140625" style="30"/>
    <col min="25" max="16384" width="9.140625" style="31"/>
  </cols>
  <sheetData>
    <row r="1" spans="1:24" ht="23.25" x14ac:dyDescent="0.25">
      <c r="A1" s="64" t="s">
        <v>11520</v>
      </c>
      <c r="J1" s="130" t="s">
        <v>14308</v>
      </c>
    </row>
    <row r="2" spans="1:24" ht="21" customHeight="1" x14ac:dyDescent="0.25">
      <c r="E2" s="224" t="s">
        <v>11521</v>
      </c>
    </row>
    <row r="3" spans="1:24" ht="30" customHeight="1" x14ac:dyDescent="0.25">
      <c r="A3" s="66" t="s">
        <v>0</v>
      </c>
      <c r="B3" s="65"/>
      <c r="C3" s="41"/>
      <c r="D3" s="28"/>
      <c r="F3" s="29"/>
      <c r="G3" s="29"/>
      <c r="H3" s="29"/>
    </row>
    <row r="4" spans="1:24" ht="30" customHeight="1" x14ac:dyDescent="0.25">
      <c r="A4" s="66" t="s">
        <v>11523</v>
      </c>
      <c r="B4" s="65"/>
      <c r="C4" s="41"/>
      <c r="E4" s="29"/>
      <c r="F4" s="29"/>
      <c r="G4" s="29"/>
      <c r="H4" s="29"/>
    </row>
    <row r="5" spans="1:24" ht="36.75" customHeight="1" x14ac:dyDescent="0.25">
      <c r="A5" s="67" t="s">
        <v>13904</v>
      </c>
      <c r="B5" s="65"/>
      <c r="C5" s="41"/>
      <c r="D5" s="28"/>
      <c r="E5" s="32"/>
      <c r="F5" s="32"/>
      <c r="G5" s="27"/>
      <c r="H5" s="27"/>
    </row>
    <row r="6" spans="1:24" ht="20.25" customHeight="1" x14ac:dyDescent="0.25">
      <c r="A6" s="29"/>
      <c r="B6" s="29"/>
      <c r="C6" s="29"/>
      <c r="E6" s="29"/>
      <c r="F6" s="29"/>
      <c r="G6" s="230" t="s">
        <v>12146</v>
      </c>
      <c r="H6" s="29"/>
    </row>
    <row r="7" spans="1:24" s="72" customFormat="1" ht="35.1" customHeight="1" x14ac:dyDescent="0.25">
      <c r="A7" s="226" t="s">
        <v>1</v>
      </c>
      <c r="B7" s="69" t="s">
        <v>2</v>
      </c>
      <c r="C7" s="229" t="s">
        <v>13703</v>
      </c>
      <c r="D7" s="68" t="s">
        <v>11522</v>
      </c>
      <c r="E7" s="69" t="s">
        <v>3</v>
      </c>
      <c r="F7" s="69" t="s">
        <v>11526</v>
      </c>
      <c r="G7" s="69" t="s">
        <v>11524</v>
      </c>
      <c r="H7" s="69" t="s">
        <v>11525</v>
      </c>
      <c r="I7" s="69" t="s">
        <v>12147</v>
      </c>
      <c r="J7" s="70" t="s">
        <v>4</v>
      </c>
      <c r="K7" s="71"/>
      <c r="L7" s="71"/>
      <c r="M7" s="71"/>
      <c r="N7" s="71"/>
      <c r="O7" s="71"/>
      <c r="P7" s="71"/>
      <c r="Q7" s="71"/>
      <c r="R7" s="71"/>
      <c r="S7" s="71"/>
      <c r="T7" s="71"/>
      <c r="U7" s="71"/>
      <c r="V7" s="71"/>
      <c r="W7" s="71"/>
      <c r="X7" s="71"/>
    </row>
    <row r="8" spans="1:24" ht="4.5" customHeight="1" x14ac:dyDescent="0.25">
      <c r="A8" s="41"/>
      <c r="B8" s="33"/>
      <c r="C8" s="33"/>
      <c r="D8" s="41"/>
      <c r="E8" s="33"/>
      <c r="F8" s="33"/>
      <c r="G8" s="33"/>
      <c r="H8" s="33"/>
      <c r="I8" s="33"/>
      <c r="J8" s="42"/>
    </row>
    <row r="9" spans="1:24" ht="18" customHeight="1" x14ac:dyDescent="0.25">
      <c r="A9" s="35"/>
      <c r="B9" s="73" t="str">
        <f>IF(ISERROR(VLOOKUP(A9,Fenaroli!$A$2:$E$3332,2,FALSE)),"-",(VLOOKUP(A9,Fenaroli!$A$2:$E$3332,2,FALSE)))</f>
        <v>-</v>
      </c>
      <c r="C9" s="54" t="str">
        <f>IF(ISERROR(VLOOKUP(A9,'Limited Ingredients (hidden)'!A$2:C$120,3,FALSE)),"-",(VLOOKUP(A9,'Limited Ingredients (hidden)'!A$2:C$120,3,FALSE)))</f>
        <v>-</v>
      </c>
      <c r="D9" s="36"/>
      <c r="E9" s="52" t="str">
        <f t="shared" ref="E9:E21" si="0">IF(ISERROR(IF(AND($B$5&gt;0),(((D9/$B$4)*100)*10000),"-")),"-",IF(AND($B$5&gt;0),(((D9/$B$4)*100)*10000),"-"))</f>
        <v>-</v>
      </c>
      <c r="F9" s="52" t="str">
        <f>IF(ISERROR(IF($B$5&gt;=15,(E9/(50/(750/$B$5))),(E9/(50/(750/15))))),"-",IF($B$5&gt;=15,(E9/(50/(750/$B$5))),(E9/(50/(750/15)))))</f>
        <v>-</v>
      </c>
      <c r="G9" s="76" t="str">
        <f>IF(ISERROR(VLOOKUP(A9,Fenaroli!$A$2:$E$3332,5,FALSE)),"-",(VLOOKUP(A9,Fenaroli!$A$2:$E$3332,5,FALSE)))</f>
        <v>-</v>
      </c>
      <c r="H9" s="53" t="str">
        <f t="shared" ref="H9:H28" si="1">IF(ISERROR(IF(AND(F9&gt;=G9),(F9/G9),"-")),"-",IF(AND(F9&gt;=G9),(F9/G9),"-"))</f>
        <v>-</v>
      </c>
      <c r="I9" s="54" t="str">
        <f>IF(ISNUMBER(H9),IF(H9&lt;5,"FIT","UNFIT"),"-")</f>
        <v>-</v>
      </c>
      <c r="J9" s="61" t="str">
        <f t="shared" ref="J9:J28" si="2">IF(AND(ISNUMBER(G9),(D9&gt;0)),IF(G9&gt;F9,"FIT (Max Use Level is higher)","-"),"-")</f>
        <v>-</v>
      </c>
    </row>
    <row r="10" spans="1:24" ht="18" customHeight="1" x14ac:dyDescent="0.25">
      <c r="A10" s="37"/>
      <c r="B10" s="74" t="str">
        <f>IF(ISERROR(VLOOKUP(A10,Fenaroli!$A$2:$E$3332,2,FALSE)),"-",(VLOOKUP(A10,Fenaroli!$A$2:$E$3332,2,FALSE)))</f>
        <v>-</v>
      </c>
      <c r="C10" s="57" t="str">
        <f>IF(ISERROR(VLOOKUP(A10,'Limited Ingredients (hidden)'!A$2:C$120,3,FALSE)),"-",(VLOOKUP(A10,'Limited Ingredients (hidden)'!A$2:C$120,3,FALSE)))</f>
        <v>-</v>
      </c>
      <c r="D10" s="38"/>
      <c r="E10" s="55" t="str">
        <f t="shared" si="0"/>
        <v>-</v>
      </c>
      <c r="F10" s="55" t="str">
        <f t="shared" ref="F10:F28" si="3">IF(ISERROR(IF($B$5&gt;=15,(E10/(50/(750/$B$5))),(E10/(50/(750/15))))),"-",IF($B$5&gt;=15,(E10/(50/(750/$B$5))),(E10/(50/(750/15)))))</f>
        <v>-</v>
      </c>
      <c r="G10" s="77" t="str">
        <f>IF(ISERROR(VLOOKUP(A10,Fenaroli!$A$2:$E$3332,5,FALSE)),"-",(VLOOKUP(A10,Fenaroli!$A$2:$E$3332,5,FALSE)))</f>
        <v>-</v>
      </c>
      <c r="H10" s="56" t="str">
        <f t="shared" si="1"/>
        <v>-</v>
      </c>
      <c r="I10" s="57" t="str">
        <f t="shared" ref="I10:I28" si="4">IF(ISNUMBER(H10),IF(H10&lt;5,"FIT","UNFIT"),"-")</f>
        <v>-</v>
      </c>
      <c r="J10" s="62" t="str">
        <f t="shared" si="2"/>
        <v>-</v>
      </c>
      <c r="K10" s="71"/>
    </row>
    <row r="11" spans="1:24" ht="18" customHeight="1" x14ac:dyDescent="0.25">
      <c r="A11" s="37"/>
      <c r="B11" s="74" t="str">
        <f>IF(ISERROR(VLOOKUP(A11,Fenaroli!$A$2:$E$3332,2,FALSE)),"-",(VLOOKUP(A11,Fenaroli!$A$2:$E$3332,2,FALSE)))</f>
        <v>-</v>
      </c>
      <c r="C11" s="57" t="str">
        <f>IF(ISERROR(VLOOKUP(A11,'Limited Ingredients (hidden)'!A$2:C$120,3,FALSE)),"-",(VLOOKUP(A11,'Limited Ingredients (hidden)'!A$2:C$120,3,FALSE)))</f>
        <v>-</v>
      </c>
      <c r="D11" s="38"/>
      <c r="E11" s="55" t="str">
        <f t="shared" si="0"/>
        <v>-</v>
      </c>
      <c r="F11" s="55" t="str">
        <f t="shared" si="3"/>
        <v>-</v>
      </c>
      <c r="G11" s="77" t="str">
        <f>IF(ISERROR(VLOOKUP(A11,Fenaroli!$A$2:$E$3332,5,FALSE)),"-",(VLOOKUP(A11,Fenaroli!$A$2:$E$3332,5,FALSE)))</f>
        <v>-</v>
      </c>
      <c r="H11" s="56" t="str">
        <f t="shared" si="1"/>
        <v>-</v>
      </c>
      <c r="I11" s="57" t="str">
        <f t="shared" si="4"/>
        <v>-</v>
      </c>
      <c r="J11" s="62" t="str">
        <f t="shared" si="2"/>
        <v>-</v>
      </c>
    </row>
    <row r="12" spans="1:24" ht="18" customHeight="1" x14ac:dyDescent="0.25">
      <c r="A12" s="37"/>
      <c r="B12" s="74" t="str">
        <f>IF(ISERROR(VLOOKUP(A12,Fenaroli!$A$2:$E$3332,2,FALSE)),"-",(VLOOKUP(A12,Fenaroli!$A$2:$E$3332,2,FALSE)))</f>
        <v>-</v>
      </c>
      <c r="C12" s="57" t="str">
        <f>IF(ISERROR(VLOOKUP(A12,'Limited Ingredients (hidden)'!A$2:C$120,3,FALSE)),"-",(VLOOKUP(A12,'Limited Ingredients (hidden)'!A$2:C$120,3,FALSE)))</f>
        <v>-</v>
      </c>
      <c r="D12" s="38"/>
      <c r="E12" s="55" t="str">
        <f t="shared" si="0"/>
        <v>-</v>
      </c>
      <c r="F12" s="55" t="str">
        <f t="shared" si="3"/>
        <v>-</v>
      </c>
      <c r="G12" s="77" t="str">
        <f>IF(ISERROR(VLOOKUP(A12,Fenaroli!$A$2:$E$3332,5,FALSE)),"-",(VLOOKUP(A12,Fenaroli!$A$2:$E$3332,5,FALSE)))</f>
        <v>-</v>
      </c>
      <c r="H12" s="56" t="str">
        <f t="shared" si="1"/>
        <v>-</v>
      </c>
      <c r="I12" s="57" t="str">
        <f t="shared" si="4"/>
        <v>-</v>
      </c>
      <c r="J12" s="62" t="str">
        <f t="shared" si="2"/>
        <v>-</v>
      </c>
    </row>
    <row r="13" spans="1:24" ht="18" customHeight="1" x14ac:dyDescent="0.25">
      <c r="A13" s="37"/>
      <c r="B13" s="74" t="str">
        <f>IF(ISERROR(VLOOKUP(A13,Fenaroli!$A$2:$E$3332,2,FALSE)),"-",(VLOOKUP(A13,Fenaroli!$A$2:$E$3332,2,FALSE)))</f>
        <v>-</v>
      </c>
      <c r="C13" s="57" t="str">
        <f>IF(ISERROR(VLOOKUP(A13,'Limited Ingredients (hidden)'!A$2:C$120,3,FALSE)),"-",(VLOOKUP(A13,'Limited Ingredients (hidden)'!A$2:C$120,3,FALSE)))</f>
        <v>-</v>
      </c>
      <c r="D13" s="38"/>
      <c r="E13" s="55" t="str">
        <f t="shared" si="0"/>
        <v>-</v>
      </c>
      <c r="F13" s="55" t="str">
        <f t="shared" si="3"/>
        <v>-</v>
      </c>
      <c r="G13" s="77" t="str">
        <f>IF(ISERROR(VLOOKUP(A13,Fenaroli!$A$2:$E$3332,5,FALSE)),"-",(VLOOKUP(A13,Fenaroli!$A$2:$E$3332,5,FALSE)))</f>
        <v>-</v>
      </c>
      <c r="H13" s="56" t="str">
        <f t="shared" si="1"/>
        <v>-</v>
      </c>
      <c r="I13" s="57" t="str">
        <f t="shared" si="4"/>
        <v>-</v>
      </c>
      <c r="J13" s="62" t="str">
        <f t="shared" si="2"/>
        <v>-</v>
      </c>
    </row>
    <row r="14" spans="1:24" ht="18" customHeight="1" x14ac:dyDescent="0.25">
      <c r="A14" s="37"/>
      <c r="B14" s="74" t="str">
        <f>IF(ISERROR(VLOOKUP(A14,Fenaroli!$A$2:$E$3332,2,FALSE)),"-",(VLOOKUP(A14,Fenaroli!$A$2:$E$3332,2,FALSE)))</f>
        <v>-</v>
      </c>
      <c r="C14" s="57" t="str">
        <f>IF(ISERROR(VLOOKUP(A14,'Limited Ingredients (hidden)'!A$2:C$120,3,FALSE)),"-",(VLOOKUP(A14,'Limited Ingredients (hidden)'!A$2:C$120,3,FALSE)))</f>
        <v>-</v>
      </c>
      <c r="D14" s="38"/>
      <c r="E14" s="55" t="str">
        <f t="shared" si="0"/>
        <v>-</v>
      </c>
      <c r="F14" s="55" t="str">
        <f t="shared" si="3"/>
        <v>-</v>
      </c>
      <c r="G14" s="77" t="str">
        <f>IF(ISERROR(VLOOKUP(A14,Fenaroli!$A$2:$E$3332,5,FALSE)),"-",(VLOOKUP(A14,Fenaroli!$A$2:$E$3332,5,FALSE)))</f>
        <v>-</v>
      </c>
      <c r="H14" s="56" t="str">
        <f t="shared" si="1"/>
        <v>-</v>
      </c>
      <c r="I14" s="57" t="str">
        <f t="shared" si="4"/>
        <v>-</v>
      </c>
      <c r="J14" s="62" t="str">
        <f t="shared" si="2"/>
        <v>-</v>
      </c>
    </row>
    <row r="15" spans="1:24" ht="18" customHeight="1" x14ac:dyDescent="0.25">
      <c r="A15" s="37"/>
      <c r="B15" s="74" t="str">
        <f>IF(ISERROR(VLOOKUP(A15,Fenaroli!$A$2:$E$3332,2,FALSE)),"-",(VLOOKUP(A15,Fenaroli!$A$2:$E$3332,2,FALSE)))</f>
        <v>-</v>
      </c>
      <c r="C15" s="57" t="str">
        <f>IF(ISERROR(VLOOKUP(A15,'Limited Ingredients (hidden)'!A$2:C$120,3,FALSE)),"-",(VLOOKUP(A15,'Limited Ingredients (hidden)'!A$2:C$120,3,FALSE)))</f>
        <v>-</v>
      </c>
      <c r="D15" s="38"/>
      <c r="E15" s="55" t="str">
        <f t="shared" si="0"/>
        <v>-</v>
      </c>
      <c r="F15" s="55" t="str">
        <f t="shared" si="3"/>
        <v>-</v>
      </c>
      <c r="G15" s="77" t="str">
        <f>IF(ISERROR(VLOOKUP(A15,Fenaroli!$A$2:$E$3332,5,FALSE)),"-",(VLOOKUP(A15,Fenaroli!$A$2:$E$3332,5,FALSE)))</f>
        <v>-</v>
      </c>
      <c r="H15" s="56" t="str">
        <f t="shared" si="1"/>
        <v>-</v>
      </c>
      <c r="I15" s="57" t="str">
        <f t="shared" si="4"/>
        <v>-</v>
      </c>
      <c r="J15" s="62" t="str">
        <f t="shared" si="2"/>
        <v>-</v>
      </c>
    </row>
    <row r="16" spans="1:24" ht="18" customHeight="1" x14ac:dyDescent="0.25">
      <c r="A16" s="37"/>
      <c r="B16" s="74" t="str">
        <f>IF(ISERROR(VLOOKUP(A16,Fenaroli!$A$2:$E$3332,2,FALSE)),"-",(VLOOKUP(A16,Fenaroli!$A$2:$E$3332,2,FALSE)))</f>
        <v>-</v>
      </c>
      <c r="C16" s="57" t="str">
        <f>IF(ISERROR(VLOOKUP(A16,'Limited Ingredients (hidden)'!A$2:C$120,3,FALSE)),"-",(VLOOKUP(A16,'Limited Ingredients (hidden)'!A$2:C$120,3,FALSE)))</f>
        <v>-</v>
      </c>
      <c r="D16" s="38"/>
      <c r="E16" s="55" t="str">
        <f t="shared" si="0"/>
        <v>-</v>
      </c>
      <c r="F16" s="55" t="str">
        <f t="shared" si="3"/>
        <v>-</v>
      </c>
      <c r="G16" s="77" t="str">
        <f>IF(ISERROR(VLOOKUP(A16,Fenaroli!$A$2:$E$3332,5,FALSE)),"-",(VLOOKUP(A16,Fenaroli!$A$2:$E$3332,5,FALSE)))</f>
        <v>-</v>
      </c>
      <c r="H16" s="56" t="str">
        <f t="shared" si="1"/>
        <v>-</v>
      </c>
      <c r="I16" s="57" t="str">
        <f t="shared" si="4"/>
        <v>-</v>
      </c>
      <c r="J16" s="62" t="str">
        <f t="shared" si="2"/>
        <v>-</v>
      </c>
    </row>
    <row r="17" spans="1:24" ht="18" customHeight="1" x14ac:dyDescent="0.25">
      <c r="A17" s="37"/>
      <c r="B17" s="74" t="str">
        <f>IF(ISERROR(VLOOKUP(A17,Fenaroli!$A$2:$E$3332,2,FALSE)),"-",(VLOOKUP(A17,Fenaroli!$A$2:$E$3332,2,FALSE)))</f>
        <v>-</v>
      </c>
      <c r="C17" s="57" t="str">
        <f>IF(ISERROR(VLOOKUP(A17,'Limited Ingredients (hidden)'!A$2:C$120,3,FALSE)),"-",(VLOOKUP(A17,'Limited Ingredients (hidden)'!A$2:C$120,3,FALSE)))</f>
        <v>-</v>
      </c>
      <c r="D17" s="38"/>
      <c r="E17" s="55" t="str">
        <f t="shared" si="0"/>
        <v>-</v>
      </c>
      <c r="F17" s="55" t="str">
        <f t="shared" si="3"/>
        <v>-</v>
      </c>
      <c r="G17" s="77" t="str">
        <f>IF(ISERROR(VLOOKUP(A17,Fenaroli!$A$2:$E$3332,5,FALSE)),"-",(VLOOKUP(A17,Fenaroli!$A$2:$E$3332,5,FALSE)))</f>
        <v>-</v>
      </c>
      <c r="H17" s="56" t="str">
        <f t="shared" si="1"/>
        <v>-</v>
      </c>
      <c r="I17" s="57" t="str">
        <f t="shared" si="4"/>
        <v>-</v>
      </c>
      <c r="J17" s="62" t="str">
        <f t="shared" si="2"/>
        <v>-</v>
      </c>
    </row>
    <row r="18" spans="1:24" ht="18" customHeight="1" x14ac:dyDescent="0.25">
      <c r="A18" s="37"/>
      <c r="B18" s="74" t="str">
        <f>IF(ISERROR(VLOOKUP(A18,Fenaroli!$A$2:$E$3332,2,FALSE)),"-",(VLOOKUP(A18,Fenaroli!$A$2:$E$3332,2,FALSE)))</f>
        <v>-</v>
      </c>
      <c r="C18" s="57" t="str">
        <f>IF(ISERROR(VLOOKUP(A18,'Limited Ingredients (hidden)'!A$2:C$120,3,FALSE)),"-",(VLOOKUP(A18,'Limited Ingredients (hidden)'!A$2:C$120,3,FALSE)))</f>
        <v>-</v>
      </c>
      <c r="D18" s="38"/>
      <c r="E18" s="55" t="str">
        <f t="shared" si="0"/>
        <v>-</v>
      </c>
      <c r="F18" s="55" t="str">
        <f t="shared" si="3"/>
        <v>-</v>
      </c>
      <c r="G18" s="77" t="str">
        <f>IF(ISERROR(VLOOKUP(A18,Fenaroli!$A$2:$E$3332,5,FALSE)),"-",(VLOOKUP(A18,Fenaroli!$A$2:$E$3332,5,FALSE)))</f>
        <v>-</v>
      </c>
      <c r="H18" s="56" t="str">
        <f t="shared" si="1"/>
        <v>-</v>
      </c>
      <c r="I18" s="57" t="str">
        <f t="shared" si="4"/>
        <v>-</v>
      </c>
      <c r="J18" s="62" t="str">
        <f t="shared" si="2"/>
        <v>-</v>
      </c>
    </row>
    <row r="19" spans="1:24" ht="18" customHeight="1" x14ac:dyDescent="0.25">
      <c r="A19" s="37"/>
      <c r="B19" s="74" t="str">
        <f>IF(ISERROR(VLOOKUP(A19,Fenaroli!$A$2:$E$3332,2,FALSE)),"-",(VLOOKUP(A19,Fenaroli!$A$2:$E$3332,2,FALSE)))</f>
        <v>-</v>
      </c>
      <c r="C19" s="57" t="str">
        <f>IF(ISERROR(VLOOKUP(A19,'Limited Ingredients (hidden)'!A$2:C$120,3,FALSE)),"-",(VLOOKUP(A19,'Limited Ingredients (hidden)'!A$2:C$120,3,FALSE)))</f>
        <v>-</v>
      </c>
      <c r="D19" s="38"/>
      <c r="E19" s="55" t="str">
        <f t="shared" si="0"/>
        <v>-</v>
      </c>
      <c r="F19" s="55" t="str">
        <f t="shared" si="3"/>
        <v>-</v>
      </c>
      <c r="G19" s="77" t="str">
        <f>IF(ISERROR(VLOOKUP(A19,Fenaroli!$A$2:$E$3332,5,FALSE)),"-",(VLOOKUP(A19,Fenaroli!$A$2:$E$3332,5,FALSE)))</f>
        <v>-</v>
      </c>
      <c r="H19" s="56" t="str">
        <f t="shared" si="1"/>
        <v>-</v>
      </c>
      <c r="I19" s="57" t="str">
        <f t="shared" si="4"/>
        <v>-</v>
      </c>
      <c r="J19" s="62" t="str">
        <f t="shared" si="2"/>
        <v>-</v>
      </c>
    </row>
    <row r="20" spans="1:24" ht="18" customHeight="1" x14ac:dyDescent="0.25">
      <c r="A20" s="37"/>
      <c r="B20" s="74" t="str">
        <f>IF(ISERROR(VLOOKUP(A20,Fenaroli!$A$2:$E$3332,2,FALSE)),"-",(VLOOKUP(A20,Fenaroli!$A$2:$E$3332,2,FALSE)))</f>
        <v>-</v>
      </c>
      <c r="C20" s="57" t="str">
        <f>IF(ISERROR(VLOOKUP(A20,'Limited Ingredients (hidden)'!A$2:C$120,3,FALSE)),"-",(VLOOKUP(A20,'Limited Ingredients (hidden)'!A$2:C$120,3,FALSE)))</f>
        <v>-</v>
      </c>
      <c r="D20" s="38"/>
      <c r="E20" s="55" t="str">
        <f t="shared" si="0"/>
        <v>-</v>
      </c>
      <c r="F20" s="55" t="str">
        <f t="shared" si="3"/>
        <v>-</v>
      </c>
      <c r="G20" s="77" t="str">
        <f>IF(ISERROR(VLOOKUP(A20,Fenaroli!$A$2:$E$3332,5,FALSE)),"-",(VLOOKUP(A20,Fenaroli!$A$2:$E$3332,5,FALSE)))</f>
        <v>-</v>
      </c>
      <c r="H20" s="56" t="str">
        <f t="shared" si="1"/>
        <v>-</v>
      </c>
      <c r="I20" s="57" t="str">
        <f t="shared" si="4"/>
        <v>-</v>
      </c>
      <c r="J20" s="62" t="str">
        <f t="shared" si="2"/>
        <v>-</v>
      </c>
    </row>
    <row r="21" spans="1:24" ht="18" customHeight="1" x14ac:dyDescent="0.25">
      <c r="A21" s="37"/>
      <c r="B21" s="74" t="str">
        <f>IF(ISERROR(VLOOKUP(A21,Fenaroli!$A$2:$E$3332,2,FALSE)),"-",(VLOOKUP(A21,Fenaroli!$A$2:$E$3332,2,FALSE)))</f>
        <v>-</v>
      </c>
      <c r="C21" s="57" t="str">
        <f>IF(ISERROR(VLOOKUP(A21,'Limited Ingredients (hidden)'!A$2:C$120,3,FALSE)),"-",(VLOOKUP(A21,'Limited Ingredients (hidden)'!A$2:C$120,3,FALSE)))</f>
        <v>-</v>
      </c>
      <c r="D21" s="38"/>
      <c r="E21" s="55" t="str">
        <f t="shared" si="0"/>
        <v>-</v>
      </c>
      <c r="F21" s="55" t="str">
        <f t="shared" si="3"/>
        <v>-</v>
      </c>
      <c r="G21" s="77" t="str">
        <f>IF(ISERROR(VLOOKUP(A21,Fenaroli!$A$2:$E$3332,5,FALSE)),"-",(VLOOKUP(A21,Fenaroli!$A$2:$E$3332,5,FALSE)))</f>
        <v>-</v>
      </c>
      <c r="H21" s="56" t="str">
        <f t="shared" si="1"/>
        <v>-</v>
      </c>
      <c r="I21" s="57" t="str">
        <f t="shared" si="4"/>
        <v>-</v>
      </c>
      <c r="J21" s="62" t="str">
        <f t="shared" si="2"/>
        <v>-</v>
      </c>
    </row>
    <row r="22" spans="1:24" ht="18" customHeight="1" x14ac:dyDescent="0.25">
      <c r="A22" s="37"/>
      <c r="B22" s="74" t="str">
        <f>IF(ISERROR(VLOOKUP(A22,Fenaroli!$A$2:$E$3332,2,FALSE)),"-",(VLOOKUP(A22,Fenaroli!$A$2:$E$3332,2,FALSE)))</f>
        <v>-</v>
      </c>
      <c r="C22" s="57" t="str">
        <f>IF(ISERROR(VLOOKUP(A22,'Limited Ingredients (hidden)'!A$2:C$120,3,FALSE)),"-",(VLOOKUP(A22,'Limited Ingredients (hidden)'!A$2:C$120,3,FALSE)))</f>
        <v>-</v>
      </c>
      <c r="D22" s="38"/>
      <c r="E22" s="55" t="str">
        <f t="shared" ref="E22" si="5">IF(ISERROR(IF(AND($B$5&gt;0),(((D22/$B$4)*100)*10000),"-")),"-",IF(AND($B$5&gt;0),(((D22/$B$4)*100)*10000),"-"))</f>
        <v>-</v>
      </c>
      <c r="F22" s="55" t="str">
        <f t="shared" si="3"/>
        <v>-</v>
      </c>
      <c r="G22" s="77" t="str">
        <f>IF(ISERROR(VLOOKUP(A22,Fenaroli!$A$2:$E$3332,5,FALSE)),"-",(VLOOKUP(A22,Fenaroli!$A$2:$E$3332,5,FALSE)))</f>
        <v>-</v>
      </c>
      <c r="H22" s="56" t="str">
        <f t="shared" si="1"/>
        <v>-</v>
      </c>
      <c r="I22" s="57" t="str">
        <f t="shared" si="4"/>
        <v>-</v>
      </c>
      <c r="J22" s="62" t="str">
        <f t="shared" si="2"/>
        <v>-</v>
      </c>
    </row>
    <row r="23" spans="1:24" ht="18" customHeight="1" x14ac:dyDescent="0.25">
      <c r="A23" s="37"/>
      <c r="B23" s="74" t="str">
        <f>IF(ISERROR(VLOOKUP(A23,Fenaroli!$A$2:$E$3332,2,FALSE)),"-",(VLOOKUP(A23,Fenaroli!$A$2:$E$3332,2,FALSE)))</f>
        <v>-</v>
      </c>
      <c r="C23" s="57" t="str">
        <f>IF(ISERROR(VLOOKUP(A23,'Limited Ingredients (hidden)'!A$2:C$120,3,FALSE)),"-",(VLOOKUP(A23,'Limited Ingredients (hidden)'!A$2:C$120,3,FALSE)))</f>
        <v>-</v>
      </c>
      <c r="D23" s="38"/>
      <c r="E23" s="55" t="str">
        <f t="shared" ref="E23:E28" si="6">IF(ISERROR(IF(AND($B$5&gt;0),(((D23/$B$4)*100)*10000),"-")),"-",IF(AND($B$5&gt;0),(((D23/$B$4)*100)*10000),"-"))</f>
        <v>-</v>
      </c>
      <c r="F23" s="55" t="str">
        <f t="shared" si="3"/>
        <v>-</v>
      </c>
      <c r="G23" s="77" t="str">
        <f>IF(ISERROR(VLOOKUP(A23,Fenaroli!$A$2:$E$3332,5,FALSE)),"-",(VLOOKUP(A23,Fenaroli!$A$2:$E$3332,5,FALSE)))</f>
        <v>-</v>
      </c>
      <c r="H23" s="56" t="str">
        <f t="shared" si="1"/>
        <v>-</v>
      </c>
      <c r="I23" s="57" t="str">
        <f t="shared" si="4"/>
        <v>-</v>
      </c>
      <c r="J23" s="62" t="str">
        <f t="shared" si="2"/>
        <v>-</v>
      </c>
    </row>
    <row r="24" spans="1:24" ht="18" customHeight="1" x14ac:dyDescent="0.25">
      <c r="A24" s="37"/>
      <c r="B24" s="74" t="str">
        <f>IF(ISERROR(VLOOKUP(A24,Fenaroli!$A$2:$E$3332,2,FALSE)),"-",(VLOOKUP(A24,Fenaroli!$A$2:$E$3332,2,FALSE)))</f>
        <v>-</v>
      </c>
      <c r="C24" s="57" t="str">
        <f>IF(ISERROR(VLOOKUP(A24,'Limited Ingredients (hidden)'!A$2:C$120,3,FALSE)),"-",(VLOOKUP(A24,'Limited Ingredients (hidden)'!A$2:C$120,3,FALSE)))</f>
        <v>-</v>
      </c>
      <c r="D24" s="38"/>
      <c r="E24" s="55" t="str">
        <f t="shared" si="6"/>
        <v>-</v>
      </c>
      <c r="F24" s="55" t="str">
        <f t="shared" si="3"/>
        <v>-</v>
      </c>
      <c r="G24" s="77" t="str">
        <f>IF(ISERROR(VLOOKUP(A24,Fenaroli!$A$2:$E$3332,5,FALSE)),"-",(VLOOKUP(A24,Fenaroli!$A$2:$E$3332,5,FALSE)))</f>
        <v>-</v>
      </c>
      <c r="H24" s="56" t="str">
        <f t="shared" si="1"/>
        <v>-</v>
      </c>
      <c r="I24" s="57" t="str">
        <f t="shared" si="4"/>
        <v>-</v>
      </c>
      <c r="J24" s="62" t="str">
        <f t="shared" si="2"/>
        <v>-</v>
      </c>
    </row>
    <row r="25" spans="1:24" ht="18" customHeight="1" x14ac:dyDescent="0.25">
      <c r="A25" s="37"/>
      <c r="B25" s="74" t="str">
        <f>IF(ISERROR(VLOOKUP(A25,Fenaroli!$A$2:$E$3332,2,FALSE)),"-",(VLOOKUP(A25,Fenaroli!$A$2:$E$3332,2,FALSE)))</f>
        <v>-</v>
      </c>
      <c r="C25" s="57" t="str">
        <f>IF(ISERROR(VLOOKUP(A25,'Limited Ingredients (hidden)'!A$2:C$120,3,FALSE)),"-",(VLOOKUP(A25,'Limited Ingredients (hidden)'!A$2:C$120,3,FALSE)))</f>
        <v>-</v>
      </c>
      <c r="D25" s="38"/>
      <c r="E25" s="55" t="str">
        <f t="shared" si="6"/>
        <v>-</v>
      </c>
      <c r="F25" s="55" t="str">
        <f t="shared" si="3"/>
        <v>-</v>
      </c>
      <c r="G25" s="77" t="str">
        <f>IF(ISERROR(VLOOKUP(A25,Fenaroli!$A$2:$E$3332,5,FALSE)),"-",(VLOOKUP(A25,Fenaroli!$A$2:$E$3332,5,FALSE)))</f>
        <v>-</v>
      </c>
      <c r="H25" s="56" t="str">
        <f t="shared" si="1"/>
        <v>-</v>
      </c>
      <c r="I25" s="57" t="str">
        <f t="shared" si="4"/>
        <v>-</v>
      </c>
      <c r="J25" s="62" t="str">
        <f t="shared" si="2"/>
        <v>-</v>
      </c>
    </row>
    <row r="26" spans="1:24" ht="18" customHeight="1" x14ac:dyDescent="0.25">
      <c r="A26" s="37"/>
      <c r="B26" s="74" t="str">
        <f>IF(ISERROR(VLOOKUP(A26,Fenaroli!$A$2:$E$3332,2,FALSE)),"-",(VLOOKUP(A26,Fenaroli!$A$2:$E$3332,2,FALSE)))</f>
        <v>-</v>
      </c>
      <c r="C26" s="57" t="str">
        <f>IF(ISERROR(VLOOKUP(A26,'Limited Ingredients (hidden)'!A$2:C$120,3,FALSE)),"-",(VLOOKUP(A26,'Limited Ingredients (hidden)'!A$2:C$120,3,FALSE)))</f>
        <v>-</v>
      </c>
      <c r="D26" s="38"/>
      <c r="E26" s="55" t="str">
        <f t="shared" si="6"/>
        <v>-</v>
      </c>
      <c r="F26" s="55" t="str">
        <f t="shared" si="3"/>
        <v>-</v>
      </c>
      <c r="G26" s="77" t="str">
        <f>IF(ISERROR(VLOOKUP(A26,Fenaroli!$A$2:$E$3332,5,FALSE)),"-",(VLOOKUP(A26,Fenaroli!$A$2:$E$3332,5,FALSE)))</f>
        <v>-</v>
      </c>
      <c r="H26" s="56" t="str">
        <f t="shared" si="1"/>
        <v>-</v>
      </c>
      <c r="I26" s="57" t="str">
        <f t="shared" si="4"/>
        <v>-</v>
      </c>
      <c r="J26" s="62" t="str">
        <f t="shared" si="2"/>
        <v>-</v>
      </c>
    </row>
    <row r="27" spans="1:24" ht="18" customHeight="1" x14ac:dyDescent="0.25">
      <c r="A27" s="37"/>
      <c r="B27" s="74" t="str">
        <f>IF(ISERROR(VLOOKUP(A27,Fenaroli!$A$2:$E$3332,2,FALSE)),"-",(VLOOKUP(A27,Fenaroli!$A$2:$E$3332,2,FALSE)))</f>
        <v>-</v>
      </c>
      <c r="C27" s="57" t="str">
        <f>IF(ISERROR(VLOOKUP(A27,'Limited Ingredients (hidden)'!A$2:C$120,3,FALSE)),"-",(VLOOKUP(A27,'Limited Ingredients (hidden)'!A$2:C$120,3,FALSE)))</f>
        <v>-</v>
      </c>
      <c r="D27" s="38"/>
      <c r="E27" s="55" t="str">
        <f t="shared" si="6"/>
        <v>-</v>
      </c>
      <c r="F27" s="55" t="str">
        <f t="shared" si="3"/>
        <v>-</v>
      </c>
      <c r="G27" s="77" t="str">
        <f>IF(ISERROR(VLOOKUP(A27,Fenaroli!$A$2:$E$3332,5,FALSE)),"-",(VLOOKUP(A27,Fenaroli!$A$2:$E$3332,5,FALSE)))</f>
        <v>-</v>
      </c>
      <c r="H27" s="56" t="str">
        <f t="shared" si="1"/>
        <v>-</v>
      </c>
      <c r="I27" s="57" t="str">
        <f t="shared" si="4"/>
        <v>-</v>
      </c>
      <c r="J27" s="62" t="str">
        <f t="shared" si="2"/>
        <v>-</v>
      </c>
    </row>
    <row r="28" spans="1:24" ht="18" customHeight="1" x14ac:dyDescent="0.25">
      <c r="A28" s="39"/>
      <c r="B28" s="75" t="str">
        <f>IF(ISERROR(VLOOKUP(A28,Fenaroli!$A$2:$E$3332,2,FALSE)),"-",(VLOOKUP(A28,Fenaroli!$A$2:$E$3332,2,FALSE)))</f>
        <v>-</v>
      </c>
      <c r="C28" s="60" t="str">
        <f>IF(ISERROR(VLOOKUP(A28,'Limited Ingredients (hidden)'!A$2:C$120,3,FALSE)),"-",(VLOOKUP(A28,'Limited Ingredients (hidden)'!A$2:C$120,3,FALSE)))</f>
        <v>-</v>
      </c>
      <c r="D28" s="40"/>
      <c r="E28" s="58" t="str">
        <f t="shared" si="6"/>
        <v>-</v>
      </c>
      <c r="F28" s="58" t="str">
        <f t="shared" si="3"/>
        <v>-</v>
      </c>
      <c r="G28" s="78" t="str">
        <f>IF(ISERROR(VLOOKUP(A28,Fenaroli!$A$2:$E$3332,5,FALSE)),"-",(VLOOKUP(A28,Fenaroli!$A$2:$E$3332,5,FALSE)))</f>
        <v>-</v>
      </c>
      <c r="H28" s="59" t="str">
        <f t="shared" si="1"/>
        <v>-</v>
      </c>
      <c r="I28" s="60" t="str">
        <f t="shared" si="4"/>
        <v>-</v>
      </c>
      <c r="J28" s="63" t="str">
        <f t="shared" si="2"/>
        <v>-</v>
      </c>
    </row>
    <row r="29" spans="1:24" ht="18" customHeight="1" x14ac:dyDescent="0.25">
      <c r="A29" s="28"/>
    </row>
    <row r="30" spans="1:24" ht="18" customHeight="1" x14ac:dyDescent="0.25"/>
    <row r="31" spans="1:24" ht="18" customHeight="1" x14ac:dyDescent="0.3">
      <c r="A31" s="43" t="s">
        <v>11515</v>
      </c>
      <c r="B31" s="44"/>
      <c r="C31" s="44"/>
      <c r="D31" s="45"/>
      <c r="E31" s="45"/>
      <c r="F31" s="46"/>
      <c r="G31" s="44"/>
      <c r="H31" s="44"/>
      <c r="I31" s="45"/>
      <c r="J31" s="45"/>
    </row>
    <row r="32" spans="1:24" ht="18" customHeight="1" x14ac:dyDescent="0.3">
      <c r="A32" s="48" t="s">
        <v>11527</v>
      </c>
      <c r="B32" s="44"/>
      <c r="C32" s="44"/>
      <c r="D32" s="45"/>
      <c r="E32" s="45"/>
      <c r="F32" s="44"/>
      <c r="G32" s="44"/>
      <c r="H32" s="44"/>
      <c r="I32" s="45"/>
      <c r="J32" s="45"/>
      <c r="X32" s="31"/>
    </row>
    <row r="33" spans="1:15" ht="18" customHeight="1" x14ac:dyDescent="0.3">
      <c r="A33" s="48" t="s">
        <v>11517</v>
      </c>
      <c r="B33" s="44"/>
      <c r="C33" s="44"/>
      <c r="D33" s="45"/>
      <c r="E33" s="45"/>
      <c r="F33" s="44"/>
      <c r="G33" s="44"/>
      <c r="H33" s="44"/>
      <c r="I33" s="45"/>
      <c r="J33" s="45"/>
      <c r="K33" s="47"/>
      <c r="L33" s="47"/>
      <c r="M33" s="47"/>
    </row>
    <row r="34" spans="1:15" ht="18" customHeight="1" x14ac:dyDescent="0.3">
      <c r="A34" s="48" t="s">
        <v>11518</v>
      </c>
      <c r="B34" s="44"/>
      <c r="C34" s="44"/>
      <c r="D34" s="45"/>
      <c r="E34" s="45"/>
      <c r="F34" s="44"/>
      <c r="G34" s="44"/>
      <c r="H34" s="44"/>
      <c r="I34" s="45"/>
      <c r="J34" s="45"/>
      <c r="K34" s="47"/>
      <c r="L34" s="47"/>
      <c r="M34" s="47"/>
    </row>
    <row r="35" spans="1:15" ht="18" customHeight="1" x14ac:dyDescent="0.3">
      <c r="A35" s="48" t="s">
        <v>11519</v>
      </c>
      <c r="B35" s="44"/>
      <c r="C35" s="44"/>
      <c r="D35" s="45"/>
      <c r="E35" s="45"/>
      <c r="F35" s="44"/>
      <c r="G35" s="44"/>
      <c r="H35" s="44"/>
      <c r="I35" s="45"/>
      <c r="J35" s="45"/>
      <c r="K35" s="47"/>
      <c r="L35" s="47"/>
      <c r="M35" s="47"/>
    </row>
    <row r="36" spans="1:15" ht="18" customHeight="1" x14ac:dyDescent="0.3">
      <c r="A36" s="48" t="s">
        <v>13896</v>
      </c>
      <c r="B36" s="44"/>
      <c r="C36" s="44"/>
      <c r="D36" s="45"/>
      <c r="E36" s="45"/>
      <c r="F36" s="44"/>
      <c r="G36" s="44"/>
      <c r="H36" s="44"/>
      <c r="I36" s="45"/>
      <c r="J36" s="45"/>
      <c r="K36" s="47"/>
      <c r="L36" s="47"/>
      <c r="M36" s="47"/>
    </row>
    <row r="37" spans="1:15" ht="8.1" customHeight="1" x14ac:dyDescent="0.3">
      <c r="A37" s="48"/>
      <c r="B37" s="44"/>
      <c r="C37" s="44"/>
      <c r="D37" s="45"/>
      <c r="E37" s="45"/>
      <c r="F37" s="44"/>
      <c r="G37" s="44"/>
      <c r="H37" s="44"/>
      <c r="I37" s="45"/>
      <c r="J37" s="45"/>
      <c r="K37" s="47"/>
      <c r="L37" s="47"/>
      <c r="M37" s="47"/>
    </row>
    <row r="38" spans="1:15" ht="18" customHeight="1" x14ac:dyDescent="0.3">
      <c r="A38" s="43" t="s">
        <v>11516</v>
      </c>
      <c r="B38" s="44"/>
      <c r="C38" s="44"/>
      <c r="D38" s="45"/>
      <c r="E38" s="45"/>
      <c r="F38" s="44"/>
      <c r="G38" s="44"/>
      <c r="H38" s="44"/>
      <c r="I38" s="45"/>
      <c r="J38" s="45"/>
      <c r="K38" s="47"/>
      <c r="L38" s="47"/>
      <c r="M38" s="47"/>
    </row>
    <row r="39" spans="1:15" ht="18" customHeight="1" x14ac:dyDescent="0.3">
      <c r="A39" s="49" t="s">
        <v>11528</v>
      </c>
      <c r="B39" s="44"/>
      <c r="C39" s="44"/>
      <c r="D39" s="45"/>
      <c r="E39" s="45"/>
      <c r="F39" s="44"/>
      <c r="G39" s="44"/>
      <c r="H39" s="44"/>
      <c r="I39" s="45"/>
      <c r="J39" s="45"/>
      <c r="K39" s="47"/>
      <c r="L39" s="47"/>
      <c r="M39" s="47"/>
    </row>
    <row r="40" spans="1:15" ht="18" customHeight="1" x14ac:dyDescent="0.3">
      <c r="A40" s="49" t="s">
        <v>14104</v>
      </c>
      <c r="B40" s="44"/>
      <c r="C40" s="44"/>
      <c r="D40" s="45"/>
      <c r="E40" s="45"/>
      <c r="F40" s="44"/>
      <c r="G40" s="44"/>
      <c r="H40" s="44"/>
      <c r="I40" s="45"/>
      <c r="J40" s="45"/>
      <c r="K40" s="47"/>
      <c r="L40" s="47"/>
      <c r="M40" s="47"/>
    </row>
    <row r="41" spans="1:15" ht="18" customHeight="1" x14ac:dyDescent="0.25">
      <c r="A41" s="49"/>
      <c r="B41" s="44"/>
      <c r="C41" s="44"/>
      <c r="D41" s="45"/>
      <c r="E41" s="45"/>
      <c r="F41" s="44"/>
      <c r="G41" s="44"/>
      <c r="H41" s="44"/>
      <c r="I41" s="45"/>
      <c r="J41" s="45"/>
      <c r="K41" s="47"/>
      <c r="L41" s="47"/>
      <c r="M41" s="47"/>
    </row>
    <row r="42" spans="1:15" ht="18" customHeight="1" x14ac:dyDescent="0.3">
      <c r="A42" s="214" t="s">
        <v>13286</v>
      </c>
      <c r="B42" s="211"/>
      <c r="C42" s="211"/>
      <c r="D42" s="212"/>
      <c r="E42" s="212"/>
      <c r="F42" s="211"/>
      <c r="G42" s="211"/>
      <c r="H42" s="211"/>
      <c r="I42" s="212"/>
      <c r="J42" s="212"/>
      <c r="K42" s="213"/>
      <c r="L42" s="213"/>
      <c r="M42" s="47"/>
    </row>
    <row r="43" spans="1:15" ht="18" customHeight="1" x14ac:dyDescent="0.3">
      <c r="A43" s="216" t="s">
        <v>13293</v>
      </c>
      <c r="B43" s="215"/>
      <c r="C43" s="215"/>
      <c r="D43" s="217"/>
      <c r="E43" s="217"/>
      <c r="F43" s="217"/>
      <c r="G43" s="217"/>
      <c r="H43" s="217"/>
      <c r="I43" s="217"/>
      <c r="J43" s="217"/>
      <c r="K43" s="218"/>
      <c r="L43" s="218"/>
      <c r="M43" s="219"/>
      <c r="N43" s="219"/>
      <c r="O43" s="219"/>
    </row>
    <row r="44" spans="1:15" ht="18" customHeight="1" x14ac:dyDescent="0.3">
      <c r="A44" s="216" t="s">
        <v>13294</v>
      </c>
      <c r="B44" s="215"/>
      <c r="C44" s="215"/>
      <c r="D44" s="217"/>
      <c r="E44" s="217"/>
      <c r="F44" s="217"/>
      <c r="G44" s="217"/>
      <c r="H44" s="217"/>
      <c r="I44" s="217"/>
      <c r="J44" s="217"/>
      <c r="K44" s="217"/>
      <c r="L44" s="217"/>
      <c r="M44" s="219"/>
      <c r="N44" s="219"/>
      <c r="O44" s="219"/>
    </row>
    <row r="45" spans="1:15" ht="18" customHeight="1" x14ac:dyDescent="0.3">
      <c r="A45" s="216" t="s">
        <v>13288</v>
      </c>
      <c r="B45" s="215"/>
      <c r="C45" s="215"/>
      <c r="D45" s="217"/>
      <c r="E45" s="217"/>
      <c r="F45" s="217"/>
      <c r="G45" s="217"/>
      <c r="H45" s="217"/>
      <c r="I45" s="217"/>
      <c r="J45" s="217"/>
      <c r="K45" s="217"/>
      <c r="L45" s="217"/>
      <c r="M45" s="219"/>
      <c r="N45" s="219"/>
      <c r="O45" s="219"/>
    </row>
    <row r="46" spans="1:15" ht="18" customHeight="1" x14ac:dyDescent="0.3">
      <c r="A46" s="216" t="s">
        <v>13289</v>
      </c>
      <c r="B46" s="215"/>
      <c r="C46" s="215"/>
      <c r="D46" s="217"/>
      <c r="E46" s="217"/>
      <c r="F46" s="217"/>
      <c r="G46" s="217"/>
      <c r="H46" s="217"/>
      <c r="I46" s="217"/>
      <c r="J46" s="217"/>
      <c r="K46" s="218"/>
      <c r="L46" s="218"/>
      <c r="M46" s="219"/>
      <c r="N46" s="219"/>
      <c r="O46" s="219"/>
    </row>
    <row r="47" spans="1:15" ht="18" customHeight="1" x14ac:dyDescent="0.3">
      <c r="A47" s="216" t="s">
        <v>13290</v>
      </c>
      <c r="B47" s="215"/>
      <c r="C47" s="215"/>
      <c r="D47" s="217"/>
      <c r="E47" s="217"/>
      <c r="F47" s="217"/>
      <c r="G47" s="217"/>
      <c r="H47" s="217"/>
      <c r="I47" s="217"/>
      <c r="J47" s="217"/>
      <c r="K47" s="217"/>
      <c r="L47" s="217"/>
      <c r="M47" s="219"/>
      <c r="N47" s="219"/>
      <c r="O47" s="219"/>
    </row>
    <row r="48" spans="1:15" ht="18" customHeight="1" x14ac:dyDescent="0.3">
      <c r="A48" s="216" t="s">
        <v>13291</v>
      </c>
      <c r="B48" s="217"/>
      <c r="C48" s="217"/>
      <c r="D48" s="220"/>
      <c r="E48" s="220"/>
      <c r="F48" s="221"/>
      <c r="G48" s="221"/>
      <c r="H48" s="221"/>
      <c r="I48" s="220"/>
      <c r="J48" s="220"/>
      <c r="K48" s="219"/>
      <c r="L48" s="219"/>
      <c r="M48" s="219"/>
      <c r="N48" s="219"/>
      <c r="O48" s="219"/>
    </row>
    <row r="49" spans="1:15" ht="18" customHeight="1" x14ac:dyDescent="0.3">
      <c r="A49" s="216" t="s">
        <v>13292</v>
      </c>
      <c r="B49" s="221"/>
      <c r="C49" s="221"/>
      <c r="D49" s="220"/>
      <c r="E49" s="220"/>
      <c r="F49" s="221"/>
      <c r="G49" s="221"/>
      <c r="H49" s="221"/>
      <c r="I49" s="220"/>
      <c r="J49" s="220"/>
      <c r="K49" s="219"/>
      <c r="L49" s="219"/>
      <c r="M49" s="219"/>
      <c r="N49" s="219"/>
      <c r="O49" s="219"/>
    </row>
    <row r="50" spans="1:15" ht="17.25" x14ac:dyDescent="0.3">
      <c r="A50" s="221"/>
      <c r="B50" s="221"/>
      <c r="C50" s="221"/>
      <c r="D50" s="220"/>
      <c r="E50" s="220"/>
      <c r="F50" s="221"/>
      <c r="G50" s="221"/>
      <c r="H50" s="221"/>
      <c r="I50" s="220"/>
      <c r="J50" s="220"/>
      <c r="K50" s="219"/>
      <c r="L50" s="219"/>
      <c r="M50" s="219"/>
      <c r="N50" s="219"/>
      <c r="O50" s="219"/>
    </row>
    <row r="51" spans="1:15" x14ac:dyDescent="0.25">
      <c r="A51" s="222" t="s">
        <v>13297</v>
      </c>
    </row>
    <row r="52" spans="1:15" x14ac:dyDescent="0.25">
      <c r="A52" s="222" t="s">
        <v>13298</v>
      </c>
    </row>
    <row r="53" spans="1:15" x14ac:dyDescent="0.25">
      <c r="A53" s="223">
        <v>42830</v>
      </c>
    </row>
  </sheetData>
  <sheetProtection algorithmName="SHA-512" hashValue="9Y1MXQ5i7kDLt+P7yv8LEAOtBeP3sFaB/nDoq7MekMQig9LcXjdkEOVoCGO0jK5sHp3VU+BelzoTbMxGor4tRw==" saltValue="4WML+6nmGiFtZe7XK7QTBg==" spinCount="100000" sheet="1" objects="1" scenarios="1"/>
  <conditionalFormatting sqref="C9:C28">
    <cfRule type="containsText" dxfId="1" priority="1" operator="containsText" text="C">
      <formula>NOT(ISERROR(SEARCH("C",C9)))</formula>
    </cfRule>
    <cfRule type="containsText" dxfId="0" priority="2" operator="containsText" text="Y">
      <formula>NOT(ISERROR(SEARCH("Y",C9)))</formula>
    </cfRule>
  </conditionalFormatting>
  <pageMargins left="0.7" right="0.7" top="0.75" bottom="0.75" header="0.3" footer="0.3"/>
  <pageSetup scale="68" orientation="landscape" r:id="rId1"/>
  <colBreaks count="1" manualBreakCount="1">
    <brk id="11" max="42"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0"/>
  <sheetViews>
    <sheetView zoomScaleNormal="100" workbookViewId="0"/>
  </sheetViews>
  <sheetFormatPr defaultRowHeight="12.75" x14ac:dyDescent="0.2"/>
  <cols>
    <col min="1" max="1" width="22.7109375" style="4" customWidth="1"/>
    <col min="2" max="3" width="14.7109375" style="3" customWidth="1"/>
    <col min="4" max="4" width="5.7109375" style="3" customWidth="1"/>
    <col min="5" max="7" width="15.7109375" style="3" customWidth="1"/>
    <col min="8" max="9" width="9.140625" style="3"/>
    <col min="10" max="10" width="15.7109375" style="3" customWidth="1"/>
    <col min="11" max="11" width="9.140625" style="3" customWidth="1"/>
    <col min="12" max="16384" width="9.140625" style="3"/>
  </cols>
  <sheetData>
    <row r="1" spans="1:8" ht="20.25" x14ac:dyDescent="0.3">
      <c r="A1" s="25" t="s">
        <v>11483</v>
      </c>
      <c r="H1" s="130" t="str">
        <f>'Flavor Unfitness Worksheet'!J1</f>
        <v>Version 2026.1</v>
      </c>
    </row>
    <row r="2" spans="1:8" ht="20.25" x14ac:dyDescent="0.3">
      <c r="A2" s="25" t="s">
        <v>11484</v>
      </c>
    </row>
    <row r="3" spans="1:8" ht="19.5" customHeight="1" x14ac:dyDescent="0.2">
      <c r="A3" s="166" t="s">
        <v>12126</v>
      </c>
    </row>
    <row r="4" spans="1:8" ht="9.9499999999999993" customHeight="1" x14ac:dyDescent="0.2">
      <c r="A4" s="131"/>
    </row>
    <row r="5" spans="1:8" ht="15" x14ac:dyDescent="0.2">
      <c r="A5" s="174" t="s">
        <v>13228</v>
      </c>
      <c r="B5" s="175"/>
      <c r="C5" s="175"/>
      <c r="D5" s="175"/>
      <c r="E5" s="175"/>
      <c r="F5" s="175"/>
      <c r="G5" s="175"/>
      <c r="H5" s="167"/>
    </row>
    <row r="6" spans="1:8" ht="15" x14ac:dyDescent="0.2">
      <c r="A6" s="168" t="s">
        <v>13254</v>
      </c>
      <c r="B6" s="176"/>
      <c r="C6" s="176"/>
      <c r="D6" s="176"/>
      <c r="E6" s="169" t="s">
        <v>4749</v>
      </c>
      <c r="F6" s="176"/>
      <c r="G6" s="169" t="s">
        <v>13231</v>
      </c>
      <c r="H6" s="170"/>
    </row>
    <row r="7" spans="1:8" ht="15" x14ac:dyDescent="0.2">
      <c r="A7" s="168" t="s">
        <v>13255</v>
      </c>
      <c r="B7" s="176"/>
      <c r="C7" s="176"/>
      <c r="D7" s="176"/>
      <c r="E7" s="169" t="s">
        <v>13229</v>
      </c>
      <c r="F7" s="176"/>
      <c r="G7" s="176" t="s">
        <v>13237</v>
      </c>
      <c r="H7" s="170"/>
    </row>
    <row r="8" spans="1:8" ht="15" x14ac:dyDescent="0.2">
      <c r="A8" s="168" t="s">
        <v>13256</v>
      </c>
      <c r="B8" s="176"/>
      <c r="C8" s="176"/>
      <c r="D8" s="176"/>
      <c r="E8" s="169" t="s">
        <v>13230</v>
      </c>
      <c r="F8" s="176"/>
      <c r="G8" s="169" t="s">
        <v>13232</v>
      </c>
      <c r="H8" s="170"/>
    </row>
    <row r="9" spans="1:8" ht="15" x14ac:dyDescent="0.2">
      <c r="A9" s="177" t="s">
        <v>13257</v>
      </c>
      <c r="B9" s="176"/>
      <c r="C9" s="176"/>
      <c r="D9" s="176"/>
      <c r="E9" s="169" t="s">
        <v>13234</v>
      </c>
      <c r="F9" s="176"/>
      <c r="G9" s="169" t="s">
        <v>13235</v>
      </c>
      <c r="H9" s="170"/>
    </row>
    <row r="10" spans="1:8" ht="15" x14ac:dyDescent="0.2">
      <c r="A10" s="168" t="s">
        <v>13258</v>
      </c>
      <c r="B10" s="176"/>
      <c r="C10" s="176"/>
      <c r="D10" s="176"/>
      <c r="E10" s="169" t="s">
        <v>13236</v>
      </c>
      <c r="F10" s="176"/>
      <c r="G10" s="169" t="s">
        <v>13238</v>
      </c>
      <c r="H10" s="170"/>
    </row>
    <row r="11" spans="1:8" ht="15" x14ac:dyDescent="0.2">
      <c r="A11" s="171" t="s">
        <v>13259</v>
      </c>
      <c r="B11" s="178"/>
      <c r="C11" s="178"/>
      <c r="D11" s="178"/>
      <c r="E11" s="172" t="s">
        <v>13233</v>
      </c>
      <c r="F11" s="178"/>
      <c r="G11" s="178" t="s">
        <v>13239</v>
      </c>
      <c r="H11" s="173"/>
    </row>
    <row r="12" spans="1:8" ht="9.9499999999999993" customHeight="1" x14ac:dyDescent="0.2">
      <c r="A12" s="165"/>
    </row>
    <row r="13" spans="1:8" s="206" customFormat="1" ht="9.9499999999999993" customHeight="1" x14ac:dyDescent="0.25">
      <c r="A13" s="205" t="s">
        <v>13267</v>
      </c>
    </row>
    <row r="14" spans="1:8" s="206" customFormat="1" ht="9.9499999999999993" customHeight="1" x14ac:dyDescent="0.25">
      <c r="A14" s="205"/>
    </row>
    <row r="15" spans="1:8" ht="30" customHeight="1" x14ac:dyDescent="0.2">
      <c r="A15" s="13" t="s">
        <v>14299</v>
      </c>
      <c r="B15" s="24" t="s">
        <v>11540</v>
      </c>
      <c r="C15" s="23"/>
    </row>
    <row r="16" spans="1:8" ht="50.1" customHeight="1" x14ac:dyDescent="0.2">
      <c r="B16" s="10" t="s">
        <v>11395</v>
      </c>
      <c r="C16" s="10" t="s">
        <v>11396</v>
      </c>
      <c r="D16" s="16"/>
      <c r="E16" s="10" t="s">
        <v>11486</v>
      </c>
      <c r="F16" s="10" t="s">
        <v>11487</v>
      </c>
      <c r="G16" s="10" t="s">
        <v>11399</v>
      </c>
      <c r="H16" s="10" t="s">
        <v>11400</v>
      </c>
    </row>
    <row r="17" spans="1:11" ht="30" customHeight="1" x14ac:dyDescent="0.2">
      <c r="B17" s="8"/>
      <c r="C17" s="9">
        <f>IF(ISERROR(IF(B17&gt;=15,((B17*4.4)/95),0.695)),"-",IF(B17&gt;=15,((B17*4.4)/95),0.695))</f>
        <v>0.69499999999999995</v>
      </c>
      <c r="D17" s="15"/>
      <c r="E17" s="8"/>
      <c r="F17" s="8"/>
      <c r="G17" s="7" t="str">
        <f>IF(ISERROR((E17/F17)*100),"-",((E17/F17)*100))</f>
        <v>-</v>
      </c>
      <c r="H17" s="6" t="str">
        <f>IF(ISNUMBER(G17),IF(G17&gt;=C17,"YES","-"),"-")</f>
        <v>-</v>
      </c>
    </row>
    <row r="18" spans="1:11" s="16" customFormat="1" ht="39.950000000000003" customHeight="1" x14ac:dyDescent="0.2">
      <c r="A18" s="4"/>
      <c r="B18" s="3"/>
      <c r="C18" s="3"/>
      <c r="D18" s="3"/>
      <c r="E18" s="3"/>
      <c r="F18" s="3"/>
      <c r="G18" s="3"/>
    </row>
    <row r="19" spans="1:11" ht="30" customHeight="1" x14ac:dyDescent="0.2">
      <c r="A19" s="13" t="s">
        <v>12125</v>
      </c>
      <c r="B19" s="24" t="s">
        <v>11401</v>
      </c>
      <c r="C19" s="23"/>
    </row>
    <row r="20" spans="1:11" ht="50.1" customHeight="1" x14ac:dyDescent="0.2">
      <c r="B20" s="10" t="s">
        <v>11395</v>
      </c>
      <c r="C20" s="10" t="s">
        <v>11396</v>
      </c>
      <c r="D20" s="16"/>
      <c r="E20" s="10" t="s">
        <v>11488</v>
      </c>
      <c r="F20" s="10" t="s">
        <v>14046</v>
      </c>
      <c r="G20" s="10" t="s">
        <v>11404</v>
      </c>
      <c r="H20" s="10" t="s">
        <v>11400</v>
      </c>
    </row>
    <row r="21" spans="1:11" ht="30" customHeight="1" x14ac:dyDescent="0.2">
      <c r="B21" s="8"/>
      <c r="C21" s="9">
        <f>IF(ISERROR(IF(B21&gt;=15,(B21*3.6)/95,0.568)),"-",IF(B21&gt;=15,(B21*3.6)/95,0.568))</f>
        <v>0.56799999999999995</v>
      </c>
      <c r="D21" s="15"/>
      <c r="E21" s="8"/>
      <c r="F21" s="8"/>
      <c r="G21" s="7" t="str">
        <f>IF(ISERROR(((E21*453.5924)/(F21*3785.33))*100),"-",(((E21*453.5924)/(F21*3785.33))*100))</f>
        <v>-</v>
      </c>
      <c r="H21" s="6" t="str">
        <f>IF(ISNUMBER(G21),IF(G21&gt;=C21,"YES","-"),"-")</f>
        <v>-</v>
      </c>
    </row>
    <row r="22" spans="1:11" s="16" customFormat="1" ht="39.950000000000003" customHeight="1" x14ac:dyDescent="0.2">
      <c r="B22" s="3"/>
      <c r="C22" s="3"/>
      <c r="D22" s="3"/>
      <c r="E22" s="3"/>
      <c r="F22" s="3"/>
      <c r="G22" s="3"/>
    </row>
    <row r="23" spans="1:11" s="15" customFormat="1" ht="24.95" customHeight="1" x14ac:dyDescent="0.2">
      <c r="A23" s="13" t="s">
        <v>11405</v>
      </c>
      <c r="B23" s="12" t="s">
        <v>11406</v>
      </c>
      <c r="C23" s="3"/>
      <c r="D23" s="3"/>
      <c r="E23" s="3"/>
      <c r="F23" s="3"/>
    </row>
    <row r="24" spans="1:11" ht="24.95" customHeight="1" x14ac:dyDescent="0.2">
      <c r="A24" s="16"/>
      <c r="B24" s="12" t="s">
        <v>11407</v>
      </c>
      <c r="J24" s="295" t="s">
        <v>12122</v>
      </c>
      <c r="K24" s="295"/>
    </row>
    <row r="25" spans="1:11" x14ac:dyDescent="0.2">
      <c r="J25" s="296"/>
      <c r="K25" s="296"/>
    </row>
    <row r="26" spans="1:11" ht="50.1" customHeight="1" x14ac:dyDescent="0.2">
      <c r="A26" s="128"/>
      <c r="B26" s="10" t="s">
        <v>11395</v>
      </c>
      <c r="C26" s="10" t="s">
        <v>11396</v>
      </c>
      <c r="D26" s="16"/>
      <c r="E26" s="10" t="s">
        <v>11490</v>
      </c>
      <c r="F26" s="10" t="s">
        <v>11489</v>
      </c>
      <c r="G26" s="10" t="s">
        <v>11409</v>
      </c>
      <c r="H26" s="10" t="s">
        <v>11400</v>
      </c>
      <c r="J26" s="10" t="s">
        <v>11410</v>
      </c>
      <c r="K26" s="10" t="s">
        <v>11400</v>
      </c>
    </row>
    <row r="27" spans="1:11" ht="30" customHeight="1" x14ac:dyDescent="0.2">
      <c r="A27" s="18"/>
      <c r="B27" s="8"/>
      <c r="C27" s="9">
        <f>IF(ISERROR(IF(B27&gt;=15,(0.1*B27)+0.5,2)),"-",IF(B27&gt;=15,(0.1*B27)+0.5,2))</f>
        <v>2</v>
      </c>
      <c r="D27" s="15"/>
      <c r="E27" s="8"/>
      <c r="F27" s="8"/>
      <c r="G27" s="7" t="str">
        <f>IF(ISERROR(((E27*453.5924)/(F27*3785.33))*100),"-",(((E27*453.5924)/(F27*3785.33))*100))</f>
        <v>-</v>
      </c>
      <c r="H27" s="6" t="str">
        <f>IF(ISNUMBER(G27),IF(G27&gt;=C27,"YES","-"),"-")</f>
        <v>-</v>
      </c>
      <c r="J27" s="9">
        <f>IF(ISERROR(IF(B27&gt;=15,((0.1*B27)+0.5)*2,4)),"-",IF(B27&gt;=15,((0.1*B27)+0.5)*2,4))</f>
        <v>4</v>
      </c>
      <c r="K27" s="6" t="str">
        <f>IF(ISNUMBER(G27),IF(G27&gt;=J27,"YES","-"),"-")</f>
        <v>-</v>
      </c>
    </row>
    <row r="28" spans="1:11" s="16" customFormat="1" x14ac:dyDescent="0.2">
      <c r="B28" s="3"/>
      <c r="C28" s="3"/>
      <c r="D28" s="3"/>
      <c r="E28" s="3"/>
      <c r="F28" s="3"/>
      <c r="G28" s="3"/>
    </row>
    <row r="29" spans="1:11" s="15" customFormat="1" ht="50.1" customHeight="1" x14ac:dyDescent="0.25">
      <c r="A29" s="128"/>
      <c r="B29" s="10" t="s">
        <v>11395</v>
      </c>
      <c r="C29" s="10" t="s">
        <v>11396</v>
      </c>
      <c r="D29" s="16"/>
      <c r="E29" s="10" t="s">
        <v>11490</v>
      </c>
      <c r="F29" s="10" t="s">
        <v>11489</v>
      </c>
      <c r="G29" s="10" t="s">
        <v>11409</v>
      </c>
      <c r="H29" s="10" t="s">
        <v>11400</v>
      </c>
      <c r="J29" s="10" t="s">
        <v>11410</v>
      </c>
      <c r="K29" s="10" t="s">
        <v>11400</v>
      </c>
    </row>
    <row r="30" spans="1:11" ht="30" customHeight="1" x14ac:dyDescent="0.2">
      <c r="A30" s="18"/>
      <c r="B30" s="8"/>
      <c r="C30" s="9">
        <f>IF(ISERROR(IF(B30&gt;=15,(B30*0.1),1.5)),"-",IF(B30&gt;=15,(B30*0.1),1.5))</f>
        <v>1.5</v>
      </c>
      <c r="D30" s="15"/>
      <c r="E30" s="8"/>
      <c r="F30" s="8"/>
      <c r="G30" s="7" t="str">
        <f>IF(ISERROR(((E30*453.5924)/(F30*3785.33))*100),"-",(((E30*453.5924)/(F30*3785.33))*100))</f>
        <v>-</v>
      </c>
      <c r="H30" s="6" t="str">
        <f>IF(ISNUMBER(G30),IF(G30&gt;=C30,"YES","-"),"-")</f>
        <v>-</v>
      </c>
      <c r="J30" s="9">
        <f>IF(ISERROR(IF(B30&gt;=15,(B30*0.1)*2,3)),"-",IF(B30&gt;=15,(B30*0.1)*2,3))</f>
        <v>3</v>
      </c>
      <c r="K30" s="6" t="str">
        <f>IF(ISNUMBER(G30),IF(G30&gt;=J30,"YES","-"),"-")</f>
        <v>-</v>
      </c>
    </row>
    <row r="31" spans="1:11" s="16" customFormat="1" ht="39.950000000000003" customHeight="1" x14ac:dyDescent="0.2">
      <c r="A31" s="4"/>
      <c r="B31" s="3"/>
      <c r="C31" s="26"/>
      <c r="D31" s="3"/>
      <c r="E31" s="3"/>
      <c r="F31" s="3"/>
      <c r="G31" s="3"/>
    </row>
    <row r="32" spans="1:11" s="15" customFormat="1" ht="24.95" customHeight="1" x14ac:dyDescent="0.2">
      <c r="A32" s="13" t="s">
        <v>12124</v>
      </c>
      <c r="B32" s="12" t="s">
        <v>11491</v>
      </c>
      <c r="C32" s="3"/>
      <c r="D32" s="3"/>
      <c r="E32" s="3"/>
      <c r="F32" s="3"/>
      <c r="G32" s="3"/>
    </row>
    <row r="33" spans="1:8" ht="51" x14ac:dyDescent="0.2">
      <c r="B33" s="10" t="s">
        <v>11395</v>
      </c>
      <c r="C33" s="22" t="s">
        <v>11396</v>
      </c>
      <c r="D33" s="16"/>
      <c r="E33" s="10" t="s">
        <v>11492</v>
      </c>
      <c r="F33" s="10" t="s">
        <v>14046</v>
      </c>
      <c r="G33" s="10" t="s">
        <v>11413</v>
      </c>
      <c r="H33" s="10" t="s">
        <v>11400</v>
      </c>
    </row>
    <row r="34" spans="1:8" ht="30" customHeight="1" x14ac:dyDescent="0.2">
      <c r="B34" s="8"/>
      <c r="C34" s="9">
        <f>IF(ISERROR(IF(B34&gt;=15,(B34*10.6)/95,1.674)),"-",IF(B34&gt;=15,(B34*10.6)/95,1.674))</f>
        <v>1.6739999999999999</v>
      </c>
      <c r="D34" s="15"/>
      <c r="E34" s="8"/>
      <c r="F34" s="8"/>
      <c r="G34" s="7" t="str">
        <f>IF(ISERROR(E34/F34),"-",(E34/F34))</f>
        <v>-</v>
      </c>
      <c r="H34" s="6" t="str">
        <f>IF(ISNUMBER(G34),IF(G34&gt;=C34,"YES","-"),"-")</f>
        <v>-</v>
      </c>
    </row>
    <row r="35" spans="1:8" ht="39.950000000000003" customHeight="1" x14ac:dyDescent="0.2">
      <c r="B35" s="20"/>
      <c r="C35" s="19"/>
      <c r="D35" s="15"/>
      <c r="E35" s="20"/>
      <c r="F35" s="20"/>
      <c r="G35" s="19"/>
    </row>
    <row r="36" spans="1:8" s="15" customFormat="1" ht="24.95" customHeight="1" x14ac:dyDescent="0.2">
      <c r="A36" s="13" t="s">
        <v>12123</v>
      </c>
      <c r="B36" s="12" t="s">
        <v>11414</v>
      </c>
      <c r="C36" s="3"/>
      <c r="D36" s="3"/>
      <c r="E36" s="3"/>
      <c r="F36" s="294"/>
      <c r="G36" s="294"/>
      <c r="H36" s="294"/>
    </row>
    <row r="37" spans="1:8" s="15" customFormat="1" ht="15" customHeight="1" x14ac:dyDescent="0.2">
      <c r="A37" s="13"/>
      <c r="B37" s="21" t="s">
        <v>11415</v>
      </c>
      <c r="C37" s="3"/>
      <c r="D37" s="3"/>
      <c r="E37" s="3"/>
      <c r="F37" s="3"/>
      <c r="G37" s="3"/>
    </row>
    <row r="38" spans="1:8" ht="51" x14ac:dyDescent="0.2">
      <c r="B38" s="10" t="s">
        <v>11395</v>
      </c>
      <c r="C38" s="10" t="s">
        <v>11396</v>
      </c>
      <c r="D38" s="16"/>
      <c r="E38" s="10" t="s">
        <v>11493</v>
      </c>
      <c r="F38" s="10" t="s">
        <v>11487</v>
      </c>
      <c r="G38" s="10" t="s">
        <v>11417</v>
      </c>
      <c r="H38" s="10" t="s">
        <v>11400</v>
      </c>
    </row>
    <row r="39" spans="1:8" ht="30" customHeight="1" x14ac:dyDescent="0.2">
      <c r="B39" s="8"/>
      <c r="C39" s="9">
        <f>IF(ISERROR(IF(B39&gt;=15,(B39*3.2)/95,0.505)),"-",IF(B39&gt;=15,(B39*3.2)/95,0.505))</f>
        <v>0.505</v>
      </c>
      <c r="D39" s="15"/>
      <c r="E39" s="8"/>
      <c r="F39" s="8"/>
      <c r="G39" s="7" t="str">
        <f>IF(ISERROR((E39/F39)*100),"-",((E39/F39)*100))</f>
        <v>-</v>
      </c>
      <c r="H39" s="6" t="str">
        <f>IF(ISNUMBER(G39),IF(G39&gt;=C39,"YES","-"),"-")</f>
        <v>-</v>
      </c>
    </row>
    <row r="40" spans="1:8" ht="39.950000000000003" customHeight="1" x14ac:dyDescent="0.2">
      <c r="B40" s="5" t="s">
        <v>12145</v>
      </c>
    </row>
    <row r="41" spans="1:8" ht="24.95" customHeight="1" x14ac:dyDescent="0.2">
      <c r="A41" s="13" t="s">
        <v>12127</v>
      </c>
      <c r="B41" s="12" t="s">
        <v>11418</v>
      </c>
      <c r="F41" s="15"/>
    </row>
    <row r="42" spans="1:8" ht="51" x14ac:dyDescent="0.2">
      <c r="B42" s="10" t="s">
        <v>11395</v>
      </c>
      <c r="C42" s="10" t="s">
        <v>11396</v>
      </c>
      <c r="D42" s="16"/>
      <c r="E42" s="10" t="s">
        <v>11494</v>
      </c>
      <c r="F42" s="10" t="s">
        <v>11489</v>
      </c>
      <c r="G42" s="10" t="s">
        <v>11421</v>
      </c>
      <c r="H42" s="10" t="s">
        <v>11400</v>
      </c>
    </row>
    <row r="43" spans="1:8" ht="30" customHeight="1" x14ac:dyDescent="0.2">
      <c r="B43" s="8"/>
      <c r="C43" s="9">
        <f>IF(ISERROR(IF(B43&gt;=15,(B43*2.1)/95,0.332)),"-",IF(B43&gt;=15,(B43*2.1)/95,0.332))</f>
        <v>0.33200000000000002</v>
      </c>
      <c r="D43" s="15"/>
      <c r="E43" s="8"/>
      <c r="F43" s="8"/>
      <c r="G43" s="7" t="str">
        <f>IF(ISERROR(((E43/7.485828)/F43)*100),"-",(((E43/7.485828)/F43)*100))</f>
        <v>-</v>
      </c>
      <c r="H43" s="6" t="str">
        <f>IF(ISNUMBER(G43),IF(G43&gt;=C43,"YES","-"),"-")</f>
        <v>-</v>
      </c>
    </row>
    <row r="44" spans="1:8" ht="39.950000000000003" customHeight="1" x14ac:dyDescent="0.2"/>
    <row r="45" spans="1:8" ht="24.95" customHeight="1" x14ac:dyDescent="0.2">
      <c r="A45" s="13" t="s">
        <v>12128</v>
      </c>
      <c r="B45" s="12" t="s">
        <v>11422</v>
      </c>
      <c r="F45" s="15"/>
    </row>
    <row r="46" spans="1:8" ht="51" x14ac:dyDescent="0.2">
      <c r="B46" s="10" t="s">
        <v>11395</v>
      </c>
      <c r="C46" s="10" t="s">
        <v>11396</v>
      </c>
      <c r="D46" s="16"/>
      <c r="E46" s="10" t="s">
        <v>11495</v>
      </c>
      <c r="F46" s="10" t="s">
        <v>11487</v>
      </c>
      <c r="G46" s="10" t="s">
        <v>11424</v>
      </c>
      <c r="H46" s="10" t="s">
        <v>11400</v>
      </c>
    </row>
    <row r="47" spans="1:8" ht="30" customHeight="1" x14ac:dyDescent="0.2">
      <c r="B47" s="8"/>
      <c r="C47" s="9">
        <f>IF(ISERROR(IF(B47&gt;=15,(B47*5.3)/95,0.837)),"-",IF(B47&gt;=15,(B47*5.3)/95,0.837))</f>
        <v>0.83699999999999997</v>
      </c>
      <c r="D47" s="15"/>
      <c r="E47" s="8"/>
      <c r="F47" s="8"/>
      <c r="G47" s="7" t="str">
        <f>IF(ISERROR((E47/F47)*100),"-",((E47/F47)*100))</f>
        <v>-</v>
      </c>
      <c r="H47" s="6" t="str">
        <f>IF(ISNUMBER(G47),IF(G47&gt;=C47,"YES","-"),"-")</f>
        <v>-</v>
      </c>
    </row>
    <row r="48" spans="1:8" ht="39.950000000000003" customHeight="1" x14ac:dyDescent="0.2"/>
    <row r="49" spans="1:8" ht="24.95" customHeight="1" x14ac:dyDescent="0.2">
      <c r="A49" s="13" t="s">
        <v>12129</v>
      </c>
      <c r="B49" s="12" t="s">
        <v>11425</v>
      </c>
      <c r="F49" s="15"/>
    </row>
    <row r="50" spans="1:8" ht="51" x14ac:dyDescent="0.2">
      <c r="B50" s="10" t="s">
        <v>11395</v>
      </c>
      <c r="C50" s="10" t="s">
        <v>11396</v>
      </c>
      <c r="D50" s="16"/>
      <c r="E50" s="10" t="s">
        <v>11496</v>
      </c>
      <c r="F50" s="10" t="s">
        <v>11497</v>
      </c>
      <c r="G50" s="10" t="s">
        <v>11428</v>
      </c>
      <c r="H50" s="10" t="s">
        <v>11400</v>
      </c>
    </row>
    <row r="51" spans="1:8" ht="30" customHeight="1" x14ac:dyDescent="0.2">
      <c r="B51" s="8"/>
      <c r="C51" s="9">
        <f>IF(ISERROR(IF(B51&gt;=15,(B51*1.3)/95,0.205)),"-",IF(B51&gt;=15,(B51*1.3)/95,0.205))</f>
        <v>0.20499999999999999</v>
      </c>
      <c r="D51" s="15"/>
      <c r="E51" s="8"/>
      <c r="F51" s="8"/>
      <c r="G51" s="7" t="str">
        <f>IF(ISERROR((E51*16)/F51),"-",((E51*16)/F51))</f>
        <v>-</v>
      </c>
      <c r="H51" s="6" t="str">
        <f>IF(ISNUMBER(G51),IF(G51&gt;=C51,"YES","-"),"-")</f>
        <v>-</v>
      </c>
    </row>
    <row r="52" spans="1:8" ht="39.950000000000003" customHeight="1" x14ac:dyDescent="0.2"/>
    <row r="53" spans="1:8" ht="30" customHeight="1" x14ac:dyDescent="0.2">
      <c r="A53" s="13" t="s">
        <v>12130</v>
      </c>
      <c r="B53" s="24" t="s">
        <v>11485</v>
      </c>
      <c r="C53" s="23"/>
    </row>
    <row r="54" spans="1:8" ht="50.1" customHeight="1" x14ac:dyDescent="0.2">
      <c r="B54" s="10" t="s">
        <v>11395</v>
      </c>
      <c r="C54" s="10" t="s">
        <v>11396</v>
      </c>
      <c r="D54" s="16"/>
      <c r="E54" s="10" t="s">
        <v>11498</v>
      </c>
      <c r="F54" s="10" t="s">
        <v>11487</v>
      </c>
      <c r="G54" s="10" t="s">
        <v>11430</v>
      </c>
      <c r="H54" s="10" t="s">
        <v>11400</v>
      </c>
    </row>
    <row r="55" spans="1:8" ht="30" customHeight="1" x14ac:dyDescent="0.2">
      <c r="B55" s="8"/>
      <c r="C55" s="9">
        <f>IF(ISERROR(IF(B55&gt;=15,(B55*4.43)/95,0.699)),"-",IF(B55&gt;=15,(B55*4.43)/95,0.699))</f>
        <v>0.69899999999999995</v>
      </c>
      <c r="D55" s="15"/>
      <c r="E55" s="8"/>
      <c r="F55" s="8"/>
      <c r="G55" s="7" t="str">
        <f>IF(ISERROR((E55/F55)*100),"-",((E55/F55)*100))</f>
        <v>-</v>
      </c>
      <c r="H55" s="6" t="str">
        <f>IF(ISNUMBER(G55),IF(G55&gt;=C55,"YES","-"),"-")</f>
        <v>-</v>
      </c>
    </row>
    <row r="56" spans="1:8" s="16" customFormat="1" ht="39.950000000000003" customHeight="1" x14ac:dyDescent="0.2">
      <c r="A56" s="4"/>
      <c r="B56" s="3"/>
      <c r="C56" s="3"/>
      <c r="D56" s="3"/>
      <c r="E56" s="3"/>
      <c r="F56" s="3"/>
      <c r="G56" s="3"/>
    </row>
    <row r="57" spans="1:8" ht="24.95" customHeight="1" x14ac:dyDescent="0.2">
      <c r="A57" s="13" t="s">
        <v>12131</v>
      </c>
      <c r="B57" s="12" t="s">
        <v>11431</v>
      </c>
      <c r="F57" s="15"/>
    </row>
    <row r="58" spans="1:8" ht="51" x14ac:dyDescent="0.2">
      <c r="B58" s="10" t="s">
        <v>11395</v>
      </c>
      <c r="C58" s="10" t="s">
        <v>11396</v>
      </c>
      <c r="D58" s="16"/>
      <c r="E58" s="10" t="s">
        <v>11499</v>
      </c>
      <c r="F58" s="10" t="s">
        <v>11489</v>
      </c>
      <c r="G58" s="10" t="s">
        <v>11433</v>
      </c>
      <c r="H58" s="10" t="s">
        <v>11400</v>
      </c>
    </row>
    <row r="59" spans="1:8" ht="30" customHeight="1" x14ac:dyDescent="0.2">
      <c r="B59" s="8"/>
      <c r="C59" s="9">
        <f>IF(ISERROR(IF(B59&gt;=15,(B59*1.6)/95,0.253)),"-",IF(B59&gt;=15,(B59*1.6)/95,0.253))</f>
        <v>0.253</v>
      </c>
      <c r="D59" s="15"/>
      <c r="E59" s="8"/>
      <c r="F59" s="8"/>
      <c r="G59" s="7" t="str">
        <f>IF(ISERROR(((E59*453.5924)/(F59*3785.33))*100),"-",(((E59*453.5924)/(F59*3785.33))*100))</f>
        <v>-</v>
      </c>
      <c r="H59" s="6" t="str">
        <f>IF(ISNUMBER(G59),IF(G59&gt;=C59,"YES","-"),"-")</f>
        <v>-</v>
      </c>
    </row>
    <row r="60" spans="1:8" ht="39.950000000000003" customHeight="1" x14ac:dyDescent="0.2"/>
    <row r="61" spans="1:8" ht="24.95" customHeight="1" x14ac:dyDescent="0.2">
      <c r="A61" s="13" t="s">
        <v>12132</v>
      </c>
      <c r="B61" s="12" t="s">
        <v>11434</v>
      </c>
      <c r="F61" s="15"/>
    </row>
    <row r="62" spans="1:8" ht="51" x14ac:dyDescent="0.2">
      <c r="B62" s="10" t="s">
        <v>11395</v>
      </c>
      <c r="C62" s="10" t="s">
        <v>11396</v>
      </c>
      <c r="D62" s="16"/>
      <c r="E62" s="10" t="s">
        <v>11500</v>
      </c>
      <c r="F62" s="10" t="s">
        <v>11489</v>
      </c>
      <c r="G62" s="10" t="s">
        <v>11436</v>
      </c>
      <c r="H62" s="10" t="s">
        <v>11400</v>
      </c>
    </row>
    <row r="63" spans="1:8" ht="30" customHeight="1" x14ac:dyDescent="0.2">
      <c r="B63" s="8"/>
      <c r="C63" s="9">
        <f>IF(ISERROR(IF(B63&gt;=15,(B63*9.5)/95,1.5)),"-",IF(B63&gt;=15,(B63*9.5)/95,1.5))</f>
        <v>1.5</v>
      </c>
      <c r="D63" s="15"/>
      <c r="E63" s="8"/>
      <c r="F63" s="8"/>
      <c r="G63" s="7" t="str">
        <f>IF(ISERROR((E63/F63)*100),"-",((E63/F63)*100))</f>
        <v>-</v>
      </c>
      <c r="H63" s="6" t="str">
        <f>IF(ISNUMBER(G63),IF(G63&gt;=C63,"YES","-"),"-")</f>
        <v>-</v>
      </c>
    </row>
    <row r="64" spans="1:8" ht="39.950000000000003" customHeight="1" x14ac:dyDescent="0.2"/>
    <row r="65" spans="1:11" ht="24.95" customHeight="1" x14ac:dyDescent="0.2">
      <c r="A65" s="13" t="s">
        <v>12133</v>
      </c>
      <c r="B65" s="12" t="s">
        <v>11437</v>
      </c>
      <c r="G65" s="15"/>
    </row>
    <row r="66" spans="1:11" ht="24.95" customHeight="1" x14ac:dyDescent="0.2">
      <c r="A66" s="16"/>
      <c r="B66" s="12" t="s">
        <v>11438</v>
      </c>
    </row>
    <row r="68" spans="1:11" ht="51" x14ac:dyDescent="0.2">
      <c r="B68" s="10" t="s">
        <v>11395</v>
      </c>
      <c r="C68" s="10" t="s">
        <v>11396</v>
      </c>
      <c r="D68" s="16"/>
      <c r="E68" s="10" t="s">
        <v>11501</v>
      </c>
      <c r="F68" s="10" t="s">
        <v>11489</v>
      </c>
      <c r="G68" s="10" t="s">
        <v>11440</v>
      </c>
      <c r="H68" s="10" t="s">
        <v>11400</v>
      </c>
    </row>
    <row r="69" spans="1:11" ht="30" customHeight="1" x14ac:dyDescent="0.2">
      <c r="A69" s="18"/>
      <c r="B69" s="8"/>
      <c r="C69" s="9">
        <f>IF(ISERROR(IF(B69&gt;=15,(0.14*B69)+0.5,2.6)),"-",IF(B69&gt;=15,(0.14*B69)+0.5,2.6))</f>
        <v>2.6</v>
      </c>
      <c r="D69" s="15"/>
      <c r="E69" s="8"/>
      <c r="F69" s="8"/>
      <c r="G69" s="7" t="str">
        <f>IF(ISERROR(((E69*453.5924)/(F69*3785.33))*100),"-",(((E69*453.5924)/(F69*3785.33))*100))</f>
        <v>-</v>
      </c>
      <c r="H69" s="6" t="str">
        <f>IF(ISNUMBER(G69),IF(G69&gt;=C69,"YES","-"),"-")</f>
        <v>-</v>
      </c>
    </row>
    <row r="70" spans="1:11" x14ac:dyDescent="0.2">
      <c r="A70" s="16"/>
    </row>
    <row r="71" spans="1:11" ht="51" x14ac:dyDescent="0.2">
      <c r="A71" s="16"/>
      <c r="B71" s="10" t="s">
        <v>11395</v>
      </c>
      <c r="C71" s="10" t="s">
        <v>11396</v>
      </c>
      <c r="D71" s="16"/>
      <c r="E71" s="10" t="s">
        <v>11501</v>
      </c>
      <c r="F71" s="10" t="s">
        <v>11489</v>
      </c>
      <c r="G71" s="10" t="s">
        <v>11440</v>
      </c>
      <c r="H71" s="10" t="s">
        <v>11400</v>
      </c>
    </row>
    <row r="72" spans="1:11" ht="30" customHeight="1" x14ac:dyDescent="0.2">
      <c r="A72" s="18"/>
      <c r="B72" s="8"/>
      <c r="C72" s="9">
        <f>IF(ISERROR(IF(B72&gt;=15,B72*0.14,2.1)),"-",IF(B72&gt;=15,B72*0.14,2.1))</f>
        <v>2.1</v>
      </c>
      <c r="D72" s="15"/>
      <c r="E72" s="8"/>
      <c r="F72" s="8"/>
      <c r="G72" s="7" t="str">
        <f>IF(ISERROR(((E72*453.5924)/(F72*3785.33))*100),"-",(((E72*453.5924)/(F72*3785.33))*100))</f>
        <v>-</v>
      </c>
      <c r="H72" s="6" t="str">
        <f>IF(ISNUMBER(G72),IF(G72&gt;=C72,"YES","-"),"-")</f>
        <v>-</v>
      </c>
    </row>
    <row r="73" spans="1:11" ht="39.950000000000003" customHeight="1" x14ac:dyDescent="0.2"/>
    <row r="74" spans="1:11" ht="24.95" customHeight="1" x14ac:dyDescent="0.2">
      <c r="A74" s="13" t="s">
        <v>12134</v>
      </c>
      <c r="B74" s="12" t="s">
        <v>11422</v>
      </c>
      <c r="F74" s="15"/>
    </row>
    <row r="75" spans="1:11" ht="51" x14ac:dyDescent="0.2">
      <c r="B75" s="10" t="s">
        <v>11395</v>
      </c>
      <c r="C75" s="10" t="s">
        <v>11396</v>
      </c>
      <c r="D75" s="16"/>
      <c r="E75" s="10" t="s">
        <v>11502</v>
      </c>
      <c r="F75" s="10" t="s">
        <v>11487</v>
      </c>
      <c r="G75" s="10" t="s">
        <v>11442</v>
      </c>
      <c r="H75" s="10" t="s">
        <v>11400</v>
      </c>
    </row>
    <row r="76" spans="1:11" ht="30" customHeight="1" x14ac:dyDescent="0.2">
      <c r="B76" s="8"/>
      <c r="C76" s="9">
        <f>IF(ISERROR(IF(B76&gt;=15,(B76*5.3)/95,0.837)),"-",IF(B76&gt;=15,(B76*5.3)/95,0.837))</f>
        <v>0.83699999999999997</v>
      </c>
      <c r="D76" s="15"/>
      <c r="E76" s="8"/>
      <c r="F76" s="8"/>
      <c r="G76" s="7" t="str">
        <f>IF(ISERROR((E76/F76)*100),"-",((E76/F76)*100))</f>
        <v>-</v>
      </c>
      <c r="H76" s="6" t="str">
        <f>IF(ISNUMBER(G76),IF(G76&gt;=C76,"YES","-"),"-")</f>
        <v>-</v>
      </c>
    </row>
    <row r="77" spans="1:11" ht="39.950000000000003" customHeight="1" x14ac:dyDescent="0.2">
      <c r="J77" s="295" t="s">
        <v>12122</v>
      </c>
      <c r="K77" s="295"/>
    </row>
    <row r="78" spans="1:11" ht="24.95" customHeight="1" x14ac:dyDescent="0.2">
      <c r="A78" s="13" t="s">
        <v>11443</v>
      </c>
      <c r="B78" s="12" t="s">
        <v>11444</v>
      </c>
      <c r="F78" s="15"/>
      <c r="J78" s="296"/>
      <c r="K78" s="296"/>
    </row>
    <row r="79" spans="1:11" ht="51" x14ac:dyDescent="0.2">
      <c r="B79" s="10" t="s">
        <v>11395</v>
      </c>
      <c r="C79" s="10" t="s">
        <v>11396</v>
      </c>
      <c r="D79" s="16"/>
      <c r="E79" s="10" t="s">
        <v>11503</v>
      </c>
      <c r="F79" s="10" t="s">
        <v>11497</v>
      </c>
      <c r="G79" s="10" t="s">
        <v>11446</v>
      </c>
      <c r="H79" s="10" t="s">
        <v>11400</v>
      </c>
      <c r="J79" s="10" t="s">
        <v>11410</v>
      </c>
      <c r="K79" s="10" t="s">
        <v>11400</v>
      </c>
    </row>
    <row r="80" spans="1:11" ht="30" customHeight="1" x14ac:dyDescent="0.2">
      <c r="B80" s="8"/>
      <c r="C80" s="9">
        <f>IF(ISERROR(IF(B80&gt;=15,B80,15)),"-",IF(B80&gt;=15,B80,15))</f>
        <v>15</v>
      </c>
      <c r="D80" s="15"/>
      <c r="E80" s="8"/>
      <c r="F80" s="8"/>
      <c r="G80" s="7" t="str">
        <f>IF(ISERROR(((E80/8.63)/F80)*100),"-",(((E80/8.63)/F80)*100))</f>
        <v>-</v>
      </c>
      <c r="H80" s="6" t="str">
        <f>IF(ISNUMBER(G80),IF(G80&gt;=C80,"YES","-"),"-")</f>
        <v>-</v>
      </c>
      <c r="J80" s="9">
        <f>IF(ISERROR(IF(B80&gt;=15,B80*2,30)),"-",IF(B80&gt;=15,B80*2,30))</f>
        <v>30</v>
      </c>
      <c r="K80" s="6" t="str">
        <f>IF(ISNUMBER(G80),IF(G80&gt;=J80,"YES","-"),"-")</f>
        <v>-</v>
      </c>
    </row>
    <row r="81" spans="1:8" ht="39.950000000000003" customHeight="1" x14ac:dyDescent="0.2"/>
    <row r="82" spans="1:8" ht="24.95" customHeight="1" x14ac:dyDescent="0.2">
      <c r="A82" s="13" t="s">
        <v>13908</v>
      </c>
      <c r="B82" s="12" t="s">
        <v>11447</v>
      </c>
      <c r="F82" s="15"/>
    </row>
    <row r="83" spans="1:8" ht="51" x14ac:dyDescent="0.2">
      <c r="B83" s="10" t="s">
        <v>11395</v>
      </c>
      <c r="C83" s="10" t="s">
        <v>11396</v>
      </c>
      <c r="D83" s="16"/>
      <c r="E83" s="10" t="s">
        <v>11504</v>
      </c>
      <c r="F83" s="10" t="s">
        <v>11487</v>
      </c>
      <c r="G83" s="10" t="s">
        <v>11449</v>
      </c>
      <c r="H83" s="10" t="s">
        <v>11400</v>
      </c>
    </row>
    <row r="84" spans="1:8" ht="30" customHeight="1" x14ac:dyDescent="0.2">
      <c r="B84" s="8"/>
      <c r="C84" s="9">
        <f>IF(ISERROR(IF(B84&gt;=15,(B84*20.8)/95,3.284)),"-",IF(B84&gt;=15,(B84*20.8)/95,3.284))</f>
        <v>3.2839999999999998</v>
      </c>
      <c r="D84" s="15"/>
      <c r="E84" s="8"/>
      <c r="F84" s="8"/>
      <c r="G84" s="7" t="str">
        <f>IF(ISERROR((E84/F84)*1000000),"-",((E84/F84)*1000000))</f>
        <v>-</v>
      </c>
      <c r="H84" s="6" t="str">
        <f>IF(ISNUMBER(G84),IF(G84&gt;=C84,"YES","-"),"-")</f>
        <v>-</v>
      </c>
    </row>
    <row r="85" spans="1:8" ht="39.950000000000003" customHeight="1" x14ac:dyDescent="0.2"/>
    <row r="86" spans="1:8" ht="24.95" customHeight="1" x14ac:dyDescent="0.2">
      <c r="A86" s="13" t="s">
        <v>12135</v>
      </c>
      <c r="B86" s="12" t="s">
        <v>11450</v>
      </c>
      <c r="F86" s="15"/>
    </row>
    <row r="87" spans="1:8" ht="51" x14ac:dyDescent="0.2">
      <c r="B87" s="10" t="s">
        <v>11395</v>
      </c>
      <c r="C87" s="10" t="s">
        <v>11396</v>
      </c>
      <c r="D87" s="16"/>
      <c r="E87" s="10" t="s">
        <v>11505</v>
      </c>
      <c r="F87" s="10" t="s">
        <v>11487</v>
      </c>
      <c r="G87" s="10" t="s">
        <v>11452</v>
      </c>
      <c r="H87" s="10" t="s">
        <v>11400</v>
      </c>
    </row>
    <row r="88" spans="1:8" ht="30" customHeight="1" x14ac:dyDescent="0.2">
      <c r="B88" s="8"/>
      <c r="C88" s="9">
        <f>IF(ISERROR(IF(B88&gt;=15,(B88*950)/95,150)),"-",IF(B88&gt;=15,(B88*950)/95,150))</f>
        <v>150</v>
      </c>
      <c r="D88" s="15"/>
      <c r="E88" s="8"/>
      <c r="F88" s="8"/>
      <c r="G88" s="7" t="str">
        <f>IF(ISERROR((E88/F88)*1000000),"-",((E88/F88)*1000000))</f>
        <v>-</v>
      </c>
      <c r="H88" s="6" t="str">
        <f>IF(ISNUMBER(G88),IF(G88&gt;=C88,"YES","-"),"-")</f>
        <v>-</v>
      </c>
    </row>
    <row r="89" spans="1:8" ht="39.950000000000003" customHeight="1" x14ac:dyDescent="0.2"/>
    <row r="90" spans="1:8" ht="30" customHeight="1" x14ac:dyDescent="0.2">
      <c r="A90" s="13" t="s">
        <v>12136</v>
      </c>
      <c r="B90" s="12" t="s">
        <v>11453</v>
      </c>
      <c r="F90" s="15"/>
    </row>
    <row r="91" spans="1:8" ht="51" x14ac:dyDescent="0.2">
      <c r="B91" s="10" t="s">
        <v>11395</v>
      </c>
      <c r="C91" s="10" t="s">
        <v>11396</v>
      </c>
      <c r="D91" s="16"/>
      <c r="E91" s="10" t="s">
        <v>11506</v>
      </c>
      <c r="F91" s="10" t="s">
        <v>11489</v>
      </c>
      <c r="G91" s="10" t="s">
        <v>11455</v>
      </c>
      <c r="H91" s="10" t="s">
        <v>11400</v>
      </c>
    </row>
    <row r="92" spans="1:8" ht="30" customHeight="1" x14ac:dyDescent="0.2">
      <c r="B92" s="8"/>
      <c r="C92" s="9">
        <f>IF(ISERROR(IF(B92&gt;=21,((B92*6.8)/95),1.5)),"-",(IF(B92&gt;=21,((B92*6.8)/95),1.5)))</f>
        <v>1.5</v>
      </c>
      <c r="D92" s="15"/>
      <c r="E92" s="8"/>
      <c r="F92" s="8"/>
      <c r="G92" s="7" t="str">
        <f>IF(ISERROR(((E92*453.5924)/(F92*3785.33))*100),"-",(((E92*453.5924)/(F92*3785.33))*100))</f>
        <v>-</v>
      </c>
      <c r="H92" s="6" t="str">
        <f>IF(ISNUMBER(G92),IF(G92&gt;=C92,"YES","-"),"-")</f>
        <v>-</v>
      </c>
    </row>
    <row r="93" spans="1:8" ht="39.950000000000003" customHeight="1" x14ac:dyDescent="0.2">
      <c r="B93" s="5" t="s">
        <v>11562</v>
      </c>
    </row>
    <row r="94" spans="1:8" ht="24.95" customHeight="1" x14ac:dyDescent="0.2">
      <c r="A94" s="13" t="s">
        <v>12144</v>
      </c>
      <c r="B94" s="12" t="s">
        <v>11456</v>
      </c>
      <c r="F94" s="15"/>
    </row>
    <row r="95" spans="1:8" ht="51" x14ac:dyDescent="0.2">
      <c r="B95" s="10" t="s">
        <v>11395</v>
      </c>
      <c r="C95" s="10" t="s">
        <v>11396</v>
      </c>
      <c r="D95" s="16"/>
      <c r="E95" s="10" t="s">
        <v>11507</v>
      </c>
      <c r="F95" s="10" t="s">
        <v>11487</v>
      </c>
      <c r="G95" s="10" t="s">
        <v>11458</v>
      </c>
      <c r="H95" s="10" t="s">
        <v>11400</v>
      </c>
    </row>
    <row r="96" spans="1:8" ht="30" customHeight="1" x14ac:dyDescent="0.2">
      <c r="B96" s="8"/>
      <c r="C96" s="9">
        <f>IF(ISERROR(IF(B96&gt;=15,(B96*1.6)/95,0.253)),"-",IF(B96&gt;=15,(B96*1.6)/95,0.253))</f>
        <v>0.253</v>
      </c>
      <c r="D96" s="15"/>
      <c r="E96" s="8"/>
      <c r="F96" s="8"/>
      <c r="G96" s="7" t="str">
        <f>IF(ISERROR((E96/F96)*100),"-",((E96/F96)*100))</f>
        <v>-</v>
      </c>
      <c r="H96" s="6" t="str">
        <f>IF(ISNUMBER(G96),IF(G96&gt;=C96,"YES","-"),"-")</f>
        <v>-</v>
      </c>
    </row>
    <row r="97" spans="1:8" ht="39.950000000000003" customHeight="1" x14ac:dyDescent="0.2"/>
    <row r="98" spans="1:8" s="15" customFormat="1" ht="24.95" customHeight="1" x14ac:dyDescent="0.2">
      <c r="A98" s="13" t="s">
        <v>12137</v>
      </c>
      <c r="B98" s="12" t="s">
        <v>11459</v>
      </c>
      <c r="C98" s="3"/>
      <c r="D98" s="3"/>
      <c r="E98" s="3"/>
      <c r="F98" s="3"/>
    </row>
    <row r="99" spans="1:8" ht="24.95" customHeight="1" x14ac:dyDescent="0.2">
      <c r="A99" s="16"/>
      <c r="B99" s="12" t="s">
        <v>11460</v>
      </c>
    </row>
    <row r="101" spans="1:8" ht="50.1" customHeight="1" x14ac:dyDescent="0.2">
      <c r="B101" s="10" t="s">
        <v>11395</v>
      </c>
      <c r="C101" s="10" t="s">
        <v>11396</v>
      </c>
      <c r="D101" s="16"/>
      <c r="E101" s="10" t="s">
        <v>11508</v>
      </c>
      <c r="F101" s="10" t="s">
        <v>11489</v>
      </c>
      <c r="G101" s="10" t="s">
        <v>11462</v>
      </c>
      <c r="H101" s="10" t="s">
        <v>11400</v>
      </c>
    </row>
    <row r="102" spans="1:8" ht="30" customHeight="1" x14ac:dyDescent="0.2">
      <c r="A102" s="18"/>
      <c r="B102" s="8"/>
      <c r="C102" s="9">
        <f>IF(ISERROR(IF(B102&gt;=15,(0.13*B102)+0.5,2.45)),"-",IF(B102&gt;=15,(0.13*B102)+0.5,2.45))</f>
        <v>2.4500000000000002</v>
      </c>
      <c r="D102" s="15"/>
      <c r="E102" s="8"/>
      <c r="F102" s="8"/>
      <c r="G102" s="7" t="str">
        <f>IF(ISERROR(((E102*453.5924)/(F102*3785.33))*100),"-",(((E102*453.5924)/(F102*3785.33))*100))</f>
        <v>-</v>
      </c>
      <c r="H102" s="6" t="str">
        <f>IF(ISNUMBER(G102),IF(G102&gt;=C102,"YES","-"),"-")</f>
        <v>-</v>
      </c>
    </row>
    <row r="103" spans="1:8" s="16" customFormat="1" x14ac:dyDescent="0.2">
      <c r="B103" s="3"/>
      <c r="C103" s="3"/>
      <c r="D103" s="3"/>
      <c r="E103" s="3"/>
      <c r="F103" s="3"/>
      <c r="G103" s="3"/>
    </row>
    <row r="104" spans="1:8" s="15" customFormat="1" ht="50.1" customHeight="1" x14ac:dyDescent="0.25">
      <c r="A104" s="16"/>
      <c r="B104" s="10" t="s">
        <v>11395</v>
      </c>
      <c r="C104" s="10" t="s">
        <v>11396</v>
      </c>
      <c r="D104" s="16"/>
      <c r="E104" s="10" t="s">
        <v>11508</v>
      </c>
      <c r="F104" s="10" t="s">
        <v>11489</v>
      </c>
      <c r="G104" s="10" t="s">
        <v>11462</v>
      </c>
      <c r="H104" s="10" t="s">
        <v>11400</v>
      </c>
    </row>
    <row r="105" spans="1:8" ht="30" customHeight="1" x14ac:dyDescent="0.2">
      <c r="A105" s="18"/>
      <c r="B105" s="8"/>
      <c r="C105" s="9">
        <f>IF(ISERROR(IF(B105&gt;=15,B105*0.13,1.95)),"-",IF(B105&gt;=15,B105*0.13,1.95))</f>
        <v>1.95</v>
      </c>
      <c r="D105" s="15"/>
      <c r="E105" s="8"/>
      <c r="F105" s="8"/>
      <c r="G105" s="7" t="str">
        <f>IF(ISERROR(((E105*453.5924)/(F105*3785.33))*100),"-",(((E105*453.5924)/(F105*3785.33))*100))</f>
        <v>-</v>
      </c>
      <c r="H105" s="6" t="str">
        <f>IF(ISNUMBER(G105),IF(G105&gt;=C105,"YES","-"),"-")</f>
        <v>-</v>
      </c>
    </row>
    <row r="106" spans="1:8" ht="39.950000000000003" customHeight="1" x14ac:dyDescent="0.2"/>
    <row r="107" spans="1:8" ht="24.95" customHeight="1" x14ac:dyDescent="0.2">
      <c r="A107" s="13" t="s">
        <v>12138</v>
      </c>
      <c r="B107" s="12" t="s">
        <v>11463</v>
      </c>
      <c r="F107" s="15"/>
    </row>
    <row r="108" spans="1:8" ht="51" x14ac:dyDescent="0.2">
      <c r="B108" s="10" t="s">
        <v>11395</v>
      </c>
      <c r="C108" s="10" t="s">
        <v>11396</v>
      </c>
      <c r="D108" s="16"/>
      <c r="E108" s="10" t="s">
        <v>11509</v>
      </c>
      <c r="F108" s="10" t="s">
        <v>11487</v>
      </c>
      <c r="G108" s="10" t="s">
        <v>11465</v>
      </c>
      <c r="H108" s="10" t="s">
        <v>11400</v>
      </c>
    </row>
    <row r="109" spans="1:8" ht="30" customHeight="1" x14ac:dyDescent="0.2">
      <c r="B109" s="8"/>
      <c r="C109" s="9">
        <f>IF(ISERROR(IF(B109&gt;=15,(B109*2.5)/95,0.395)),"-",(IF(B109&gt;=15,(B109*2.5)/95,0.395)))</f>
        <v>0.39500000000000002</v>
      </c>
      <c r="D109" s="15"/>
      <c r="E109" s="8"/>
      <c r="F109" s="8"/>
      <c r="G109" s="7" t="str">
        <f>IF(ISERROR((E109/F109)*100),"-",((E109/F109)*100))</f>
        <v>-</v>
      </c>
      <c r="H109" s="6" t="str">
        <f>IF(ISNUMBER(G109),IF(G109&gt;=C109,"YES","-"),"-")</f>
        <v>-</v>
      </c>
    </row>
    <row r="110" spans="1:8" ht="39.950000000000003" customHeight="1" x14ac:dyDescent="0.2"/>
    <row r="111" spans="1:8" ht="24.95" customHeight="1" x14ac:dyDescent="0.2">
      <c r="A111" s="13" t="s">
        <v>12139</v>
      </c>
      <c r="B111" s="12" t="s">
        <v>11463</v>
      </c>
      <c r="F111" s="15"/>
    </row>
    <row r="112" spans="1:8" ht="51" x14ac:dyDescent="0.2">
      <c r="B112" s="10" t="s">
        <v>11395</v>
      </c>
      <c r="C112" s="10" t="s">
        <v>11396</v>
      </c>
      <c r="D112" s="16"/>
      <c r="E112" s="10" t="s">
        <v>11510</v>
      </c>
      <c r="F112" s="10" t="s">
        <v>11487</v>
      </c>
      <c r="G112" s="10" t="s">
        <v>11467</v>
      </c>
      <c r="H112" s="10" t="s">
        <v>11400</v>
      </c>
    </row>
    <row r="113" spans="1:8" ht="30" customHeight="1" x14ac:dyDescent="0.2">
      <c r="B113" s="8"/>
      <c r="C113" s="9">
        <f>IF(ISERROR(IF(B113&gt;=15,(B113*2.5)/95,0.395)),"-",IF(B113&gt;=15,(B113*2.5)/95,0.395))</f>
        <v>0.39500000000000002</v>
      </c>
      <c r="D113" s="15"/>
      <c r="E113" s="8"/>
      <c r="F113" s="8"/>
      <c r="G113" s="7" t="str">
        <f>IF(ISERROR((E113/F113)*100),"-",((E113/F113)*100))</f>
        <v>-</v>
      </c>
      <c r="H113" s="6" t="str">
        <f>IF(ISNUMBER(G113),IF(G113&gt;=C113,"YES","-"),"-")</f>
        <v>-</v>
      </c>
    </row>
    <row r="114" spans="1:8" ht="39.950000000000003" customHeight="1" x14ac:dyDescent="0.2"/>
    <row r="115" spans="1:8" ht="24.95" customHeight="1" x14ac:dyDescent="0.2">
      <c r="A115" s="13" t="s">
        <v>12140</v>
      </c>
      <c r="B115" s="12" t="s">
        <v>11468</v>
      </c>
      <c r="F115" s="15"/>
    </row>
    <row r="116" spans="1:8" ht="51" x14ac:dyDescent="0.2">
      <c r="B116" s="10" t="s">
        <v>11395</v>
      </c>
      <c r="C116" s="10" t="s">
        <v>11396</v>
      </c>
      <c r="D116" s="16"/>
      <c r="E116" s="10" t="s">
        <v>11511</v>
      </c>
      <c r="F116" s="10" t="s">
        <v>11497</v>
      </c>
      <c r="G116" s="10" t="s">
        <v>11470</v>
      </c>
      <c r="H116" s="10" t="s">
        <v>11400</v>
      </c>
    </row>
    <row r="117" spans="1:8" ht="30" customHeight="1" x14ac:dyDescent="0.2">
      <c r="B117" s="8"/>
      <c r="C117" s="9">
        <f>IF(ISERROR(IF(B117&gt;=15,(B117*3.2)/95,0.505)),"-",IF(B117&gt;=15,(B117*3.2)/95,0.505))</f>
        <v>0.505</v>
      </c>
      <c r="D117" s="15"/>
      <c r="E117" s="8"/>
      <c r="F117" s="8"/>
      <c r="G117" s="7" t="str">
        <f>IF(ISERROR((E117*16)/F117),"-",((E117*16)/F117))</f>
        <v>-</v>
      </c>
      <c r="H117" s="6" t="str">
        <f>IF(ISNUMBER(G117),IF(G117&gt;=C117,"YES","-"),"-")</f>
        <v>-</v>
      </c>
    </row>
    <row r="118" spans="1:8" ht="39.950000000000003" customHeight="1" x14ac:dyDescent="0.2"/>
    <row r="119" spans="1:8" ht="24.95" customHeight="1" x14ac:dyDescent="0.2">
      <c r="A119" s="13" t="s">
        <v>12141</v>
      </c>
      <c r="B119" s="17" t="s">
        <v>11471</v>
      </c>
      <c r="F119" s="15"/>
    </row>
    <row r="120" spans="1:8" ht="51" x14ac:dyDescent="0.2">
      <c r="B120" s="10" t="s">
        <v>11395</v>
      </c>
      <c r="C120" s="10" t="s">
        <v>11472</v>
      </c>
      <c r="D120" s="16"/>
      <c r="E120" s="10" t="s">
        <v>11512</v>
      </c>
      <c r="F120" s="10" t="s">
        <v>14047</v>
      </c>
      <c r="G120" s="10" t="s">
        <v>11474</v>
      </c>
      <c r="H120" s="10" t="s">
        <v>11400</v>
      </c>
    </row>
    <row r="121" spans="1:8" ht="30" customHeight="1" x14ac:dyDescent="0.2">
      <c r="B121" s="8"/>
      <c r="C121" s="9">
        <f>IF(ISERROR(IF(B121&gt;=15,(B121*6.33)/95,1)),"-",IF(B121&gt;=15,(B121*6.33)/95,1))</f>
        <v>1</v>
      </c>
      <c r="D121" s="15"/>
      <c r="E121" s="8"/>
      <c r="F121" s="8"/>
      <c r="G121" s="7" t="str">
        <f>IF(ISERROR((E121/F121)*100),"-",((E121/F121)*100))</f>
        <v>-</v>
      </c>
      <c r="H121" s="6" t="str">
        <f>IF(ISNUMBER(G121),IF(G121&gt;=C121,"YES","-"),"-")</f>
        <v>-</v>
      </c>
    </row>
    <row r="122" spans="1:8" ht="39.950000000000003" customHeight="1" x14ac:dyDescent="0.2">
      <c r="B122" s="5" t="s">
        <v>13913</v>
      </c>
    </row>
    <row r="123" spans="1:8" ht="30" customHeight="1" x14ac:dyDescent="0.2">
      <c r="A123" s="13" t="s">
        <v>12142</v>
      </c>
      <c r="B123" s="12" t="s">
        <v>11475</v>
      </c>
      <c r="F123" s="14"/>
    </row>
    <row r="124" spans="1:8" ht="51" x14ac:dyDescent="0.2">
      <c r="B124" s="10" t="s">
        <v>11395</v>
      </c>
      <c r="C124" s="10" t="s">
        <v>11396</v>
      </c>
      <c r="E124" s="10" t="s">
        <v>11513</v>
      </c>
      <c r="F124" s="10" t="s">
        <v>11487</v>
      </c>
      <c r="G124" s="10" t="s">
        <v>11477</v>
      </c>
      <c r="H124" s="10" t="s">
        <v>11400</v>
      </c>
    </row>
    <row r="125" spans="1:8" ht="30" customHeight="1" x14ac:dyDescent="0.2">
      <c r="B125" s="8"/>
      <c r="C125" s="9">
        <f>IF(ISERROR(IF(B125&gt;=15,B125/95,0.158)),"-",IF(B125&gt;=15,B125/95,0.158))</f>
        <v>0.158</v>
      </c>
      <c r="E125" s="8"/>
      <c r="F125" s="8"/>
      <c r="G125" s="7" t="str">
        <f>IF(ISERROR((E125/F125)*100),"-",((E125/F125)*100))</f>
        <v>-</v>
      </c>
      <c r="H125" s="6" t="str">
        <f>IF(ISNUMBER(G125),IF(G125&gt;=C125,"YES","-"),"-")</f>
        <v>-</v>
      </c>
    </row>
    <row r="126" spans="1:8" ht="39.950000000000003" customHeight="1" x14ac:dyDescent="0.2">
      <c r="B126" s="5" t="s">
        <v>11478</v>
      </c>
    </row>
    <row r="127" spans="1:8" ht="30" customHeight="1" x14ac:dyDescent="0.2">
      <c r="A127" s="13" t="s">
        <v>11479</v>
      </c>
      <c r="B127" s="12" t="s">
        <v>11480</v>
      </c>
      <c r="F127" s="11"/>
    </row>
    <row r="128" spans="1:8" ht="51" x14ac:dyDescent="0.2">
      <c r="B128" s="10" t="s">
        <v>11395</v>
      </c>
      <c r="C128" s="10" t="s">
        <v>11396</v>
      </c>
      <c r="E128" s="10" t="s">
        <v>11514</v>
      </c>
      <c r="F128" s="10" t="s">
        <v>11487</v>
      </c>
      <c r="G128" s="10" t="s">
        <v>11482</v>
      </c>
      <c r="H128" s="10" t="s">
        <v>11400</v>
      </c>
    </row>
    <row r="129" spans="2:8" ht="30" customHeight="1" x14ac:dyDescent="0.2">
      <c r="B129" s="8"/>
      <c r="C129" s="9">
        <f>IF(ISERROR(IF(B129&gt;=15,((B129*2)/95),0.316)),"-",IF(B129&gt;=15,((B129*2)/95),0.316))</f>
        <v>0.316</v>
      </c>
      <c r="E129" s="8"/>
      <c r="F129" s="8"/>
      <c r="G129" s="7" t="str">
        <f>IF(ISERROR((E129/F129)*100),"-",((E129/F129)*100))</f>
        <v>-</v>
      </c>
      <c r="H129" s="6" t="str">
        <f>IF(ISNUMBER(G129),IF(G129&gt;=C129,"YES","-"),"-")</f>
        <v>-</v>
      </c>
    </row>
    <row r="130" spans="2:8" ht="25.5" customHeight="1" x14ac:dyDescent="0.2">
      <c r="B130" s="5" t="s">
        <v>11478</v>
      </c>
    </row>
  </sheetData>
  <sheetProtection algorithmName="SHA-512" hashValue="yVe4LlZ5mh2sl07oAPNHue0KrllPDBdsi6GqsNBr1amdiEmDz1/HKPNES4hKy2z1eV5EFLHxtusnOuMNUK/eng==" saltValue="5wmsYxGYshf8o908ppyoqw==" spinCount="100000" sheet="1" objects="1" scenarios="1"/>
  <mergeCells count="3">
    <mergeCell ref="F36:H36"/>
    <mergeCell ref="J77:K78"/>
    <mergeCell ref="J24:K25"/>
  </mergeCells>
  <printOptions horizontalCentered="1" verticalCentered="1"/>
  <pageMargins left="0.55000000000000004" right="0.75" top="1" bottom="1" header="0.5" footer="0.5"/>
  <pageSetup scale="76" orientation="landscape" r:id="rId1"/>
  <headerFooter alignWithMargins="0"/>
  <rowBreaks count="4" manualBreakCount="4">
    <brk id="30" max="10" man="1"/>
    <brk id="81" max="10" man="1"/>
    <brk id="97" max="10" man="1"/>
    <brk id="113"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30"/>
  <sheetViews>
    <sheetView showRuler="0" showWhiteSpace="0" zoomScaleNormal="100" workbookViewId="0"/>
  </sheetViews>
  <sheetFormatPr defaultRowHeight="12.75" x14ac:dyDescent="0.2"/>
  <cols>
    <col min="1" max="1" width="22.7109375" style="4" customWidth="1"/>
    <col min="2" max="3" width="14.7109375" style="3" customWidth="1"/>
    <col min="4" max="4" width="5.7109375" style="3" customWidth="1"/>
    <col min="5" max="7" width="15.7109375" style="3" customWidth="1"/>
    <col min="8" max="9" width="9.140625" style="3"/>
    <col min="10" max="10" width="15.7109375" style="3" customWidth="1"/>
    <col min="11" max="16384" width="9.140625" style="3"/>
  </cols>
  <sheetData>
    <row r="1" spans="1:8" ht="20.25" x14ac:dyDescent="0.3">
      <c r="A1" s="25" t="s">
        <v>11483</v>
      </c>
      <c r="H1" s="130" t="str">
        <f>'Flavor Unfitness Worksheet'!J1</f>
        <v>Version 2026.1</v>
      </c>
    </row>
    <row r="2" spans="1:8" ht="20.25" x14ac:dyDescent="0.3">
      <c r="A2" s="25" t="s">
        <v>11393</v>
      </c>
    </row>
    <row r="3" spans="1:8" ht="20.100000000000001" customHeight="1" x14ac:dyDescent="0.2">
      <c r="A3" s="166" t="s">
        <v>12126</v>
      </c>
    </row>
    <row r="4" spans="1:8" ht="9.9499999999999993" customHeight="1" x14ac:dyDescent="0.2">
      <c r="A4" s="131"/>
    </row>
    <row r="5" spans="1:8" ht="15" x14ac:dyDescent="0.2">
      <c r="A5" s="174" t="s">
        <v>13228</v>
      </c>
      <c r="B5" s="175"/>
      <c r="C5" s="175"/>
      <c r="D5" s="175"/>
      <c r="E5" s="175"/>
      <c r="F5" s="175"/>
      <c r="G5" s="175"/>
      <c r="H5" s="167"/>
    </row>
    <row r="6" spans="1:8" ht="15" x14ac:dyDescent="0.2">
      <c r="A6" s="168" t="s">
        <v>13254</v>
      </c>
      <c r="B6" s="176"/>
      <c r="C6" s="176"/>
      <c r="D6" s="176"/>
      <c r="E6" s="169" t="s">
        <v>4749</v>
      </c>
      <c r="F6" s="176"/>
      <c r="G6" s="169" t="s">
        <v>13231</v>
      </c>
      <c r="H6" s="170"/>
    </row>
    <row r="7" spans="1:8" ht="15" x14ac:dyDescent="0.2">
      <c r="A7" s="168" t="s">
        <v>13255</v>
      </c>
      <c r="B7" s="176"/>
      <c r="C7" s="176"/>
      <c r="D7" s="176"/>
      <c r="E7" s="169" t="s">
        <v>13229</v>
      </c>
      <c r="F7" s="176"/>
      <c r="G7" s="176" t="s">
        <v>13237</v>
      </c>
      <c r="H7" s="170"/>
    </row>
    <row r="8" spans="1:8" ht="15" x14ac:dyDescent="0.2">
      <c r="A8" s="168" t="s">
        <v>13256</v>
      </c>
      <c r="B8" s="176"/>
      <c r="C8" s="176"/>
      <c r="D8" s="176"/>
      <c r="E8" s="169" t="s">
        <v>13230</v>
      </c>
      <c r="F8" s="176"/>
      <c r="G8" s="169" t="s">
        <v>13232</v>
      </c>
      <c r="H8" s="170"/>
    </row>
    <row r="9" spans="1:8" ht="15" x14ac:dyDescent="0.2">
      <c r="A9" s="177" t="s">
        <v>13257</v>
      </c>
      <c r="B9" s="176"/>
      <c r="C9" s="176"/>
      <c r="D9" s="176"/>
      <c r="E9" s="169" t="s">
        <v>13234</v>
      </c>
      <c r="F9" s="176"/>
      <c r="G9" s="169" t="s">
        <v>13235</v>
      </c>
      <c r="H9" s="170"/>
    </row>
    <row r="10" spans="1:8" ht="15" x14ac:dyDescent="0.2">
      <c r="A10" s="168" t="s">
        <v>13258</v>
      </c>
      <c r="B10" s="176"/>
      <c r="C10" s="176"/>
      <c r="D10" s="176"/>
      <c r="E10" s="169" t="s">
        <v>13236</v>
      </c>
      <c r="F10" s="176"/>
      <c r="G10" s="169" t="s">
        <v>13238</v>
      </c>
      <c r="H10" s="170"/>
    </row>
    <row r="11" spans="1:8" ht="15" x14ac:dyDescent="0.2">
      <c r="A11" s="171" t="s">
        <v>13259</v>
      </c>
      <c r="B11" s="178"/>
      <c r="C11" s="178"/>
      <c r="D11" s="178"/>
      <c r="E11" s="172" t="s">
        <v>13233</v>
      </c>
      <c r="F11" s="178"/>
      <c r="G11" s="178" t="s">
        <v>13239</v>
      </c>
      <c r="H11" s="173"/>
    </row>
    <row r="12" spans="1:8" ht="9.9499999999999993" customHeight="1" x14ac:dyDescent="0.2">
      <c r="A12" s="165"/>
    </row>
    <row r="13" spans="1:8" s="206" customFormat="1" ht="9.9499999999999993" customHeight="1" x14ac:dyDescent="0.25">
      <c r="A13" s="205" t="s">
        <v>13267</v>
      </c>
    </row>
    <row r="14" spans="1:8" s="206" customFormat="1" ht="9.9499999999999993" customHeight="1" x14ac:dyDescent="0.25">
      <c r="A14" s="205"/>
    </row>
    <row r="15" spans="1:8" ht="30" customHeight="1" x14ac:dyDescent="0.2">
      <c r="A15" s="13" t="s">
        <v>14299</v>
      </c>
      <c r="B15" s="12" t="s">
        <v>11541</v>
      </c>
      <c r="F15" s="15"/>
    </row>
    <row r="16" spans="1:8" ht="50.1" customHeight="1" x14ac:dyDescent="0.2">
      <c r="B16" s="10" t="s">
        <v>11395</v>
      </c>
      <c r="C16" s="10" t="s">
        <v>11396</v>
      </c>
      <c r="D16" s="16"/>
      <c r="E16" s="10" t="s">
        <v>11397</v>
      </c>
      <c r="F16" s="10" t="s">
        <v>11398</v>
      </c>
      <c r="G16" s="10" t="s">
        <v>11399</v>
      </c>
      <c r="H16" s="10" t="s">
        <v>11400</v>
      </c>
    </row>
    <row r="17" spans="1:12" ht="30" customHeight="1" x14ac:dyDescent="0.2">
      <c r="B17" s="8"/>
      <c r="C17" s="9">
        <f>IF(ISERROR(IF(B17&gt;=15,((B17*4.4)/95),0.695)),"-",IF(B17&gt;=15,((B17*4.4)/95),0.695))</f>
        <v>0.69499999999999995</v>
      </c>
      <c r="D17" s="15"/>
      <c r="E17" s="8"/>
      <c r="F17" s="8"/>
      <c r="G17" s="7" t="str">
        <f>IF(ISERROR((E17/F17)*100),"-",((E17/F17)*100))</f>
        <v>-</v>
      </c>
      <c r="H17" s="6" t="str">
        <f>IF(ISNUMBER(G17),IF(G17&gt;=C17,"YES","-"),"-")</f>
        <v>-</v>
      </c>
    </row>
    <row r="18" spans="1:12" ht="39.950000000000003" customHeight="1" x14ac:dyDescent="0.2"/>
    <row r="19" spans="1:12" ht="30" customHeight="1" x14ac:dyDescent="0.2">
      <c r="A19" s="13" t="s">
        <v>12125</v>
      </c>
      <c r="B19" s="24" t="s">
        <v>11401</v>
      </c>
      <c r="C19" s="23"/>
    </row>
    <row r="20" spans="1:12" ht="50.1" customHeight="1" x14ac:dyDescent="0.2">
      <c r="B20" s="10" t="s">
        <v>11395</v>
      </c>
      <c r="C20" s="10" t="s">
        <v>11396</v>
      </c>
      <c r="D20" s="16"/>
      <c r="E20" s="10" t="s">
        <v>11402</v>
      </c>
      <c r="F20" s="10" t="s">
        <v>14048</v>
      </c>
      <c r="G20" s="10" t="s">
        <v>11404</v>
      </c>
      <c r="H20" s="10" t="s">
        <v>11400</v>
      </c>
    </row>
    <row r="21" spans="1:12" ht="30" customHeight="1" x14ac:dyDescent="0.2">
      <c r="B21" s="8"/>
      <c r="C21" s="9">
        <f>IF(ISERROR(IF(B21&gt;=15,(B21*3.6)/95,0.568)),"-",IF(B21&gt;=15,(B21*3.6)/95,0.568))</f>
        <v>0.56799999999999995</v>
      </c>
      <c r="D21" s="15"/>
      <c r="E21" s="8"/>
      <c r="F21" s="8"/>
      <c r="G21" s="7" t="str">
        <f>IF(ISERROR((E21/F21)*100),"-",((E21/F21)*100))</f>
        <v>-</v>
      </c>
      <c r="H21" s="6" t="str">
        <f>IF(ISNUMBER(G21),IF(G21&gt;=C21,"YES","-"),"-")</f>
        <v>-</v>
      </c>
    </row>
    <row r="22" spans="1:12" s="16" customFormat="1" ht="39.950000000000003" customHeight="1" x14ac:dyDescent="0.2">
      <c r="B22" s="3"/>
      <c r="C22" s="3"/>
      <c r="D22" s="3"/>
      <c r="E22" s="3"/>
      <c r="F22" s="3"/>
      <c r="G22" s="3"/>
    </row>
    <row r="23" spans="1:12" s="15" customFormat="1" ht="24.95" customHeight="1" x14ac:dyDescent="0.2">
      <c r="A23" s="13" t="s">
        <v>11405</v>
      </c>
      <c r="B23" s="12" t="s">
        <v>11406</v>
      </c>
      <c r="C23" s="3"/>
      <c r="D23" s="3"/>
      <c r="E23" s="3"/>
      <c r="F23" s="3"/>
      <c r="K23" s="129"/>
      <c r="L23" s="129"/>
    </row>
    <row r="24" spans="1:12" ht="24.95" customHeight="1" x14ac:dyDescent="0.2">
      <c r="A24" s="16"/>
      <c r="B24" s="12" t="s">
        <v>11407</v>
      </c>
      <c r="I24" s="129"/>
      <c r="J24" s="297" t="s">
        <v>12122</v>
      </c>
      <c r="K24" s="297"/>
      <c r="L24" s="129"/>
    </row>
    <row r="25" spans="1:12" x14ac:dyDescent="0.2">
      <c r="J25" s="298"/>
      <c r="K25" s="298"/>
    </row>
    <row r="26" spans="1:12" ht="50.1" customHeight="1" x14ac:dyDescent="0.2">
      <c r="A26" s="128"/>
      <c r="B26" s="10" t="s">
        <v>11395</v>
      </c>
      <c r="C26" s="10" t="s">
        <v>11396</v>
      </c>
      <c r="D26" s="16"/>
      <c r="E26" s="10" t="s">
        <v>11408</v>
      </c>
      <c r="F26" s="10" t="s">
        <v>11403</v>
      </c>
      <c r="G26" s="10" t="s">
        <v>11409</v>
      </c>
      <c r="H26" s="10" t="s">
        <v>11400</v>
      </c>
      <c r="J26" s="10" t="s">
        <v>11410</v>
      </c>
      <c r="K26" s="10" t="s">
        <v>11400</v>
      </c>
    </row>
    <row r="27" spans="1:12" ht="30" customHeight="1" x14ac:dyDescent="0.2">
      <c r="A27" s="18"/>
      <c r="B27" s="8"/>
      <c r="C27" s="9">
        <f>IF(ISERROR(IF(B27&gt;=15,(0.1*B27)+0.5,2)),"-",IF(B27&gt;=15,(0.1*B27)+0.5,2))</f>
        <v>2</v>
      </c>
      <c r="D27" s="15"/>
      <c r="E27" s="8"/>
      <c r="F27" s="8"/>
      <c r="G27" s="7" t="str">
        <f>IF(ISERROR((E27/F27)*100),"-",((E27/F27)*100))</f>
        <v>-</v>
      </c>
      <c r="H27" s="6" t="str">
        <f>IF(ISNUMBER(G27),IF(G27&gt;=C27,"YES","-"),"-")</f>
        <v>-</v>
      </c>
      <c r="J27" s="9">
        <f>IF(ISERROR(IF(B27&gt;=15,((0.1*B27)+0.5)*2,4)),"-",IF(B27&gt;=15,((0.1*B27)+0.5)*2,4))</f>
        <v>4</v>
      </c>
      <c r="K27" s="6" t="str">
        <f>IF(ISNUMBER(G27),IF(G27&gt;=J27,"YES","-"),"-")</f>
        <v>-</v>
      </c>
    </row>
    <row r="28" spans="1:12" s="16" customFormat="1" x14ac:dyDescent="0.2">
      <c r="B28" s="3"/>
      <c r="C28" s="3"/>
      <c r="D28" s="3"/>
      <c r="E28" s="3"/>
      <c r="F28" s="3"/>
      <c r="G28" s="3"/>
    </row>
    <row r="29" spans="1:12" s="15" customFormat="1" ht="50.1" customHeight="1" x14ac:dyDescent="0.25">
      <c r="A29" s="128"/>
      <c r="B29" s="10" t="s">
        <v>11395</v>
      </c>
      <c r="C29" s="10" t="s">
        <v>11396</v>
      </c>
      <c r="D29" s="16"/>
      <c r="E29" s="10" t="s">
        <v>11408</v>
      </c>
      <c r="F29" s="10" t="s">
        <v>11403</v>
      </c>
      <c r="G29" s="10" t="s">
        <v>11409</v>
      </c>
      <c r="H29" s="10" t="s">
        <v>11400</v>
      </c>
      <c r="J29" s="10" t="s">
        <v>11410</v>
      </c>
      <c r="K29" s="10" t="s">
        <v>11400</v>
      </c>
    </row>
    <row r="30" spans="1:12" ht="30" customHeight="1" x14ac:dyDescent="0.2">
      <c r="A30" s="18"/>
      <c r="B30" s="8"/>
      <c r="C30" s="9">
        <f>IF(ISERROR(IF(B30&gt;=15,(B30*0.1),1.5)),"-",IF(B30&gt;=15,(B30*0.1),1.5))</f>
        <v>1.5</v>
      </c>
      <c r="D30" s="15"/>
      <c r="E30" s="8"/>
      <c r="F30" s="8"/>
      <c r="G30" s="7" t="str">
        <f>IF(ISERROR((E30/F30)*100),"-",((E30/F30)*100))</f>
        <v>-</v>
      </c>
      <c r="H30" s="6" t="str">
        <f>IF(ISNUMBER(G30),IF(G30&gt;=C30,"YES","-"),"-")</f>
        <v>-</v>
      </c>
      <c r="J30" s="9">
        <f>IF(ISERROR(IF(B30&gt;=15,(B30*0.1)*2,3)),"-",IF(B30&gt;=15,(B30*0.1)*2,3))</f>
        <v>3</v>
      </c>
      <c r="K30" s="6" t="str">
        <f>IF(ISNUMBER(G30),IF(G30&gt;=J30,"YES","-"),"-")</f>
        <v>-</v>
      </c>
    </row>
    <row r="31" spans="1:12" ht="39.950000000000003" customHeight="1" x14ac:dyDescent="0.2">
      <c r="H31" s="16"/>
    </row>
    <row r="32" spans="1:12" s="15" customFormat="1" ht="24.95" customHeight="1" x14ac:dyDescent="0.2">
      <c r="A32" s="13" t="s">
        <v>12124</v>
      </c>
      <c r="B32" s="12" t="s">
        <v>11411</v>
      </c>
      <c r="C32" s="3"/>
      <c r="D32" s="3"/>
      <c r="E32" s="3"/>
      <c r="F32" s="3"/>
      <c r="G32" s="3"/>
    </row>
    <row r="33" spans="1:8" ht="51" x14ac:dyDescent="0.2">
      <c r="B33" s="10" t="s">
        <v>11395</v>
      </c>
      <c r="C33" s="22" t="s">
        <v>11396</v>
      </c>
      <c r="D33" s="16"/>
      <c r="E33" s="10" t="s">
        <v>11412</v>
      </c>
      <c r="F33" s="10" t="s">
        <v>14049</v>
      </c>
      <c r="G33" s="10" t="s">
        <v>11413</v>
      </c>
      <c r="H33" s="10" t="s">
        <v>11400</v>
      </c>
    </row>
    <row r="34" spans="1:8" ht="30" customHeight="1" x14ac:dyDescent="0.2">
      <c r="B34" s="8"/>
      <c r="C34" s="9">
        <f>IF(ISERROR(IF(B34&gt;=15,(B34*10.6)/95,1.674)),"-",IF(B34&gt;=15,(B34*10.6)/95,1.674))</f>
        <v>1.6739999999999999</v>
      </c>
      <c r="D34" s="15"/>
      <c r="E34" s="8"/>
      <c r="F34" s="8"/>
      <c r="G34" s="7" t="str">
        <f>IF(ISERROR((E34/453.5924)/(F34/3785.33)),"-",(E34/453.5924)/(F34/3785.33))</f>
        <v>-</v>
      </c>
      <c r="H34" s="6" t="str">
        <f>IF(ISNUMBER(G34),IF(G34&gt;=C34,"YES","-"),"-")</f>
        <v>-</v>
      </c>
    </row>
    <row r="35" spans="1:8" ht="39.950000000000003" customHeight="1" x14ac:dyDescent="0.2"/>
    <row r="36" spans="1:8" s="15" customFormat="1" ht="24.95" customHeight="1" x14ac:dyDescent="0.2">
      <c r="A36" s="13" t="s">
        <v>12123</v>
      </c>
      <c r="B36" s="12" t="s">
        <v>11414</v>
      </c>
      <c r="C36" s="3"/>
      <c r="D36" s="3"/>
      <c r="E36" s="3"/>
      <c r="F36" s="294"/>
      <c r="G36" s="294"/>
      <c r="H36" s="294"/>
    </row>
    <row r="37" spans="1:8" s="15" customFormat="1" ht="15" customHeight="1" x14ac:dyDescent="0.2">
      <c r="A37" s="13"/>
      <c r="B37" s="21" t="s">
        <v>11415</v>
      </c>
      <c r="C37" s="3"/>
      <c r="D37" s="3"/>
      <c r="E37" s="3"/>
      <c r="F37" s="3"/>
      <c r="G37" s="3"/>
    </row>
    <row r="38" spans="1:8" ht="51" x14ac:dyDescent="0.2">
      <c r="B38" s="10" t="s">
        <v>11395</v>
      </c>
      <c r="C38" s="10" t="s">
        <v>11396</v>
      </c>
      <c r="D38" s="16"/>
      <c r="E38" s="10" t="s">
        <v>11416</v>
      </c>
      <c r="F38" s="10" t="s">
        <v>11398</v>
      </c>
      <c r="G38" s="10" t="s">
        <v>11417</v>
      </c>
      <c r="H38" s="10" t="s">
        <v>11400</v>
      </c>
    </row>
    <row r="39" spans="1:8" ht="30" customHeight="1" x14ac:dyDescent="0.2">
      <c r="B39" s="8"/>
      <c r="C39" s="9">
        <f>IF(ISERROR(IF(B39&gt;=15,(B39*3.2)/95,0.505)),"-",IF(B39&gt;=15,(B39*3.2)/95,0.505))</f>
        <v>0.505</v>
      </c>
      <c r="D39" s="15"/>
      <c r="E39" s="8"/>
      <c r="F39" s="8"/>
      <c r="G39" s="7" t="str">
        <f>IF(ISERROR((E39/F39)*100),"-",((E39/F39)*100))</f>
        <v>-</v>
      </c>
      <c r="H39" s="6" t="str">
        <f>IF(ISNUMBER(G39),IF(G39&gt;=C39,"YES","-"),"-")</f>
        <v>-</v>
      </c>
    </row>
    <row r="40" spans="1:8" ht="39.950000000000003" customHeight="1" x14ac:dyDescent="0.2">
      <c r="B40" s="5" t="s">
        <v>12145</v>
      </c>
    </row>
    <row r="41" spans="1:8" ht="24.95" customHeight="1" x14ac:dyDescent="0.2">
      <c r="A41" s="13" t="s">
        <v>12127</v>
      </c>
      <c r="B41" s="12" t="s">
        <v>11418</v>
      </c>
      <c r="F41" s="15"/>
    </row>
    <row r="42" spans="1:8" ht="51" x14ac:dyDescent="0.2">
      <c r="B42" s="10" t="s">
        <v>11395</v>
      </c>
      <c r="C42" s="10" t="s">
        <v>11396</v>
      </c>
      <c r="D42" s="16"/>
      <c r="E42" s="10" t="s">
        <v>11419</v>
      </c>
      <c r="F42" s="10" t="s">
        <v>11420</v>
      </c>
      <c r="G42" s="10" t="s">
        <v>11421</v>
      </c>
      <c r="H42" s="10" t="s">
        <v>11400</v>
      </c>
    </row>
    <row r="43" spans="1:8" ht="30" customHeight="1" x14ac:dyDescent="0.2">
      <c r="B43" s="8"/>
      <c r="C43" s="9">
        <f>IF(ISERROR(IF(B43&gt;=15,(B43*2.1)/95,0.332)),"-",IF(B43&gt;=15,(B43*2.1)/95,0.332))</f>
        <v>0.33200000000000002</v>
      </c>
      <c r="D43" s="15"/>
      <c r="E43" s="8"/>
      <c r="F43" s="8"/>
      <c r="G43" s="7" t="str">
        <f>IF(ISERROR(((E43/0.897)/F43)*100),"-",(((E43/0.897)/F43)*100))</f>
        <v>-</v>
      </c>
      <c r="H43" s="6" t="str">
        <f>IF(ISNUMBER(G43),IF(G43&gt;=C43,"YES","-"),"-")</f>
        <v>-</v>
      </c>
    </row>
    <row r="44" spans="1:8" ht="39.950000000000003" customHeight="1" x14ac:dyDescent="0.2">
      <c r="B44" s="20"/>
      <c r="C44" s="204"/>
      <c r="D44" s="15"/>
      <c r="E44" s="20"/>
      <c r="F44" s="20"/>
      <c r="G44" s="19"/>
    </row>
    <row r="45" spans="1:8" ht="24.95" customHeight="1" x14ac:dyDescent="0.2">
      <c r="A45" s="13" t="s">
        <v>12128</v>
      </c>
      <c r="B45" s="12" t="s">
        <v>11422</v>
      </c>
      <c r="F45" s="15"/>
    </row>
    <row r="46" spans="1:8" ht="51" x14ac:dyDescent="0.2">
      <c r="B46" s="10" t="s">
        <v>11395</v>
      </c>
      <c r="C46" s="10" t="s">
        <v>11396</v>
      </c>
      <c r="D46" s="16"/>
      <c r="E46" s="10" t="s">
        <v>11423</v>
      </c>
      <c r="F46" s="10" t="s">
        <v>11398</v>
      </c>
      <c r="G46" s="10" t="s">
        <v>11424</v>
      </c>
      <c r="H46" s="10" t="s">
        <v>11400</v>
      </c>
    </row>
    <row r="47" spans="1:8" ht="30" customHeight="1" x14ac:dyDescent="0.2">
      <c r="B47" s="8"/>
      <c r="C47" s="9">
        <f>IF(ISERROR(IF(B47&gt;=15,(B47*5.3)/95,0.837)),"-",IF(B47&gt;=15,(B47*5.3)/95,0.837))</f>
        <v>0.83699999999999997</v>
      </c>
      <c r="D47" s="15"/>
      <c r="E47" s="8"/>
      <c r="F47" s="8"/>
      <c r="G47" s="7" t="str">
        <f>IF(ISERROR((E47/F47)*100),"-",((E47/F47)*100))</f>
        <v>-</v>
      </c>
      <c r="H47" s="6" t="str">
        <f>IF(ISNUMBER(G47),IF(G47&gt;=C47,"YES","-"),"-")</f>
        <v>-</v>
      </c>
    </row>
    <row r="48" spans="1:8" ht="39.950000000000003" customHeight="1" x14ac:dyDescent="0.2"/>
    <row r="49" spans="1:8" ht="24.95" customHeight="1" x14ac:dyDescent="0.2">
      <c r="A49" s="13" t="s">
        <v>12129</v>
      </c>
      <c r="B49" s="12" t="s">
        <v>11425</v>
      </c>
      <c r="F49" s="15"/>
    </row>
    <row r="50" spans="1:8" ht="51" x14ac:dyDescent="0.2">
      <c r="B50" s="10" t="s">
        <v>11395</v>
      </c>
      <c r="C50" s="10" t="s">
        <v>11396</v>
      </c>
      <c r="D50" s="16"/>
      <c r="E50" s="10" t="s">
        <v>11426</v>
      </c>
      <c r="F50" s="10" t="s">
        <v>11427</v>
      </c>
      <c r="G50" s="10" t="s">
        <v>11428</v>
      </c>
      <c r="H50" s="10" t="s">
        <v>11400</v>
      </c>
    </row>
    <row r="51" spans="1:8" ht="30" customHeight="1" x14ac:dyDescent="0.2">
      <c r="B51" s="8"/>
      <c r="C51" s="9">
        <f>IF(ISERROR(IF(B51&gt;=15,(B51*1.3)/95,0.205)),"-",IF(B51&gt;=15,(B51*1.3)/95,0.205))</f>
        <v>0.20499999999999999</v>
      </c>
      <c r="D51" s="15"/>
      <c r="E51" s="8"/>
      <c r="F51" s="8"/>
      <c r="G51" s="7" t="str">
        <f>IF(ISERROR((E51*0.0353)/(F51/3785.33)),"-",((E51*0.0353)/(F51/3785.33)))</f>
        <v>-</v>
      </c>
      <c r="H51" s="6" t="str">
        <f>IF(ISNUMBER(G51),IF(G51&gt;=C51,"YES","-"),"-")</f>
        <v>-</v>
      </c>
    </row>
    <row r="52" spans="1:8" ht="39.950000000000003" customHeight="1" x14ac:dyDescent="0.2"/>
    <row r="53" spans="1:8" ht="24.95" customHeight="1" x14ac:dyDescent="0.2">
      <c r="A53" s="13" t="s">
        <v>12130</v>
      </c>
      <c r="B53" s="12" t="s">
        <v>11394</v>
      </c>
      <c r="F53" s="15"/>
    </row>
    <row r="54" spans="1:8" ht="51" x14ac:dyDescent="0.2">
      <c r="B54" s="10" t="s">
        <v>11395</v>
      </c>
      <c r="C54" s="10" t="s">
        <v>11396</v>
      </c>
      <c r="D54" s="16"/>
      <c r="E54" s="10" t="s">
        <v>11429</v>
      </c>
      <c r="F54" s="10" t="s">
        <v>11398</v>
      </c>
      <c r="G54" s="10" t="s">
        <v>11430</v>
      </c>
      <c r="H54" s="10" t="s">
        <v>11400</v>
      </c>
    </row>
    <row r="55" spans="1:8" ht="30" customHeight="1" x14ac:dyDescent="0.2">
      <c r="B55" s="8"/>
      <c r="C55" s="9">
        <f>IF(ISERROR(IF(B55&gt;=15,(B55*4.43)/95,0.699)),"-",IF(B55&gt;=15,(B55*4.43)/95,0.699))</f>
        <v>0.69899999999999995</v>
      </c>
      <c r="D55" s="15"/>
      <c r="E55" s="8"/>
      <c r="F55" s="8"/>
      <c r="G55" s="7" t="str">
        <f>IF(ISERROR((E55/F55)*100),"-",((E55/F55)*100))</f>
        <v>-</v>
      </c>
      <c r="H55" s="6" t="str">
        <f>IF(ISNUMBER(G55),IF(G55&gt;=C55,"YES","-"),"-")</f>
        <v>-</v>
      </c>
    </row>
    <row r="56" spans="1:8" ht="39.950000000000003" customHeight="1" x14ac:dyDescent="0.2"/>
    <row r="57" spans="1:8" ht="24.95" customHeight="1" x14ac:dyDescent="0.2">
      <c r="A57" s="13" t="s">
        <v>12131</v>
      </c>
      <c r="B57" s="12" t="s">
        <v>11431</v>
      </c>
      <c r="F57" s="15"/>
    </row>
    <row r="58" spans="1:8" ht="51" x14ac:dyDescent="0.2">
      <c r="B58" s="10" t="s">
        <v>11395</v>
      </c>
      <c r="C58" s="10" t="s">
        <v>11396</v>
      </c>
      <c r="D58" s="16"/>
      <c r="E58" s="10" t="s">
        <v>11432</v>
      </c>
      <c r="F58" s="10" t="s">
        <v>11403</v>
      </c>
      <c r="G58" s="10" t="s">
        <v>11433</v>
      </c>
      <c r="H58" s="10" t="s">
        <v>11400</v>
      </c>
    </row>
    <row r="59" spans="1:8" ht="30" customHeight="1" x14ac:dyDescent="0.2">
      <c r="B59" s="8"/>
      <c r="C59" s="9">
        <f>IF(ISERROR(IF(B59&gt;=15,(B59*1.6)/95,0.253)),"-",IF(B59&gt;=15,(B59*1.6)/95,0.253))</f>
        <v>0.253</v>
      </c>
      <c r="D59" s="15"/>
      <c r="E59" s="8"/>
      <c r="F59" s="8"/>
      <c r="G59" s="7" t="str">
        <f>IF(ISERROR(E59/F59)*100,"-",(E59/F59)*100)</f>
        <v>-</v>
      </c>
      <c r="H59" s="6" t="str">
        <f>IF(ISNUMBER(G59),IF(G59&gt;=C59,"YES","-"),"-")</f>
        <v>-</v>
      </c>
    </row>
    <row r="60" spans="1:8" ht="39.950000000000003" customHeight="1" x14ac:dyDescent="0.2"/>
    <row r="61" spans="1:8" ht="24.95" customHeight="1" x14ac:dyDescent="0.2">
      <c r="A61" s="13" t="s">
        <v>12132</v>
      </c>
      <c r="B61" s="12" t="s">
        <v>11434</v>
      </c>
      <c r="F61" s="15"/>
    </row>
    <row r="62" spans="1:8" ht="51" x14ac:dyDescent="0.2">
      <c r="B62" s="10" t="s">
        <v>11395</v>
      </c>
      <c r="C62" s="10" t="s">
        <v>11396</v>
      </c>
      <c r="D62" s="16"/>
      <c r="E62" s="10" t="s">
        <v>11435</v>
      </c>
      <c r="F62" s="10" t="s">
        <v>11420</v>
      </c>
      <c r="G62" s="10" t="s">
        <v>11436</v>
      </c>
      <c r="H62" s="10" t="s">
        <v>11400</v>
      </c>
    </row>
    <row r="63" spans="1:8" ht="30" customHeight="1" x14ac:dyDescent="0.2">
      <c r="B63" s="8"/>
      <c r="C63" s="9">
        <f>IF(ISERROR(IF(B63&gt;=15,(B63*9.5)/95,1.5)),"-",IF(B63&gt;=15,(B63*9.5)/95,1.5))</f>
        <v>1.5</v>
      </c>
      <c r="D63" s="15"/>
      <c r="E63" s="8"/>
      <c r="F63" s="8"/>
      <c r="G63" s="7" t="str">
        <f>IF(ISERROR((E63/F63)*100),"-",((E63/F63)*100))</f>
        <v>-</v>
      </c>
      <c r="H63" s="6" t="str">
        <f>IF(ISNUMBER(G63),IF(G63&gt;=C63,"YES","-"),"-")</f>
        <v>-</v>
      </c>
    </row>
    <row r="64" spans="1:8" ht="39.950000000000003" customHeight="1" x14ac:dyDescent="0.2"/>
    <row r="65" spans="1:11" ht="24.95" customHeight="1" x14ac:dyDescent="0.2">
      <c r="A65" s="13" t="s">
        <v>12133</v>
      </c>
      <c r="B65" s="12" t="s">
        <v>11437</v>
      </c>
      <c r="G65" s="15"/>
    </row>
    <row r="66" spans="1:11" ht="24.95" customHeight="1" x14ac:dyDescent="0.2">
      <c r="A66" s="16"/>
      <c r="B66" s="12" t="s">
        <v>11438</v>
      </c>
    </row>
    <row r="68" spans="1:11" ht="51" x14ac:dyDescent="0.2">
      <c r="B68" s="10" t="s">
        <v>11395</v>
      </c>
      <c r="C68" s="10" t="s">
        <v>11396</v>
      </c>
      <c r="D68" s="16"/>
      <c r="E68" s="10" t="s">
        <v>11439</v>
      </c>
      <c r="F68" s="10" t="s">
        <v>11403</v>
      </c>
      <c r="G68" s="10" t="s">
        <v>11440</v>
      </c>
      <c r="H68" s="10" t="s">
        <v>11400</v>
      </c>
    </row>
    <row r="69" spans="1:11" ht="30" customHeight="1" x14ac:dyDescent="0.2">
      <c r="A69" s="18"/>
      <c r="B69" s="8"/>
      <c r="C69" s="9">
        <f>IF(ISERROR(IF(B69&gt;=15,(0.14*B69)+0.5,2.6)),"-",IF(B69&gt;=15,(0.14*B69)+0.5,2.6))</f>
        <v>2.6</v>
      </c>
      <c r="D69" s="15"/>
      <c r="E69" s="8"/>
      <c r="F69" s="8"/>
      <c r="G69" s="7" t="str">
        <f>IF(ISERROR(E69/F69)*100,"-",(E69/F69)*100)</f>
        <v>-</v>
      </c>
      <c r="H69" s="6" t="str">
        <f>IF(ISNUMBER(G69),IF(G69&gt;=C69,"YES","-"),"-")</f>
        <v>-</v>
      </c>
    </row>
    <row r="70" spans="1:11" x14ac:dyDescent="0.2">
      <c r="A70" s="16"/>
    </row>
    <row r="71" spans="1:11" ht="51" x14ac:dyDescent="0.2">
      <c r="A71" s="16"/>
      <c r="B71" s="10" t="s">
        <v>11395</v>
      </c>
      <c r="C71" s="10" t="s">
        <v>11396</v>
      </c>
      <c r="D71" s="16"/>
      <c r="E71" s="10" t="s">
        <v>11439</v>
      </c>
      <c r="F71" s="10" t="s">
        <v>11403</v>
      </c>
      <c r="G71" s="10" t="s">
        <v>11440</v>
      </c>
      <c r="H71" s="10" t="s">
        <v>11400</v>
      </c>
    </row>
    <row r="72" spans="1:11" ht="30" customHeight="1" x14ac:dyDescent="0.2">
      <c r="A72" s="18"/>
      <c r="B72" s="8"/>
      <c r="C72" s="9">
        <f>IF(ISERROR(IF(B72&gt;=15,B72*0.14,2.1)),"-",IF(B72&gt;=15,B72*0.14,2.1))</f>
        <v>2.1</v>
      </c>
      <c r="D72" s="15"/>
      <c r="E72" s="8"/>
      <c r="F72" s="8"/>
      <c r="G72" s="7" t="str">
        <f>IF(ISERROR(E72/F72)*100,"-",(E72/F72)*100)</f>
        <v>-</v>
      </c>
      <c r="H72" s="6" t="str">
        <f>IF(ISNUMBER(G72),IF(G72&gt;=C72,"YES","-"),"-")</f>
        <v>-</v>
      </c>
    </row>
    <row r="73" spans="1:11" ht="39.950000000000003" customHeight="1" x14ac:dyDescent="0.2"/>
    <row r="74" spans="1:11" ht="24.95" customHeight="1" x14ac:dyDescent="0.2">
      <c r="A74" s="13" t="s">
        <v>12134</v>
      </c>
      <c r="B74" s="12" t="s">
        <v>11422</v>
      </c>
      <c r="F74" s="15"/>
    </row>
    <row r="75" spans="1:11" ht="51" x14ac:dyDescent="0.2">
      <c r="B75" s="10" t="s">
        <v>11395</v>
      </c>
      <c r="C75" s="10" t="s">
        <v>11396</v>
      </c>
      <c r="D75" s="16"/>
      <c r="E75" s="10" t="s">
        <v>11441</v>
      </c>
      <c r="F75" s="10" t="s">
        <v>11398</v>
      </c>
      <c r="G75" s="10" t="s">
        <v>11442</v>
      </c>
      <c r="H75" s="10" t="s">
        <v>11400</v>
      </c>
    </row>
    <row r="76" spans="1:11" ht="30" customHeight="1" x14ac:dyDescent="0.2">
      <c r="B76" s="8"/>
      <c r="C76" s="9">
        <f>IF(ISERROR(IF(B76&gt;=15,(B76*5.3)/95,0.837)),"-",IF(B76&gt;=15,(B76*5.3)/95,0.837))</f>
        <v>0.83699999999999997</v>
      </c>
      <c r="D76" s="15"/>
      <c r="E76" s="8"/>
      <c r="F76" s="8"/>
      <c r="G76" s="7" t="str">
        <f>IF(ISERROR((E76/F76)*100),"-",((E76/F76)*100))</f>
        <v>-</v>
      </c>
      <c r="H76" s="6" t="str">
        <f>IF(ISNUMBER(G76),IF(G76&gt;=C76,"YES","-"),"-")</f>
        <v>-</v>
      </c>
    </row>
    <row r="77" spans="1:11" ht="39.950000000000003" customHeight="1" x14ac:dyDescent="0.2">
      <c r="J77" s="295" t="s">
        <v>12122</v>
      </c>
      <c r="K77" s="295"/>
    </row>
    <row r="78" spans="1:11" ht="24.95" customHeight="1" x14ac:dyDescent="0.2">
      <c r="A78" s="13" t="s">
        <v>11443</v>
      </c>
      <c r="B78" s="12" t="s">
        <v>11444</v>
      </c>
      <c r="F78" s="15"/>
      <c r="J78" s="296"/>
      <c r="K78" s="296"/>
    </row>
    <row r="79" spans="1:11" ht="51" x14ac:dyDescent="0.2">
      <c r="B79" s="10" t="s">
        <v>11395</v>
      </c>
      <c r="C79" s="10" t="s">
        <v>11396</v>
      </c>
      <c r="D79" s="16"/>
      <c r="E79" s="10" t="s">
        <v>11445</v>
      </c>
      <c r="F79" s="10" t="s">
        <v>11427</v>
      </c>
      <c r="G79" s="10" t="s">
        <v>11446</v>
      </c>
      <c r="H79" s="10" t="s">
        <v>11400</v>
      </c>
      <c r="J79" s="10" t="s">
        <v>11410</v>
      </c>
      <c r="K79" s="10" t="s">
        <v>11400</v>
      </c>
    </row>
    <row r="80" spans="1:11" ht="30" customHeight="1" x14ac:dyDescent="0.2">
      <c r="B80" s="8"/>
      <c r="C80" s="9">
        <f>IF(ISERROR(IF(B80&gt;=15,B80,15)),"-",IF(B80&gt;=15,B80,15))</f>
        <v>15</v>
      </c>
      <c r="D80" s="15"/>
      <c r="E80" s="8"/>
      <c r="F80" s="8"/>
      <c r="G80" s="7" t="str">
        <f>IF(ISERROR(((E80/1.036)/F80)*100),"-",(((E80/1.036)/F80)*100))</f>
        <v>-</v>
      </c>
      <c r="H80" s="6" t="str">
        <f>IF(ISNUMBER(G80),IF(G80&gt;=C80,"YES","-"),"-")</f>
        <v>-</v>
      </c>
      <c r="J80" s="9">
        <f>IF(ISERROR(IF(B80&gt;=15,B80*2,30)),"-",IF(B80&gt;=15,B80*2,30))</f>
        <v>30</v>
      </c>
      <c r="K80" s="6" t="str">
        <f>IF(ISNUMBER(G80),IF(G80&gt;=J80,"YES","-"),"-")</f>
        <v>-</v>
      </c>
    </row>
    <row r="81" spans="1:8" ht="39.950000000000003" customHeight="1" x14ac:dyDescent="0.2"/>
    <row r="82" spans="1:8" ht="24.95" customHeight="1" x14ac:dyDescent="0.2">
      <c r="A82" s="13" t="s">
        <v>13908</v>
      </c>
      <c r="B82" s="12" t="s">
        <v>11447</v>
      </c>
      <c r="F82" s="15"/>
    </row>
    <row r="83" spans="1:8" ht="51" x14ac:dyDescent="0.2">
      <c r="B83" s="10" t="s">
        <v>11395</v>
      </c>
      <c r="C83" s="10" t="s">
        <v>11396</v>
      </c>
      <c r="D83" s="16"/>
      <c r="E83" s="10" t="s">
        <v>11448</v>
      </c>
      <c r="F83" s="10" t="s">
        <v>11398</v>
      </c>
      <c r="G83" s="10" t="s">
        <v>11449</v>
      </c>
      <c r="H83" s="10" t="s">
        <v>11400</v>
      </c>
    </row>
    <row r="84" spans="1:8" ht="30" customHeight="1" x14ac:dyDescent="0.2">
      <c r="B84" s="8"/>
      <c r="C84" s="9">
        <f>IF(ISERROR(IF(B84&gt;=15,(B84*20.8)/95,3.284)),"-",IF(B84&gt;=15,(B84*20.8)/95,3.284))</f>
        <v>3.2839999999999998</v>
      </c>
      <c r="D84" s="15"/>
      <c r="E84" s="8"/>
      <c r="F84" s="8"/>
      <c r="G84" s="7" t="str">
        <f>IF(ISERROR((E84/F84)*1000000),"-",((E84/F84)*1000000))</f>
        <v>-</v>
      </c>
      <c r="H84" s="6" t="str">
        <f>IF(ISNUMBER(G84),IF(G84&gt;=C84,"YES","-"),"-")</f>
        <v>-</v>
      </c>
    </row>
    <row r="85" spans="1:8" ht="39.950000000000003" customHeight="1" x14ac:dyDescent="0.2"/>
    <row r="86" spans="1:8" ht="24.95" customHeight="1" x14ac:dyDescent="0.2">
      <c r="A86" s="13" t="s">
        <v>12135</v>
      </c>
      <c r="B86" s="12" t="s">
        <v>11450</v>
      </c>
      <c r="F86" s="15"/>
    </row>
    <row r="87" spans="1:8" ht="51" x14ac:dyDescent="0.2">
      <c r="B87" s="10" t="s">
        <v>11395</v>
      </c>
      <c r="C87" s="10" t="s">
        <v>11396</v>
      </c>
      <c r="D87" s="16"/>
      <c r="E87" s="10" t="s">
        <v>11451</v>
      </c>
      <c r="F87" s="10" t="s">
        <v>11398</v>
      </c>
      <c r="G87" s="10" t="s">
        <v>11452</v>
      </c>
      <c r="H87" s="10" t="s">
        <v>11400</v>
      </c>
    </row>
    <row r="88" spans="1:8" ht="30" customHeight="1" x14ac:dyDescent="0.2">
      <c r="B88" s="8"/>
      <c r="C88" s="9">
        <f>IF(ISERROR(IF(B88&gt;=15,(B88*950)/95,150)),"-",IF(B88&gt;=15,(B88*950)/95,150))</f>
        <v>150</v>
      </c>
      <c r="D88" s="15"/>
      <c r="E88" s="8"/>
      <c r="F88" s="8"/>
      <c r="G88" s="7" t="str">
        <f>IF(ISERROR((E88/F88)*1000000),"-",((E88/F88)*1000000))</f>
        <v>-</v>
      </c>
      <c r="H88" s="6" t="str">
        <f>IF(ISNUMBER(G88),IF(G88&gt;=C88,"YES","-"),"-")</f>
        <v>-</v>
      </c>
    </row>
    <row r="89" spans="1:8" ht="39.950000000000003" customHeight="1" x14ac:dyDescent="0.2"/>
    <row r="90" spans="1:8" ht="30" customHeight="1" x14ac:dyDescent="0.2">
      <c r="A90" s="13" t="s">
        <v>12136</v>
      </c>
      <c r="B90" s="12" t="s">
        <v>11453</v>
      </c>
      <c r="F90" s="15"/>
    </row>
    <row r="91" spans="1:8" ht="51" x14ac:dyDescent="0.2">
      <c r="B91" s="10" t="s">
        <v>11395</v>
      </c>
      <c r="C91" s="10" t="s">
        <v>11396</v>
      </c>
      <c r="D91" s="16"/>
      <c r="E91" s="10" t="s">
        <v>11454</v>
      </c>
      <c r="F91" s="10" t="s">
        <v>11403</v>
      </c>
      <c r="G91" s="10" t="s">
        <v>11455</v>
      </c>
      <c r="H91" s="10" t="s">
        <v>11400</v>
      </c>
    </row>
    <row r="92" spans="1:8" ht="30" customHeight="1" x14ac:dyDescent="0.2">
      <c r="B92" s="8"/>
      <c r="C92" s="9">
        <f>IF(ISERROR(IF(B92&gt;=21,((B92*6.8)/95),1.5)),"-",(IF(B92&gt;=21,((B92*6.8)/95),1.5)))</f>
        <v>1.5</v>
      </c>
      <c r="D92" s="15"/>
      <c r="E92" s="8"/>
      <c r="F92" s="8"/>
      <c r="G92" s="7" t="str">
        <f>IF(ISERROR(E92/F92)*100,"-",(E92/F92)*100)</f>
        <v>-</v>
      </c>
      <c r="H92" s="6" t="str">
        <f>IF(ISNUMBER(G92),IF(G92&gt;=C92,"YES","-"),"-")</f>
        <v>-</v>
      </c>
    </row>
    <row r="93" spans="1:8" ht="39.950000000000003" customHeight="1" x14ac:dyDescent="0.2">
      <c r="B93" s="5" t="s">
        <v>11562</v>
      </c>
    </row>
    <row r="94" spans="1:8" ht="24.95" customHeight="1" x14ac:dyDescent="0.2">
      <c r="A94" s="13" t="s">
        <v>12144</v>
      </c>
      <c r="B94" s="12" t="s">
        <v>11456</v>
      </c>
      <c r="F94" s="15"/>
    </row>
    <row r="95" spans="1:8" ht="51" x14ac:dyDescent="0.2">
      <c r="B95" s="10" t="s">
        <v>11395</v>
      </c>
      <c r="C95" s="10" t="s">
        <v>11396</v>
      </c>
      <c r="D95" s="16"/>
      <c r="E95" s="10" t="s">
        <v>11457</v>
      </c>
      <c r="F95" s="10" t="s">
        <v>11398</v>
      </c>
      <c r="G95" s="10" t="s">
        <v>11458</v>
      </c>
      <c r="H95" s="10" t="s">
        <v>11400</v>
      </c>
    </row>
    <row r="96" spans="1:8" ht="30" customHeight="1" x14ac:dyDescent="0.2">
      <c r="B96" s="8"/>
      <c r="C96" s="9">
        <f>IF(ISERROR(IF(B96&gt;=15,(B96*1.6)/95,0.253)),"-",IF(B96&gt;=15,(B96*1.6)/95,0.253))</f>
        <v>0.253</v>
      </c>
      <c r="D96" s="15"/>
      <c r="E96" s="8"/>
      <c r="F96" s="8"/>
      <c r="G96" s="7" t="str">
        <f>IF(ISERROR((E96/F96)*100),"-",((E96/F96)*100))</f>
        <v>-</v>
      </c>
      <c r="H96" s="6" t="str">
        <f>IF(ISNUMBER(G96),IF(G96&gt;=C96,"YES","-"),"-")</f>
        <v>-</v>
      </c>
    </row>
    <row r="97" spans="1:8" ht="39.950000000000003" customHeight="1" x14ac:dyDescent="0.2"/>
    <row r="98" spans="1:8" s="15" customFormat="1" ht="24.95" customHeight="1" x14ac:dyDescent="0.2">
      <c r="A98" s="13" t="s">
        <v>12137</v>
      </c>
      <c r="B98" s="12" t="s">
        <v>11459</v>
      </c>
      <c r="C98" s="3"/>
      <c r="D98" s="3"/>
      <c r="E98" s="3"/>
      <c r="F98" s="3"/>
    </row>
    <row r="99" spans="1:8" ht="24.95" customHeight="1" x14ac:dyDescent="0.2">
      <c r="A99" s="16"/>
      <c r="B99" s="12" t="s">
        <v>11460</v>
      </c>
    </row>
    <row r="101" spans="1:8" ht="50.1" customHeight="1" x14ac:dyDescent="0.2">
      <c r="B101" s="10" t="s">
        <v>11395</v>
      </c>
      <c r="C101" s="10" t="s">
        <v>11396</v>
      </c>
      <c r="D101" s="16"/>
      <c r="E101" s="10" t="s">
        <v>11461</v>
      </c>
      <c r="F101" s="10" t="s">
        <v>11403</v>
      </c>
      <c r="G101" s="10" t="s">
        <v>11462</v>
      </c>
      <c r="H101" s="10" t="s">
        <v>11400</v>
      </c>
    </row>
    <row r="102" spans="1:8" ht="30" customHeight="1" x14ac:dyDescent="0.2">
      <c r="A102" s="18"/>
      <c r="B102" s="8"/>
      <c r="C102" s="9">
        <f>IF(ISERROR(IF(B102&gt;=15,(0.13*B102)+0.5,2.45)),"-",IF(B102&gt;=15,(0.13*B102)+0.5,2.45))</f>
        <v>2.4500000000000002</v>
      </c>
      <c r="D102" s="15"/>
      <c r="E102" s="8"/>
      <c r="F102" s="8"/>
      <c r="G102" s="7" t="str">
        <f>IF(ISERROR((E102/F102)*100),"-",((E102/F102)*100))</f>
        <v>-</v>
      </c>
      <c r="H102" s="6" t="str">
        <f>IF(ISNUMBER(G102),IF(G102&gt;=C102,"YES","-"),"-")</f>
        <v>-</v>
      </c>
    </row>
    <row r="103" spans="1:8" s="16" customFormat="1" x14ac:dyDescent="0.2">
      <c r="B103" s="3"/>
      <c r="C103" s="3"/>
      <c r="D103" s="3"/>
      <c r="E103" s="3"/>
      <c r="F103" s="3"/>
      <c r="G103" s="3"/>
    </row>
    <row r="104" spans="1:8" s="15" customFormat="1" ht="50.1" customHeight="1" x14ac:dyDescent="0.25">
      <c r="A104" s="16"/>
      <c r="B104" s="10" t="s">
        <v>11395</v>
      </c>
      <c r="C104" s="10" t="s">
        <v>11396</v>
      </c>
      <c r="D104" s="16"/>
      <c r="E104" s="10" t="s">
        <v>11461</v>
      </c>
      <c r="F104" s="10" t="s">
        <v>11403</v>
      </c>
      <c r="G104" s="10" t="s">
        <v>11462</v>
      </c>
      <c r="H104" s="10" t="s">
        <v>11400</v>
      </c>
    </row>
    <row r="105" spans="1:8" ht="30" customHeight="1" x14ac:dyDescent="0.2">
      <c r="A105" s="18"/>
      <c r="B105" s="8"/>
      <c r="C105" s="9">
        <f>IF(ISERROR(IF(B105&gt;=15,B105*0.13,1.95)),"-",IF(B105&gt;=15,B105*0.13,1.95))</f>
        <v>1.95</v>
      </c>
      <c r="D105" s="15"/>
      <c r="E105" s="8"/>
      <c r="F105" s="8"/>
      <c r="G105" s="7" t="str">
        <f>IF(ISERROR((E105/F105)*100),"-",((E105/F105)*100))</f>
        <v>-</v>
      </c>
      <c r="H105" s="6" t="str">
        <f>IF(ISNUMBER(G105),IF(G105&gt;=C105,"YES","-"),"-")</f>
        <v>-</v>
      </c>
    </row>
    <row r="106" spans="1:8" ht="39.950000000000003" customHeight="1" x14ac:dyDescent="0.2">
      <c r="H106" s="16"/>
    </row>
    <row r="107" spans="1:8" ht="24.95" customHeight="1" x14ac:dyDescent="0.2">
      <c r="A107" s="13" t="s">
        <v>12138</v>
      </c>
      <c r="B107" s="12" t="s">
        <v>11463</v>
      </c>
      <c r="F107" s="15"/>
    </row>
    <row r="108" spans="1:8" ht="51" x14ac:dyDescent="0.2">
      <c r="B108" s="10" t="s">
        <v>11395</v>
      </c>
      <c r="C108" s="10" t="s">
        <v>11396</v>
      </c>
      <c r="D108" s="16"/>
      <c r="E108" s="10" t="s">
        <v>11464</v>
      </c>
      <c r="F108" s="10" t="s">
        <v>11398</v>
      </c>
      <c r="G108" s="10" t="s">
        <v>11465</v>
      </c>
      <c r="H108" s="10" t="s">
        <v>11400</v>
      </c>
    </row>
    <row r="109" spans="1:8" ht="30" customHeight="1" x14ac:dyDescent="0.2">
      <c r="B109" s="8"/>
      <c r="C109" s="9">
        <f>IF(ISERROR(IF(B109&gt;=15,(B109*2.5)/95,0.395)),"-",(IF(B109&gt;=15,(B109*2.5)/95,0.395)))</f>
        <v>0.39500000000000002</v>
      </c>
      <c r="D109" s="15"/>
      <c r="E109" s="8"/>
      <c r="F109" s="8"/>
      <c r="G109" s="7" t="str">
        <f>IF(ISERROR((E109/F109)*100),"-",((E109/F109)*100))</f>
        <v>-</v>
      </c>
      <c r="H109" s="6" t="str">
        <f>IF(ISNUMBER(G109),IF(G109&gt;=C109,"YES","-"),"-")</f>
        <v>-</v>
      </c>
    </row>
    <row r="110" spans="1:8" ht="39.950000000000003" customHeight="1" x14ac:dyDescent="0.2"/>
    <row r="111" spans="1:8" ht="24.95" customHeight="1" x14ac:dyDescent="0.2">
      <c r="A111" s="13" t="s">
        <v>12139</v>
      </c>
      <c r="B111" s="12" t="s">
        <v>11463</v>
      </c>
      <c r="F111" s="15"/>
    </row>
    <row r="112" spans="1:8" ht="51" x14ac:dyDescent="0.2">
      <c r="B112" s="10" t="s">
        <v>11395</v>
      </c>
      <c r="C112" s="10" t="s">
        <v>11396</v>
      </c>
      <c r="D112" s="16"/>
      <c r="E112" s="10" t="s">
        <v>11466</v>
      </c>
      <c r="F112" s="10" t="s">
        <v>11398</v>
      </c>
      <c r="G112" s="10" t="s">
        <v>11467</v>
      </c>
      <c r="H112" s="10" t="s">
        <v>11400</v>
      </c>
    </row>
    <row r="113" spans="1:8" ht="30" customHeight="1" x14ac:dyDescent="0.2">
      <c r="B113" s="8"/>
      <c r="C113" s="9">
        <f>IF(ISERROR(IF(B113&gt;=15,(B113*2.5)/95,0.395)),"-",IF(B113&gt;=15,(B113*2.5)/95,0.395))</f>
        <v>0.39500000000000002</v>
      </c>
      <c r="D113" s="15"/>
      <c r="E113" s="8"/>
      <c r="F113" s="8"/>
      <c r="G113" s="7" t="str">
        <f>IF(ISERROR((E113/F113)*100),"-",((E113/F113)*100))</f>
        <v>-</v>
      </c>
      <c r="H113" s="6" t="str">
        <f>IF(ISNUMBER(G113),IF(G113&gt;=C113,"YES","-"),"-")</f>
        <v>-</v>
      </c>
    </row>
    <row r="114" spans="1:8" ht="39.950000000000003" customHeight="1" x14ac:dyDescent="0.2"/>
    <row r="115" spans="1:8" ht="24.95" customHeight="1" x14ac:dyDescent="0.2">
      <c r="A115" s="13" t="s">
        <v>12140</v>
      </c>
      <c r="B115" s="12" t="s">
        <v>11468</v>
      </c>
      <c r="F115" s="15"/>
    </row>
    <row r="116" spans="1:8" ht="51" x14ac:dyDescent="0.2">
      <c r="B116" s="10" t="s">
        <v>11395</v>
      </c>
      <c r="C116" s="10" t="s">
        <v>11396</v>
      </c>
      <c r="D116" s="16"/>
      <c r="E116" s="10" t="s">
        <v>11469</v>
      </c>
      <c r="F116" s="10" t="s">
        <v>11420</v>
      </c>
      <c r="G116" s="10" t="s">
        <v>11470</v>
      </c>
      <c r="H116" s="10" t="s">
        <v>11400</v>
      </c>
    </row>
    <row r="117" spans="1:8" ht="30" customHeight="1" x14ac:dyDescent="0.2">
      <c r="B117" s="8"/>
      <c r="C117" s="9">
        <f>IF(ISERROR(IF(B117&gt;=15,(B117*3.2)/95,0.505)),"-",IF(B117&gt;=15,(B117*3.2)/95,0.505))</f>
        <v>0.505</v>
      </c>
      <c r="D117" s="15"/>
      <c r="E117" s="8"/>
      <c r="F117" s="8"/>
      <c r="G117" s="7" t="str">
        <f>IF(ISERROR((E117*0.0353)/(F117/3785.33)),"-",((E117*0.0353)/(F117/3785.33)))</f>
        <v>-</v>
      </c>
      <c r="H117" s="6" t="str">
        <f>IF(ISNUMBER(G117),IF(G117&gt;=C117,"YES","-"),"-")</f>
        <v>-</v>
      </c>
    </row>
    <row r="118" spans="1:8" ht="39.950000000000003" customHeight="1" x14ac:dyDescent="0.2"/>
    <row r="119" spans="1:8" ht="24.95" customHeight="1" x14ac:dyDescent="0.2">
      <c r="A119" s="13" t="s">
        <v>12141</v>
      </c>
      <c r="B119" s="17" t="s">
        <v>11471</v>
      </c>
      <c r="F119" s="15"/>
    </row>
    <row r="120" spans="1:8" ht="51" x14ac:dyDescent="0.2">
      <c r="B120" s="10" t="s">
        <v>11395</v>
      </c>
      <c r="C120" s="10" t="s">
        <v>11472</v>
      </c>
      <c r="D120" s="16"/>
      <c r="E120" s="10" t="s">
        <v>11473</v>
      </c>
      <c r="F120" s="10" t="s">
        <v>14050</v>
      </c>
      <c r="G120" s="10" t="s">
        <v>11474</v>
      </c>
      <c r="H120" s="10" t="s">
        <v>11400</v>
      </c>
    </row>
    <row r="121" spans="1:8" ht="30" customHeight="1" x14ac:dyDescent="0.2">
      <c r="B121" s="8"/>
      <c r="C121" s="9">
        <f>IF(ISERROR(IF(B121&gt;=15,(B121*6.33)/95,1)),"-",IF(B121&gt;=15,(B121*6.33)/95,1))</f>
        <v>1</v>
      </c>
      <c r="D121" s="15"/>
      <c r="E121" s="8"/>
      <c r="F121" s="8"/>
      <c r="G121" s="7" t="str">
        <f>IF(ISERROR((E121/F121)*100),"-",((E121/F121)*100))</f>
        <v>-</v>
      </c>
      <c r="H121" s="6" t="str">
        <f>IF(ISNUMBER(G121),IF(G121&gt;=C121,"YES","-"),"-")</f>
        <v>-</v>
      </c>
    </row>
    <row r="122" spans="1:8" ht="39.950000000000003" customHeight="1" x14ac:dyDescent="0.2">
      <c r="B122" s="5" t="s">
        <v>13913</v>
      </c>
    </row>
    <row r="123" spans="1:8" ht="30" customHeight="1" x14ac:dyDescent="0.2">
      <c r="A123" s="13" t="s">
        <v>12142</v>
      </c>
      <c r="B123" s="12" t="s">
        <v>11475</v>
      </c>
      <c r="F123" s="14"/>
    </row>
    <row r="124" spans="1:8" ht="51" x14ac:dyDescent="0.2">
      <c r="B124" s="10" t="s">
        <v>11395</v>
      </c>
      <c r="C124" s="10" t="s">
        <v>11396</v>
      </c>
      <c r="E124" s="10" t="s">
        <v>11476</v>
      </c>
      <c r="F124" s="10" t="s">
        <v>11398</v>
      </c>
      <c r="G124" s="10" t="s">
        <v>11477</v>
      </c>
      <c r="H124" s="10" t="s">
        <v>11400</v>
      </c>
    </row>
    <row r="125" spans="1:8" ht="30" customHeight="1" x14ac:dyDescent="0.2">
      <c r="B125" s="8"/>
      <c r="C125" s="9">
        <f>IF(ISERROR(IF(B125&gt;=15,B125/95,0.158)),"-",IF(B125&gt;=15,B125/95,0.158))</f>
        <v>0.158</v>
      </c>
      <c r="E125" s="8"/>
      <c r="F125" s="8"/>
      <c r="G125" s="7" t="str">
        <f>IF(ISERROR((E125/F125)*100),"-",((E125/F125)*100))</f>
        <v>-</v>
      </c>
      <c r="H125" s="6" t="str">
        <f>IF(ISNUMBER(G125),IF(G125&gt;=C125,"YES","-"),"-")</f>
        <v>-</v>
      </c>
    </row>
    <row r="126" spans="1:8" ht="39.950000000000003" customHeight="1" x14ac:dyDescent="0.2">
      <c r="B126" s="5" t="s">
        <v>11478</v>
      </c>
    </row>
    <row r="127" spans="1:8" ht="30" customHeight="1" x14ac:dyDescent="0.2">
      <c r="A127" s="13" t="s">
        <v>11479</v>
      </c>
      <c r="B127" s="12" t="s">
        <v>11480</v>
      </c>
      <c r="F127" s="11"/>
    </row>
    <row r="128" spans="1:8" ht="51" x14ac:dyDescent="0.2">
      <c r="B128" s="10" t="s">
        <v>11395</v>
      </c>
      <c r="C128" s="10" t="s">
        <v>11396</v>
      </c>
      <c r="E128" s="10" t="s">
        <v>11481</v>
      </c>
      <c r="F128" s="10" t="s">
        <v>11398</v>
      </c>
      <c r="G128" s="10" t="s">
        <v>11482</v>
      </c>
      <c r="H128" s="10" t="s">
        <v>11400</v>
      </c>
    </row>
    <row r="129" spans="2:8" ht="30" customHeight="1" x14ac:dyDescent="0.2">
      <c r="B129" s="8"/>
      <c r="C129" s="9">
        <f>IF(ISERROR(IF(B129&gt;=15,((B129*2)/95),0.316)),"-",IF(B129&gt;=15,((B129*2)/95),0.316))</f>
        <v>0.316</v>
      </c>
      <c r="E129" s="8"/>
      <c r="F129" s="8"/>
      <c r="G129" s="7" t="str">
        <f>IF(ISERROR((E129/F129)*100),"-",((E129/F129)*100))</f>
        <v>-</v>
      </c>
      <c r="H129" s="6" t="str">
        <f>IF(ISNUMBER(G129),IF(G129&gt;=C129,"YES","-"),"-")</f>
        <v>-</v>
      </c>
    </row>
    <row r="130" spans="2:8" ht="25.5" customHeight="1" x14ac:dyDescent="0.2">
      <c r="B130" s="5" t="s">
        <v>11478</v>
      </c>
    </row>
  </sheetData>
  <sheetProtection algorithmName="SHA-512" hashValue="oyFv/IQ4EVQl//lZZzthuKBHiO5/dGMyL/NgAOeKgRRhTTZSLIEbcDB6fO01Fw7moWDvgOaTevEVvihr/igLnA==" saltValue="9DT2pFlrvgcwnBfAuWPsAg==" spinCount="100000" sheet="1" objects="1" scenarios="1"/>
  <mergeCells count="3">
    <mergeCell ref="F36:H36"/>
    <mergeCell ref="J77:K78"/>
    <mergeCell ref="J24:K25"/>
  </mergeCells>
  <printOptions horizontalCentered="1"/>
  <pageMargins left="0.55000000000000004" right="0.75" top="1" bottom="1" header="0.5" footer="0.5"/>
  <pageSetup scale="76" orientation="landscape" r:id="rId1"/>
  <headerFooter alignWithMargins="0"/>
  <rowBreaks count="5" manualBreakCount="5">
    <brk id="30" max="10" man="1"/>
    <brk id="47" max="10" man="1"/>
    <brk id="81" max="10" man="1"/>
    <brk id="97" max="10" man="1"/>
    <brk id="113"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92"/>
  <sheetViews>
    <sheetView zoomScaleNormal="100" workbookViewId="0">
      <pane ySplit="4" topLeftCell="A5" activePane="bottomLeft" state="frozen"/>
      <selection pane="bottomLeft" activeCell="E2" sqref="E2"/>
    </sheetView>
  </sheetViews>
  <sheetFormatPr defaultRowHeight="28.5" customHeight="1" x14ac:dyDescent="0.25"/>
  <cols>
    <col min="1" max="1" width="8.7109375" style="120" customWidth="1"/>
    <col min="2" max="2" width="12.7109375" style="92" bestFit="1" customWidth="1"/>
    <col min="3" max="3" width="44.7109375" style="92" customWidth="1"/>
    <col min="4" max="4" width="8.7109375" style="92" customWidth="1"/>
    <col min="5" max="5" width="12.7109375" style="92" bestFit="1" customWidth="1"/>
    <col min="6" max="6" width="12.140625" style="122" customWidth="1"/>
    <col min="7" max="7" width="22.28515625" style="122" customWidth="1"/>
    <col min="8" max="8" width="13.7109375" style="92" customWidth="1"/>
    <col min="9" max="9" width="22.28515625" style="120" customWidth="1"/>
    <col min="10" max="16384" width="9.140625" style="31"/>
  </cols>
  <sheetData>
    <row r="1" spans="1:9" ht="28.5" customHeight="1" x14ac:dyDescent="0.35">
      <c r="A1" s="132" t="s">
        <v>11576</v>
      </c>
      <c r="B1" s="132"/>
      <c r="C1" s="132"/>
      <c r="D1" s="132"/>
      <c r="E1" s="132"/>
      <c r="F1" s="132"/>
      <c r="G1" s="132"/>
      <c r="H1" s="130" t="str">
        <f>'Flavor Unfitness Worksheet'!J1</f>
        <v>Version 2026.1</v>
      </c>
      <c r="I1" s="132"/>
    </row>
    <row r="2" spans="1:9" ht="28.5" customHeight="1" x14ac:dyDescent="0.25">
      <c r="A2" s="302" t="s">
        <v>11577</v>
      </c>
      <c r="B2" s="302"/>
      <c r="C2" s="302"/>
      <c r="D2" s="117" t="s">
        <v>1</v>
      </c>
      <c r="E2" s="91"/>
      <c r="F2" s="117"/>
      <c r="G2" s="117"/>
      <c r="I2" s="117"/>
    </row>
    <row r="3" spans="1:9" ht="28.5" customHeight="1" x14ac:dyDescent="0.25">
      <c r="A3" s="302"/>
      <c r="B3" s="302"/>
      <c r="C3" s="302"/>
      <c r="D3" s="117" t="s">
        <v>11578</v>
      </c>
      <c r="E3" s="118" t="str">
        <f>IF(ISNUMBER(E2),IF(F3="-","NO","YES"),"-")</f>
        <v>-</v>
      </c>
      <c r="F3" s="303" t="str">
        <f>IF(ISERROR(VLOOKUP(E2,A7:C627,3,FALSE)),"-",(VLOOKUP(E2,A7:C627,3,FALSE)))</f>
        <v>-</v>
      </c>
      <c r="G3" s="304"/>
      <c r="H3" s="85"/>
      <c r="I3" s="31"/>
    </row>
    <row r="4" spans="1:9" ht="28.5" customHeight="1" x14ac:dyDescent="0.25">
      <c r="A4" s="198" t="s">
        <v>13250</v>
      </c>
      <c r="F4" s="305" t="str">
        <f>IF(ISERROR(IF(VLOOKUP(E2,A7:E485,2,FALSE)="Nat","Natural Only",IF(VLOOKUP(E2,A7:E485,2,FALSE)="Art","Artificial Only","  "))),"  ",(IF(VLOOKUP(E2,A7:E485,2,FALSE)="Nat","Natural Only",IF(VLOOKUP(E2,A7:E485,2,FALSE)="Art","Artificial Only","  "))))</f>
        <v xml:space="preserve">  </v>
      </c>
      <c r="G4" s="305"/>
      <c r="H4" s="119"/>
    </row>
    <row r="5" spans="1:9" ht="28.5" customHeight="1" x14ac:dyDescent="0.25">
      <c r="C5" s="121" t="s">
        <v>11579</v>
      </c>
      <c r="G5" s="121"/>
    </row>
    <row r="6" spans="1:9" ht="28.5" customHeight="1" x14ac:dyDescent="0.25">
      <c r="A6" s="123" t="s">
        <v>1</v>
      </c>
      <c r="B6" s="124" t="s">
        <v>11580</v>
      </c>
      <c r="C6" s="306" t="s">
        <v>11581</v>
      </c>
      <c r="D6" s="307"/>
      <c r="E6" s="123" t="s">
        <v>11582</v>
      </c>
      <c r="F6" s="306" t="s">
        <v>2071</v>
      </c>
      <c r="G6" s="308"/>
      <c r="H6" s="307"/>
      <c r="I6" s="31"/>
    </row>
    <row r="7" spans="1:9" ht="28.5" customHeight="1" x14ac:dyDescent="0.25">
      <c r="A7" s="125">
        <v>2002</v>
      </c>
      <c r="B7" s="126"/>
      <c r="C7" s="299" t="s">
        <v>2079</v>
      </c>
      <c r="D7" s="300"/>
      <c r="E7" s="125" t="s">
        <v>2078</v>
      </c>
      <c r="F7" s="299" t="s">
        <v>11583</v>
      </c>
      <c r="G7" s="301"/>
      <c r="H7" s="300"/>
      <c r="I7" s="31"/>
    </row>
    <row r="8" spans="1:9" ht="28.5" customHeight="1" x14ac:dyDescent="0.25">
      <c r="A8" s="125">
        <v>2003</v>
      </c>
      <c r="B8" s="126"/>
      <c r="C8" s="299" t="s">
        <v>2086</v>
      </c>
      <c r="D8" s="300"/>
      <c r="E8" s="125" t="s">
        <v>2085</v>
      </c>
      <c r="F8" s="299" t="s">
        <v>2088</v>
      </c>
      <c r="G8" s="301"/>
      <c r="H8" s="300"/>
      <c r="I8" s="31"/>
    </row>
    <row r="9" spans="1:9" ht="28.5" customHeight="1" x14ac:dyDescent="0.25">
      <c r="A9" s="125">
        <v>2005</v>
      </c>
      <c r="B9" s="126"/>
      <c r="C9" s="299" t="s">
        <v>2097</v>
      </c>
      <c r="D9" s="300"/>
      <c r="E9" s="125" t="s">
        <v>11584</v>
      </c>
      <c r="F9" s="299" t="s">
        <v>11585</v>
      </c>
      <c r="G9" s="301"/>
      <c r="H9" s="300"/>
      <c r="I9" s="31"/>
    </row>
    <row r="10" spans="1:9" ht="28.5" customHeight="1" x14ac:dyDescent="0.25">
      <c r="A10" s="125">
        <v>2008</v>
      </c>
      <c r="B10" s="126"/>
      <c r="C10" s="299" t="s">
        <v>2116</v>
      </c>
      <c r="D10" s="300"/>
      <c r="E10" s="125" t="s">
        <v>2115</v>
      </c>
      <c r="F10" s="299" t="s">
        <v>11586</v>
      </c>
      <c r="G10" s="301"/>
      <c r="H10" s="300"/>
      <c r="I10" s="31"/>
    </row>
    <row r="11" spans="1:9" ht="28.5" customHeight="1" x14ac:dyDescent="0.25">
      <c r="A11" s="125">
        <v>2009</v>
      </c>
      <c r="B11" s="126"/>
      <c r="C11" s="299" t="s">
        <v>2124</v>
      </c>
      <c r="D11" s="300"/>
      <c r="E11" s="125" t="s">
        <v>2123</v>
      </c>
      <c r="F11" s="299" t="s">
        <v>11587</v>
      </c>
      <c r="G11" s="301"/>
      <c r="H11" s="300"/>
      <c r="I11" s="31"/>
    </row>
    <row r="12" spans="1:9" ht="28.5" customHeight="1" x14ac:dyDescent="0.25">
      <c r="A12" s="125">
        <v>2018</v>
      </c>
      <c r="B12" s="123" t="s">
        <v>11588</v>
      </c>
      <c r="C12" s="299" t="s">
        <v>11589</v>
      </c>
      <c r="D12" s="300"/>
      <c r="E12" s="125" t="s">
        <v>2155</v>
      </c>
      <c r="F12" s="299" t="s">
        <v>11590</v>
      </c>
      <c r="G12" s="301"/>
      <c r="H12" s="300"/>
      <c r="I12" s="31"/>
    </row>
    <row r="13" spans="1:9" ht="28.5" customHeight="1" x14ac:dyDescent="0.25">
      <c r="A13" s="125">
        <v>2028</v>
      </c>
      <c r="B13" s="126"/>
      <c r="C13" s="299" t="s">
        <v>11591</v>
      </c>
      <c r="D13" s="300"/>
      <c r="E13" s="125" t="s">
        <v>2221</v>
      </c>
      <c r="F13" s="299" t="s">
        <v>2223</v>
      </c>
      <c r="G13" s="301"/>
      <c r="H13" s="300"/>
      <c r="I13" s="31"/>
    </row>
    <row r="14" spans="1:9" ht="28.5" customHeight="1" x14ac:dyDescent="0.25">
      <c r="A14" s="125">
        <v>2032</v>
      </c>
      <c r="B14" s="126"/>
      <c r="C14" s="299" t="s">
        <v>11592</v>
      </c>
      <c r="D14" s="300"/>
      <c r="E14" s="125" t="s">
        <v>2245</v>
      </c>
      <c r="F14" s="299" t="s">
        <v>11593</v>
      </c>
      <c r="G14" s="301"/>
      <c r="H14" s="300"/>
      <c r="I14" s="31"/>
    </row>
    <row r="15" spans="1:9" ht="28.5" customHeight="1" x14ac:dyDescent="0.25">
      <c r="A15" s="125">
        <v>2034</v>
      </c>
      <c r="B15" s="126"/>
      <c r="C15" s="299" t="s">
        <v>11594</v>
      </c>
      <c r="D15" s="300"/>
      <c r="E15" s="125" t="s">
        <v>2259</v>
      </c>
      <c r="F15" s="299" t="s">
        <v>11595</v>
      </c>
      <c r="G15" s="301"/>
      <c r="H15" s="300"/>
      <c r="I15" s="31"/>
    </row>
    <row r="16" spans="1:9" ht="28.5" customHeight="1" x14ac:dyDescent="0.25">
      <c r="A16" s="125">
        <v>2035</v>
      </c>
      <c r="B16" s="126"/>
      <c r="C16" s="299" t="s">
        <v>11596</v>
      </c>
      <c r="D16" s="300"/>
      <c r="E16" s="125" t="s">
        <v>11597</v>
      </c>
      <c r="F16" s="299" t="s">
        <v>2270</v>
      </c>
      <c r="G16" s="301"/>
      <c r="H16" s="300"/>
      <c r="I16" s="31"/>
    </row>
    <row r="17" spans="1:9" ht="28.5" customHeight="1" x14ac:dyDescent="0.25">
      <c r="A17" s="125">
        <v>2036</v>
      </c>
      <c r="B17" s="126"/>
      <c r="C17" s="299" t="s">
        <v>11598</v>
      </c>
      <c r="D17" s="300"/>
      <c r="E17" s="125" t="s">
        <v>2271</v>
      </c>
      <c r="F17" s="299" t="s">
        <v>11599</v>
      </c>
      <c r="G17" s="301"/>
      <c r="H17" s="300"/>
      <c r="I17" s="31"/>
    </row>
    <row r="18" spans="1:9" ht="28.5" customHeight="1" x14ac:dyDescent="0.25">
      <c r="A18" s="125">
        <v>2037</v>
      </c>
      <c r="B18" s="126"/>
      <c r="C18" s="299" t="s">
        <v>11600</v>
      </c>
      <c r="D18" s="300"/>
      <c r="E18" s="125" t="s">
        <v>2278</v>
      </c>
      <c r="F18" s="299" t="s">
        <v>11601</v>
      </c>
      <c r="G18" s="301"/>
      <c r="H18" s="300"/>
      <c r="I18" s="31"/>
    </row>
    <row r="19" spans="1:9" ht="28.5" customHeight="1" x14ac:dyDescent="0.25">
      <c r="A19" s="125">
        <v>2042</v>
      </c>
      <c r="B19" s="126"/>
      <c r="C19" s="299" t="s">
        <v>11602</v>
      </c>
      <c r="D19" s="300"/>
      <c r="E19" s="125" t="s">
        <v>2305</v>
      </c>
      <c r="F19" s="299" t="s">
        <v>11603</v>
      </c>
      <c r="G19" s="301"/>
      <c r="H19" s="300"/>
      <c r="I19" s="31"/>
    </row>
    <row r="20" spans="1:9" ht="28.5" customHeight="1" x14ac:dyDescent="0.25">
      <c r="A20" s="125">
        <v>2045</v>
      </c>
      <c r="B20" s="126"/>
      <c r="C20" s="299" t="s">
        <v>11604</v>
      </c>
      <c r="D20" s="300"/>
      <c r="E20" s="125" t="s">
        <v>2321</v>
      </c>
      <c r="F20" s="299" t="s">
        <v>11605</v>
      </c>
      <c r="G20" s="301"/>
      <c r="H20" s="300"/>
      <c r="I20" s="31"/>
    </row>
    <row r="21" spans="1:9" ht="28.5" customHeight="1" x14ac:dyDescent="0.25">
      <c r="A21" s="125">
        <v>2046</v>
      </c>
      <c r="B21" s="123" t="s">
        <v>11588</v>
      </c>
      <c r="C21" s="299" t="s">
        <v>11606</v>
      </c>
      <c r="D21" s="300"/>
      <c r="E21" s="125" t="s">
        <v>2330</v>
      </c>
      <c r="F21" s="299"/>
      <c r="G21" s="301"/>
      <c r="H21" s="300"/>
      <c r="I21" s="31"/>
    </row>
    <row r="22" spans="1:9" ht="28.5" customHeight="1" x14ac:dyDescent="0.25">
      <c r="A22" s="125">
        <v>2051</v>
      </c>
      <c r="B22" s="123" t="s">
        <v>11588</v>
      </c>
      <c r="C22" s="299" t="s">
        <v>11607</v>
      </c>
      <c r="D22" s="300"/>
      <c r="E22" s="125" t="s">
        <v>2347</v>
      </c>
      <c r="F22" s="299" t="s">
        <v>2349</v>
      </c>
      <c r="G22" s="301"/>
      <c r="H22" s="300"/>
      <c r="I22" s="31"/>
    </row>
    <row r="23" spans="1:9" ht="28.5" customHeight="1" x14ac:dyDescent="0.25">
      <c r="A23" s="125">
        <v>2053</v>
      </c>
      <c r="B23" s="126"/>
      <c r="C23" s="299" t="s">
        <v>11608</v>
      </c>
      <c r="D23" s="300"/>
      <c r="E23" s="125" t="s">
        <v>2353</v>
      </c>
      <c r="F23" s="299"/>
      <c r="G23" s="301"/>
      <c r="H23" s="300"/>
      <c r="I23" s="31"/>
    </row>
    <row r="24" spans="1:9" ht="28.5" customHeight="1" x14ac:dyDescent="0.25">
      <c r="A24" s="125">
        <v>2055</v>
      </c>
      <c r="B24" s="126"/>
      <c r="C24" s="299" t="s">
        <v>11609</v>
      </c>
      <c r="D24" s="300"/>
      <c r="E24" s="125" t="s">
        <v>2361</v>
      </c>
      <c r="F24" s="299" t="s">
        <v>11610</v>
      </c>
      <c r="G24" s="301"/>
      <c r="H24" s="300"/>
      <c r="I24" s="31"/>
    </row>
    <row r="25" spans="1:9" ht="28.5" customHeight="1" x14ac:dyDescent="0.25">
      <c r="A25" s="125">
        <v>2059</v>
      </c>
      <c r="B25" s="126"/>
      <c r="C25" s="299" t="s">
        <v>11611</v>
      </c>
      <c r="D25" s="300"/>
      <c r="E25" s="125" t="s">
        <v>2385</v>
      </c>
      <c r="F25" s="299" t="s">
        <v>11612</v>
      </c>
      <c r="G25" s="301"/>
      <c r="H25" s="300"/>
      <c r="I25" s="31"/>
    </row>
    <row r="26" spans="1:9" ht="28.5" customHeight="1" x14ac:dyDescent="0.25">
      <c r="A26" s="125">
        <v>2061</v>
      </c>
      <c r="B26" s="126"/>
      <c r="C26" s="299" t="s">
        <v>11613</v>
      </c>
      <c r="D26" s="300"/>
      <c r="E26" s="125" t="s">
        <v>2397</v>
      </c>
      <c r="F26" s="299" t="s">
        <v>11614</v>
      </c>
      <c r="G26" s="301"/>
      <c r="H26" s="300"/>
      <c r="I26" s="31"/>
    </row>
    <row r="27" spans="1:9" ht="28.5" customHeight="1" x14ac:dyDescent="0.25">
      <c r="A27" s="125">
        <v>2069</v>
      </c>
      <c r="B27" s="126"/>
      <c r="C27" s="299" t="s">
        <v>11615</v>
      </c>
      <c r="D27" s="300"/>
      <c r="E27" s="125" t="s">
        <v>2453</v>
      </c>
      <c r="F27" s="299"/>
      <c r="G27" s="301"/>
      <c r="H27" s="300"/>
      <c r="I27" s="31"/>
    </row>
    <row r="28" spans="1:9" ht="28.5" customHeight="1" x14ac:dyDescent="0.25">
      <c r="A28" s="125">
        <v>2073</v>
      </c>
      <c r="B28" s="126"/>
      <c r="C28" s="299" t="s">
        <v>11616</v>
      </c>
      <c r="D28" s="300"/>
      <c r="E28" s="125" t="s">
        <v>2481</v>
      </c>
      <c r="F28" s="299" t="s">
        <v>11617</v>
      </c>
      <c r="G28" s="301"/>
      <c r="H28" s="300"/>
      <c r="I28" s="31"/>
    </row>
    <row r="29" spans="1:9" ht="28.5" customHeight="1" x14ac:dyDescent="0.25">
      <c r="A29" s="125">
        <v>2074</v>
      </c>
      <c r="B29" s="126"/>
      <c r="C29" s="299" t="s">
        <v>11618</v>
      </c>
      <c r="D29" s="300"/>
      <c r="E29" s="125" t="s">
        <v>2488</v>
      </c>
      <c r="F29" s="299" t="s">
        <v>11619</v>
      </c>
      <c r="G29" s="301"/>
      <c r="H29" s="300"/>
      <c r="I29" s="31"/>
    </row>
    <row r="30" spans="1:9" ht="28.5" customHeight="1" x14ac:dyDescent="0.25">
      <c r="A30" s="125">
        <v>2075</v>
      </c>
      <c r="B30" s="126"/>
      <c r="C30" s="299" t="s">
        <v>11620</v>
      </c>
      <c r="D30" s="300"/>
      <c r="E30" s="125" t="s">
        <v>2495</v>
      </c>
      <c r="F30" s="299" t="s">
        <v>11621</v>
      </c>
      <c r="G30" s="301"/>
      <c r="H30" s="300"/>
      <c r="I30" s="31"/>
    </row>
    <row r="31" spans="1:9" ht="28.5" customHeight="1" x14ac:dyDescent="0.25">
      <c r="A31" s="125">
        <v>2079</v>
      </c>
      <c r="B31" s="126"/>
      <c r="C31" s="299" t="s">
        <v>11622</v>
      </c>
      <c r="D31" s="300"/>
      <c r="E31" s="125" t="s">
        <v>2524</v>
      </c>
      <c r="F31" s="299" t="s">
        <v>11623</v>
      </c>
      <c r="G31" s="301"/>
      <c r="H31" s="300"/>
      <c r="I31" s="31"/>
    </row>
    <row r="32" spans="1:9" ht="28.5" customHeight="1" x14ac:dyDescent="0.25">
      <c r="A32" s="125">
        <v>2080</v>
      </c>
      <c r="B32" s="126"/>
      <c r="C32" s="299" t="s">
        <v>11624</v>
      </c>
      <c r="D32" s="300"/>
      <c r="E32" s="125" t="s">
        <v>2531</v>
      </c>
      <c r="F32" s="299" t="s">
        <v>11625</v>
      </c>
      <c r="G32" s="301"/>
      <c r="H32" s="300"/>
      <c r="I32" s="31"/>
    </row>
    <row r="33" spans="1:9" ht="28.5" customHeight="1" x14ac:dyDescent="0.25">
      <c r="A33" s="125">
        <v>2082</v>
      </c>
      <c r="B33" s="126"/>
      <c r="C33" s="299" t="s">
        <v>11626</v>
      </c>
      <c r="D33" s="300"/>
      <c r="E33" s="125" t="s">
        <v>2546</v>
      </c>
      <c r="F33" s="299" t="s">
        <v>11627</v>
      </c>
      <c r="G33" s="301"/>
      <c r="H33" s="300"/>
      <c r="I33" s="31"/>
    </row>
    <row r="34" spans="1:9" ht="28.5" customHeight="1" x14ac:dyDescent="0.25">
      <c r="A34" s="125">
        <v>2085</v>
      </c>
      <c r="B34" s="126"/>
      <c r="C34" s="299" t="s">
        <v>11628</v>
      </c>
      <c r="D34" s="300"/>
      <c r="E34" s="125" t="s">
        <v>2568</v>
      </c>
      <c r="F34" s="299" t="s">
        <v>2576</v>
      </c>
      <c r="G34" s="301"/>
      <c r="H34" s="300"/>
      <c r="I34" s="31"/>
    </row>
    <row r="35" spans="1:9" ht="28.5" customHeight="1" x14ac:dyDescent="0.25">
      <c r="A35" s="125">
        <v>2088</v>
      </c>
      <c r="B35" s="123" t="s">
        <v>11588</v>
      </c>
      <c r="C35" s="299" t="s">
        <v>11629</v>
      </c>
      <c r="D35" s="300"/>
      <c r="E35" s="125" t="s">
        <v>2589</v>
      </c>
      <c r="F35" s="299" t="s">
        <v>11630</v>
      </c>
      <c r="G35" s="301"/>
      <c r="H35" s="300"/>
      <c r="I35" s="31"/>
    </row>
    <row r="36" spans="1:9" ht="28.5" customHeight="1" x14ac:dyDescent="0.25">
      <c r="A36" s="125"/>
      <c r="B36" s="123"/>
      <c r="C36" s="209"/>
      <c r="D36" s="210"/>
      <c r="E36" s="125" t="s">
        <v>2608</v>
      </c>
      <c r="F36" s="209"/>
      <c r="G36" s="225"/>
      <c r="H36" s="210"/>
      <c r="I36" s="31"/>
    </row>
    <row r="37" spans="1:9" ht="28.5" customHeight="1" x14ac:dyDescent="0.25">
      <c r="A37" s="125">
        <v>2098</v>
      </c>
      <c r="B37" s="123" t="s">
        <v>11588</v>
      </c>
      <c r="C37" s="299" t="s">
        <v>11631</v>
      </c>
      <c r="D37" s="300"/>
      <c r="E37" s="125" t="s">
        <v>2622</v>
      </c>
      <c r="F37" s="299"/>
      <c r="G37" s="301"/>
      <c r="H37" s="300"/>
      <c r="I37" s="31"/>
    </row>
    <row r="38" spans="1:9" ht="28.5" customHeight="1" x14ac:dyDescent="0.25">
      <c r="A38" s="125">
        <v>2116</v>
      </c>
      <c r="B38" s="123" t="s">
        <v>11588</v>
      </c>
      <c r="C38" s="299" t="s">
        <v>11632</v>
      </c>
      <c r="D38" s="300"/>
      <c r="E38" s="125" t="s">
        <v>2700</v>
      </c>
      <c r="F38" s="299" t="s">
        <v>11633</v>
      </c>
      <c r="G38" s="301"/>
      <c r="H38" s="300"/>
      <c r="I38" s="31"/>
    </row>
    <row r="39" spans="1:9" ht="28.5" customHeight="1" x14ac:dyDescent="0.25">
      <c r="A39" s="125">
        <v>2119</v>
      </c>
      <c r="B39" s="123" t="s">
        <v>11588</v>
      </c>
      <c r="C39" s="299" t="s">
        <v>11634</v>
      </c>
      <c r="D39" s="300"/>
      <c r="E39" s="125" t="s">
        <v>2708</v>
      </c>
      <c r="F39" s="299" t="s">
        <v>11635</v>
      </c>
      <c r="G39" s="301"/>
      <c r="H39" s="300"/>
      <c r="I39" s="31"/>
    </row>
    <row r="40" spans="1:9" ht="28.5" customHeight="1" x14ac:dyDescent="0.25">
      <c r="A40" s="125">
        <v>2125</v>
      </c>
      <c r="B40" s="123" t="s">
        <v>11588</v>
      </c>
      <c r="C40" s="299" t="s">
        <v>11636</v>
      </c>
      <c r="D40" s="300"/>
      <c r="E40" s="125" t="s">
        <v>2729</v>
      </c>
      <c r="F40" s="299" t="s">
        <v>11637</v>
      </c>
      <c r="G40" s="301"/>
      <c r="H40" s="300"/>
      <c r="I40" s="31"/>
    </row>
    <row r="41" spans="1:9" ht="28.5" customHeight="1" x14ac:dyDescent="0.25">
      <c r="A41" s="125">
        <v>2126</v>
      </c>
      <c r="B41" s="123" t="s">
        <v>11588</v>
      </c>
      <c r="C41" s="299" t="s">
        <v>11638</v>
      </c>
      <c r="D41" s="300"/>
      <c r="E41" s="125" t="s">
        <v>2736</v>
      </c>
      <c r="F41" s="299" t="s">
        <v>11639</v>
      </c>
      <c r="G41" s="301"/>
      <c r="H41" s="300"/>
      <c r="I41" s="31"/>
    </row>
    <row r="42" spans="1:9" ht="28.5" customHeight="1" x14ac:dyDescent="0.25">
      <c r="A42" s="125">
        <v>2127</v>
      </c>
      <c r="B42" s="126"/>
      <c r="C42" s="299" t="s">
        <v>2742</v>
      </c>
      <c r="D42" s="300"/>
      <c r="E42" s="125" t="s">
        <v>2741</v>
      </c>
      <c r="F42" s="299"/>
      <c r="G42" s="301"/>
      <c r="H42" s="300"/>
      <c r="I42" s="31"/>
    </row>
    <row r="43" spans="1:9" ht="28.5" customHeight="1" x14ac:dyDescent="0.25">
      <c r="A43" s="125">
        <v>2134</v>
      </c>
      <c r="B43" s="126" t="s">
        <v>11588</v>
      </c>
      <c r="C43" s="299" t="s">
        <v>2781</v>
      </c>
      <c r="D43" s="300"/>
      <c r="E43" s="125" t="s">
        <v>2780</v>
      </c>
      <c r="F43" s="299" t="s">
        <v>2784</v>
      </c>
      <c r="G43" s="301"/>
      <c r="H43" s="300"/>
      <c r="I43" s="31"/>
    </row>
    <row r="44" spans="1:9" ht="28.5" customHeight="1" x14ac:dyDescent="0.25">
      <c r="A44" s="125">
        <v>2135</v>
      </c>
      <c r="B44" s="126"/>
      <c r="C44" s="299" t="s">
        <v>11640</v>
      </c>
      <c r="D44" s="300"/>
      <c r="E44" s="125" t="s">
        <v>2788</v>
      </c>
      <c r="F44" s="299" t="s">
        <v>11641</v>
      </c>
      <c r="G44" s="301"/>
      <c r="H44" s="300"/>
      <c r="I44" s="31"/>
    </row>
    <row r="45" spans="1:9" ht="28.5" customHeight="1" x14ac:dyDescent="0.25">
      <c r="A45" s="125">
        <v>2137</v>
      </c>
      <c r="B45" s="126"/>
      <c r="C45" s="299" t="s">
        <v>11642</v>
      </c>
      <c r="D45" s="300"/>
      <c r="E45" s="125" t="s">
        <v>2799</v>
      </c>
      <c r="F45" s="299" t="s">
        <v>2804</v>
      </c>
      <c r="G45" s="301"/>
      <c r="H45" s="300"/>
      <c r="I45" s="31"/>
    </row>
    <row r="46" spans="1:9" ht="28.5" customHeight="1" x14ac:dyDescent="0.25">
      <c r="A46" s="125">
        <v>2138</v>
      </c>
      <c r="B46" s="126"/>
      <c r="C46" s="299" t="s">
        <v>11643</v>
      </c>
      <c r="D46" s="300"/>
      <c r="E46" s="125" t="s">
        <v>2806</v>
      </c>
      <c r="F46" s="299" t="s">
        <v>11644</v>
      </c>
      <c r="G46" s="301"/>
      <c r="H46" s="300"/>
      <c r="I46" s="31"/>
    </row>
    <row r="47" spans="1:9" ht="28.5" customHeight="1" x14ac:dyDescent="0.25">
      <c r="A47" s="125">
        <v>2140</v>
      </c>
      <c r="B47" s="126"/>
      <c r="C47" s="299" t="s">
        <v>11645</v>
      </c>
      <c r="D47" s="300"/>
      <c r="E47" s="125" t="s">
        <v>2814</v>
      </c>
      <c r="F47" s="299" t="s">
        <v>11646</v>
      </c>
      <c r="G47" s="301"/>
      <c r="H47" s="300"/>
      <c r="I47" s="31"/>
    </row>
    <row r="48" spans="1:9" ht="28.5" customHeight="1" x14ac:dyDescent="0.25">
      <c r="A48" s="125">
        <v>2141</v>
      </c>
      <c r="B48" s="126"/>
      <c r="C48" s="299" t="s">
        <v>11647</v>
      </c>
      <c r="D48" s="300"/>
      <c r="E48" s="125" t="s">
        <v>2818</v>
      </c>
      <c r="F48" s="299" t="s">
        <v>2820</v>
      </c>
      <c r="G48" s="301"/>
      <c r="H48" s="300"/>
      <c r="I48" s="31"/>
    </row>
    <row r="49" spans="1:9" ht="28.5" customHeight="1" x14ac:dyDescent="0.25">
      <c r="A49" s="125">
        <v>2142</v>
      </c>
      <c r="B49" s="126"/>
      <c r="C49" s="299" t="s">
        <v>11648</v>
      </c>
      <c r="D49" s="300"/>
      <c r="E49" s="125" t="s">
        <v>2822</v>
      </c>
      <c r="F49" s="299" t="s">
        <v>2825</v>
      </c>
      <c r="G49" s="301"/>
      <c r="H49" s="300"/>
      <c r="I49" s="31"/>
    </row>
    <row r="50" spans="1:9" ht="28.5" customHeight="1" x14ac:dyDescent="0.25">
      <c r="A50" s="125">
        <v>2145</v>
      </c>
      <c r="B50" s="126"/>
      <c r="C50" s="299" t="s">
        <v>11649</v>
      </c>
      <c r="D50" s="300"/>
      <c r="E50" s="125" t="s">
        <v>2837</v>
      </c>
      <c r="F50" s="299" t="s">
        <v>11650</v>
      </c>
      <c r="G50" s="301"/>
      <c r="H50" s="300"/>
      <c r="I50" s="31"/>
    </row>
    <row r="51" spans="1:9" ht="28.5" customHeight="1" x14ac:dyDescent="0.25">
      <c r="A51" s="125">
        <v>2150</v>
      </c>
      <c r="B51" s="126"/>
      <c r="C51" s="299" t="s">
        <v>11651</v>
      </c>
      <c r="D51" s="300"/>
      <c r="E51" s="125" t="s">
        <v>2866</v>
      </c>
      <c r="F51" s="299" t="s">
        <v>11652</v>
      </c>
      <c r="G51" s="301"/>
      <c r="H51" s="300"/>
      <c r="I51" s="31"/>
    </row>
    <row r="52" spans="1:9" ht="28.5" customHeight="1" x14ac:dyDescent="0.25">
      <c r="A52" s="125">
        <v>2152</v>
      </c>
      <c r="B52" s="126"/>
      <c r="C52" s="299" t="s">
        <v>11653</v>
      </c>
      <c r="D52" s="300"/>
      <c r="E52" s="125" t="s">
        <v>2874</v>
      </c>
      <c r="F52" s="299" t="s">
        <v>11654</v>
      </c>
      <c r="G52" s="301"/>
      <c r="H52" s="300"/>
      <c r="I52" s="31"/>
    </row>
    <row r="53" spans="1:9" ht="28.5" customHeight="1" x14ac:dyDescent="0.25">
      <c r="A53" s="125">
        <v>2153</v>
      </c>
      <c r="B53" s="123" t="s">
        <v>11588</v>
      </c>
      <c r="C53" s="299" t="s">
        <v>13241</v>
      </c>
      <c r="D53" s="300"/>
      <c r="E53" s="125" t="s">
        <v>2880</v>
      </c>
      <c r="F53" s="299" t="s">
        <v>11655</v>
      </c>
      <c r="G53" s="301"/>
      <c r="H53" s="300"/>
      <c r="I53" s="31"/>
    </row>
    <row r="54" spans="1:9" ht="28.5" customHeight="1" x14ac:dyDescent="0.25">
      <c r="A54" s="125">
        <v>2156</v>
      </c>
      <c r="B54" s="123" t="s">
        <v>11588</v>
      </c>
      <c r="C54" s="299" t="s">
        <v>11656</v>
      </c>
      <c r="D54" s="300"/>
      <c r="E54" s="125" t="s">
        <v>2898</v>
      </c>
      <c r="F54" s="299" t="s">
        <v>11657</v>
      </c>
      <c r="G54" s="301"/>
      <c r="H54" s="300"/>
      <c r="I54" s="31"/>
    </row>
    <row r="55" spans="1:9" ht="28.5" customHeight="1" x14ac:dyDescent="0.25">
      <c r="A55" s="125">
        <v>2158</v>
      </c>
      <c r="B55" s="126"/>
      <c r="C55" s="299" t="s">
        <v>2916</v>
      </c>
      <c r="D55" s="300"/>
      <c r="E55" s="125" t="s">
        <v>2914</v>
      </c>
      <c r="F55" s="299"/>
      <c r="G55" s="301"/>
      <c r="H55" s="300"/>
      <c r="I55" s="31"/>
    </row>
    <row r="56" spans="1:9" ht="28.5" customHeight="1" x14ac:dyDescent="0.25">
      <c r="A56" s="125">
        <v>2167</v>
      </c>
      <c r="B56" s="123" t="s">
        <v>11588</v>
      </c>
      <c r="C56" s="299" t="s">
        <v>11658</v>
      </c>
      <c r="D56" s="300"/>
      <c r="E56" s="125" t="s">
        <v>2975</v>
      </c>
      <c r="F56" s="299" t="s">
        <v>11659</v>
      </c>
      <c r="G56" s="301"/>
      <c r="H56" s="300"/>
      <c r="I56" s="31"/>
    </row>
    <row r="57" spans="1:9" ht="28.5" customHeight="1" x14ac:dyDescent="0.25">
      <c r="A57" s="125">
        <v>2169</v>
      </c>
      <c r="B57" s="123" t="s">
        <v>11588</v>
      </c>
      <c r="C57" s="299" t="s">
        <v>11660</v>
      </c>
      <c r="D57" s="300"/>
      <c r="E57" s="125" t="s">
        <v>2979</v>
      </c>
      <c r="F57" s="299" t="s">
        <v>11661</v>
      </c>
      <c r="G57" s="301"/>
      <c r="H57" s="300"/>
      <c r="I57" s="31"/>
    </row>
    <row r="58" spans="1:9" ht="28.5" customHeight="1" x14ac:dyDescent="0.25">
      <c r="A58" s="125">
        <v>2174</v>
      </c>
      <c r="B58" s="126"/>
      <c r="C58" s="299" t="s">
        <v>11662</v>
      </c>
      <c r="D58" s="300"/>
      <c r="E58" s="125" t="s">
        <v>2993</v>
      </c>
      <c r="F58" s="299" t="s">
        <v>11663</v>
      </c>
      <c r="G58" s="301"/>
      <c r="H58" s="300"/>
      <c r="I58" s="31"/>
    </row>
    <row r="59" spans="1:9" ht="28.5" customHeight="1" x14ac:dyDescent="0.25">
      <c r="A59" s="125">
        <v>2175</v>
      </c>
      <c r="B59" s="126"/>
      <c r="C59" s="299" t="s">
        <v>11664</v>
      </c>
      <c r="D59" s="300"/>
      <c r="E59" s="125" t="s">
        <v>2997</v>
      </c>
      <c r="F59" s="299" t="s">
        <v>11665</v>
      </c>
      <c r="G59" s="301"/>
      <c r="H59" s="300"/>
      <c r="I59" s="31"/>
    </row>
    <row r="60" spans="1:9" ht="28.5" customHeight="1" x14ac:dyDescent="0.25">
      <c r="A60" s="125">
        <v>2176</v>
      </c>
      <c r="B60" s="126"/>
      <c r="C60" s="299" t="s">
        <v>11666</v>
      </c>
      <c r="D60" s="300"/>
      <c r="E60" s="125" t="s">
        <v>3002</v>
      </c>
      <c r="F60" s="299" t="s">
        <v>3005</v>
      </c>
      <c r="G60" s="301"/>
      <c r="H60" s="300"/>
      <c r="I60" s="31"/>
    </row>
    <row r="61" spans="1:9" ht="28.5" customHeight="1" x14ac:dyDescent="0.25">
      <c r="A61" s="125">
        <v>2187</v>
      </c>
      <c r="B61" s="126"/>
      <c r="C61" s="299" t="s">
        <v>11667</v>
      </c>
      <c r="D61" s="300"/>
      <c r="E61" s="125" t="s">
        <v>3064</v>
      </c>
      <c r="F61" s="299" t="s">
        <v>3069</v>
      </c>
      <c r="G61" s="301"/>
      <c r="H61" s="300"/>
      <c r="I61" s="31"/>
    </row>
    <row r="62" spans="1:9" ht="28.5" customHeight="1" x14ac:dyDescent="0.25">
      <c r="A62" s="125">
        <v>2188</v>
      </c>
      <c r="B62" s="126"/>
      <c r="C62" s="299" t="s">
        <v>11668</v>
      </c>
      <c r="D62" s="300"/>
      <c r="E62" s="125" t="s">
        <v>3070</v>
      </c>
      <c r="F62" s="299" t="s">
        <v>11669</v>
      </c>
      <c r="G62" s="301"/>
      <c r="H62" s="300"/>
      <c r="I62" s="31"/>
    </row>
    <row r="63" spans="1:9" ht="28.5" customHeight="1" x14ac:dyDescent="0.25">
      <c r="A63" s="125">
        <v>2190</v>
      </c>
      <c r="B63" s="126"/>
      <c r="C63" s="299" t="s">
        <v>11670</v>
      </c>
      <c r="D63" s="300"/>
      <c r="E63" s="125" t="s">
        <v>3079</v>
      </c>
      <c r="F63" s="299"/>
      <c r="G63" s="301"/>
      <c r="H63" s="300"/>
      <c r="I63" s="31"/>
    </row>
    <row r="64" spans="1:9" ht="28.5" customHeight="1" x14ac:dyDescent="0.25">
      <c r="A64" s="125">
        <v>2196</v>
      </c>
      <c r="B64" s="126"/>
      <c r="C64" s="299" t="s">
        <v>11671</v>
      </c>
      <c r="D64" s="300"/>
      <c r="E64" s="125" t="s">
        <v>11672</v>
      </c>
      <c r="F64" s="299" t="s">
        <v>11673</v>
      </c>
      <c r="G64" s="301"/>
      <c r="H64" s="300"/>
      <c r="I64" s="31"/>
    </row>
    <row r="65" spans="1:9" ht="28.5" customHeight="1" x14ac:dyDescent="0.25">
      <c r="A65" s="125">
        <v>2199</v>
      </c>
      <c r="B65" s="126"/>
      <c r="C65" s="299" t="s">
        <v>11674</v>
      </c>
      <c r="D65" s="300"/>
      <c r="E65" s="125" t="s">
        <v>3130</v>
      </c>
      <c r="F65" s="299"/>
      <c r="G65" s="301"/>
      <c r="H65" s="300"/>
      <c r="I65" s="31"/>
    </row>
    <row r="66" spans="1:9" ht="28.5" customHeight="1" x14ac:dyDescent="0.25">
      <c r="A66" s="125">
        <v>2201</v>
      </c>
      <c r="B66" s="126"/>
      <c r="C66" s="299" t="s">
        <v>11675</v>
      </c>
      <c r="D66" s="300"/>
      <c r="E66" s="125" t="s">
        <v>3141</v>
      </c>
      <c r="F66" s="299" t="s">
        <v>11676</v>
      </c>
      <c r="G66" s="301"/>
      <c r="H66" s="300"/>
      <c r="I66" s="31"/>
    </row>
    <row r="67" spans="1:9" ht="28.5" customHeight="1" x14ac:dyDescent="0.25">
      <c r="A67" s="125">
        <v>2202</v>
      </c>
      <c r="B67" s="126"/>
      <c r="C67" s="299" t="s">
        <v>11677</v>
      </c>
      <c r="D67" s="300"/>
      <c r="E67" s="125" t="s">
        <v>3145</v>
      </c>
      <c r="F67" s="299" t="s">
        <v>11678</v>
      </c>
      <c r="G67" s="301"/>
      <c r="H67" s="300"/>
      <c r="I67" s="31"/>
    </row>
    <row r="68" spans="1:9" ht="28.5" customHeight="1" x14ac:dyDescent="0.25">
      <c r="A68" s="125">
        <v>2212</v>
      </c>
      <c r="B68" s="126"/>
      <c r="C68" s="299" t="s">
        <v>11679</v>
      </c>
      <c r="D68" s="300"/>
      <c r="E68" s="125" t="s">
        <v>3197</v>
      </c>
      <c r="F68" s="299" t="s">
        <v>3200</v>
      </c>
      <c r="G68" s="301"/>
      <c r="H68" s="300"/>
      <c r="I68" s="31"/>
    </row>
    <row r="69" spans="1:9" ht="28.5" customHeight="1" x14ac:dyDescent="0.25">
      <c r="A69" s="125">
        <v>2215</v>
      </c>
      <c r="B69" s="126"/>
      <c r="C69" s="299" t="s">
        <v>11680</v>
      </c>
      <c r="D69" s="300"/>
      <c r="E69" s="125" t="s">
        <v>11681</v>
      </c>
      <c r="F69" s="299"/>
      <c r="G69" s="301"/>
      <c r="H69" s="300"/>
      <c r="I69" s="31"/>
    </row>
    <row r="70" spans="1:9" ht="28.5" customHeight="1" x14ac:dyDescent="0.25">
      <c r="A70" s="125">
        <v>2218</v>
      </c>
      <c r="B70" s="126"/>
      <c r="C70" s="299" t="s">
        <v>11682</v>
      </c>
      <c r="D70" s="300"/>
      <c r="E70" s="125" t="s">
        <v>3228</v>
      </c>
      <c r="F70" s="299" t="s">
        <v>11683</v>
      </c>
      <c r="G70" s="301"/>
      <c r="H70" s="300"/>
      <c r="I70" s="31"/>
    </row>
    <row r="71" spans="1:9" ht="28.5" customHeight="1" x14ac:dyDescent="0.25">
      <c r="A71" s="125">
        <v>2219</v>
      </c>
      <c r="B71" s="126"/>
      <c r="C71" s="299" t="s">
        <v>3237</v>
      </c>
      <c r="D71" s="300"/>
      <c r="E71" s="125" t="s">
        <v>3235</v>
      </c>
      <c r="F71" s="299" t="s">
        <v>11684</v>
      </c>
      <c r="G71" s="301"/>
      <c r="H71" s="300"/>
      <c r="I71" s="31"/>
    </row>
    <row r="72" spans="1:9" ht="28.5" customHeight="1" x14ac:dyDescent="0.25">
      <c r="A72" s="125">
        <v>2220</v>
      </c>
      <c r="B72" s="126"/>
      <c r="C72" s="299" t="s">
        <v>3243</v>
      </c>
      <c r="D72" s="300"/>
      <c r="E72" s="125" t="s">
        <v>3241</v>
      </c>
      <c r="F72" s="299" t="s">
        <v>11685</v>
      </c>
      <c r="G72" s="301"/>
      <c r="H72" s="300"/>
      <c r="I72" s="31"/>
    </row>
    <row r="73" spans="1:9" ht="28.5" customHeight="1" x14ac:dyDescent="0.25">
      <c r="A73" s="125">
        <v>2221</v>
      </c>
      <c r="B73" s="126"/>
      <c r="C73" s="299" t="s">
        <v>11686</v>
      </c>
      <c r="D73" s="300"/>
      <c r="E73" s="125" t="s">
        <v>3247</v>
      </c>
      <c r="F73" s="299" t="s">
        <v>11687</v>
      </c>
      <c r="G73" s="301"/>
      <c r="H73" s="300"/>
      <c r="I73" s="31"/>
    </row>
    <row r="74" spans="1:9" ht="28.5" customHeight="1" x14ac:dyDescent="0.25">
      <c r="A74" s="125">
        <v>2222</v>
      </c>
      <c r="B74" s="126"/>
      <c r="C74" s="299" t="s">
        <v>11688</v>
      </c>
      <c r="D74" s="300"/>
      <c r="E74" s="125" t="s">
        <v>3251</v>
      </c>
      <c r="F74" s="299" t="s">
        <v>11689</v>
      </c>
      <c r="G74" s="301"/>
      <c r="H74" s="300"/>
      <c r="I74" s="31"/>
    </row>
    <row r="75" spans="1:9" ht="28.5" customHeight="1" x14ac:dyDescent="0.25">
      <c r="A75" s="125">
        <v>2234</v>
      </c>
      <c r="B75" s="123" t="s">
        <v>11588</v>
      </c>
      <c r="C75" s="299" t="s">
        <v>11690</v>
      </c>
      <c r="D75" s="300"/>
      <c r="E75" s="125" t="s">
        <v>3303</v>
      </c>
      <c r="F75" s="299"/>
      <c r="G75" s="301"/>
      <c r="H75" s="300"/>
      <c r="I75" s="31"/>
    </row>
    <row r="76" spans="1:9" ht="28.5" customHeight="1" x14ac:dyDescent="0.25">
      <c r="A76" s="125">
        <v>2238</v>
      </c>
      <c r="B76" s="123" t="s">
        <v>11588</v>
      </c>
      <c r="C76" s="299" t="s">
        <v>11691</v>
      </c>
      <c r="D76" s="300"/>
      <c r="E76" s="125" t="s">
        <v>3315</v>
      </c>
      <c r="F76" s="299" t="s">
        <v>3317</v>
      </c>
      <c r="G76" s="301"/>
      <c r="H76" s="300"/>
      <c r="I76" s="31"/>
    </row>
    <row r="77" spans="1:9" ht="28.5" customHeight="1" x14ac:dyDescent="0.25">
      <c r="A77" s="125">
        <v>2241</v>
      </c>
      <c r="B77" s="123" t="s">
        <v>11588</v>
      </c>
      <c r="C77" s="299" t="s">
        <v>11692</v>
      </c>
      <c r="D77" s="300"/>
      <c r="E77" s="125" t="s">
        <v>3325</v>
      </c>
      <c r="F77" s="299" t="s">
        <v>11693</v>
      </c>
      <c r="G77" s="301"/>
      <c r="H77" s="300"/>
      <c r="I77" s="31"/>
    </row>
    <row r="78" spans="1:9" ht="28.5" customHeight="1" x14ac:dyDescent="0.25">
      <c r="A78" s="125">
        <v>2244</v>
      </c>
      <c r="B78" s="123" t="s">
        <v>11588</v>
      </c>
      <c r="C78" s="299" t="s">
        <v>11694</v>
      </c>
      <c r="D78" s="300"/>
      <c r="E78" s="125" t="s">
        <v>3336</v>
      </c>
      <c r="F78" s="299" t="s">
        <v>3340</v>
      </c>
      <c r="G78" s="301"/>
      <c r="H78" s="300"/>
      <c r="I78" s="31"/>
    </row>
    <row r="79" spans="1:9" ht="28.5" customHeight="1" x14ac:dyDescent="0.25">
      <c r="A79" s="125">
        <v>2245</v>
      </c>
      <c r="B79" s="126"/>
      <c r="C79" s="299" t="s">
        <v>3343</v>
      </c>
      <c r="D79" s="300"/>
      <c r="E79" s="125" t="s">
        <v>3342</v>
      </c>
      <c r="F79" s="299" t="s">
        <v>11695</v>
      </c>
      <c r="G79" s="301"/>
      <c r="H79" s="300"/>
      <c r="I79" s="31"/>
    </row>
    <row r="80" spans="1:9" ht="28.5" customHeight="1" x14ac:dyDescent="0.25">
      <c r="A80" s="125">
        <v>2246</v>
      </c>
      <c r="B80" s="126"/>
      <c r="C80" s="299" t="s">
        <v>11696</v>
      </c>
      <c r="D80" s="300"/>
      <c r="E80" s="125" t="s">
        <v>3351</v>
      </c>
      <c r="F80" s="299" t="s">
        <v>11697</v>
      </c>
      <c r="G80" s="301"/>
      <c r="H80" s="300"/>
      <c r="I80" s="31"/>
    </row>
    <row r="81" spans="1:9" ht="28.5" customHeight="1" x14ac:dyDescent="0.25">
      <c r="A81" s="125">
        <v>2248</v>
      </c>
      <c r="B81" s="126"/>
      <c r="C81" s="299" t="s">
        <v>3364</v>
      </c>
      <c r="D81" s="300"/>
      <c r="E81" s="125" t="s">
        <v>3363</v>
      </c>
      <c r="F81" s="299" t="s">
        <v>11698</v>
      </c>
      <c r="G81" s="301"/>
      <c r="H81" s="300"/>
      <c r="I81" s="31"/>
    </row>
    <row r="82" spans="1:9" ht="28.5" customHeight="1" x14ac:dyDescent="0.25">
      <c r="A82" s="125">
        <v>2249</v>
      </c>
      <c r="B82" s="126"/>
      <c r="C82" s="299" t="s">
        <v>3371</v>
      </c>
      <c r="D82" s="300"/>
      <c r="E82" s="125" t="s">
        <v>3370</v>
      </c>
      <c r="F82" s="299" t="s">
        <v>11699</v>
      </c>
      <c r="G82" s="301"/>
      <c r="H82" s="300"/>
      <c r="I82" s="31"/>
    </row>
    <row r="83" spans="1:9" ht="28.5" customHeight="1" x14ac:dyDescent="0.25">
      <c r="A83" s="125">
        <v>2252</v>
      </c>
      <c r="B83" s="126"/>
      <c r="C83" s="299" t="s">
        <v>11700</v>
      </c>
      <c r="D83" s="300"/>
      <c r="E83" s="125" t="s">
        <v>3384</v>
      </c>
      <c r="F83" s="299"/>
      <c r="G83" s="301"/>
      <c r="H83" s="300"/>
      <c r="I83" s="31"/>
    </row>
    <row r="84" spans="1:9" ht="28.5" customHeight="1" x14ac:dyDescent="0.25">
      <c r="A84" s="125">
        <v>2258</v>
      </c>
      <c r="B84" s="123" t="s">
        <v>11588</v>
      </c>
      <c r="C84" s="299" t="s">
        <v>11701</v>
      </c>
      <c r="D84" s="300"/>
      <c r="E84" s="125" t="s">
        <v>3402</v>
      </c>
      <c r="F84" s="299" t="s">
        <v>11702</v>
      </c>
      <c r="G84" s="301"/>
      <c r="H84" s="300"/>
      <c r="I84" s="31"/>
    </row>
    <row r="85" spans="1:9" ht="28.5" customHeight="1" x14ac:dyDescent="0.25">
      <c r="A85" s="125">
        <v>2260</v>
      </c>
      <c r="B85" s="123" t="s">
        <v>11588</v>
      </c>
      <c r="C85" s="299" t="s">
        <v>11703</v>
      </c>
      <c r="D85" s="300"/>
      <c r="E85" s="125" t="s">
        <v>3410</v>
      </c>
      <c r="F85" s="299" t="s">
        <v>11704</v>
      </c>
      <c r="G85" s="301"/>
      <c r="H85" s="300"/>
      <c r="I85" s="31"/>
    </row>
    <row r="86" spans="1:9" ht="28.5" customHeight="1" x14ac:dyDescent="0.25">
      <c r="A86" s="125">
        <v>2261</v>
      </c>
      <c r="B86" s="123" t="s">
        <v>11588</v>
      </c>
      <c r="C86" s="299" t="s">
        <v>11705</v>
      </c>
      <c r="D86" s="300"/>
      <c r="E86" s="125" t="s">
        <v>3414</v>
      </c>
      <c r="F86" s="299" t="s">
        <v>11706</v>
      </c>
      <c r="G86" s="301"/>
      <c r="H86" s="300"/>
      <c r="I86" s="31"/>
    </row>
    <row r="87" spans="1:9" ht="28.5" customHeight="1" x14ac:dyDescent="0.25">
      <c r="A87" s="125">
        <v>2267</v>
      </c>
      <c r="B87" s="123" t="s">
        <v>11588</v>
      </c>
      <c r="C87" s="299" t="s">
        <v>11707</v>
      </c>
      <c r="D87" s="300"/>
      <c r="E87" s="125" t="s">
        <v>3441</v>
      </c>
      <c r="F87" s="299" t="s">
        <v>11708</v>
      </c>
      <c r="G87" s="301"/>
      <c r="H87" s="300"/>
      <c r="I87" s="31"/>
    </row>
    <row r="88" spans="1:9" ht="28.5" customHeight="1" x14ac:dyDescent="0.25">
      <c r="A88" s="125">
        <v>2271</v>
      </c>
      <c r="B88" s="123" t="s">
        <v>11588</v>
      </c>
      <c r="C88" s="299" t="s">
        <v>11709</v>
      </c>
      <c r="D88" s="300"/>
      <c r="E88" s="125" t="s">
        <v>3446</v>
      </c>
      <c r="F88" s="299" t="s">
        <v>3454</v>
      </c>
      <c r="G88" s="301"/>
      <c r="H88" s="300"/>
      <c r="I88" s="31"/>
    </row>
    <row r="89" spans="1:9" ht="28.5" customHeight="1" x14ac:dyDescent="0.25">
      <c r="A89" s="125">
        <v>2275</v>
      </c>
      <c r="B89" s="123" t="s">
        <v>11588</v>
      </c>
      <c r="C89" s="299" t="s">
        <v>11710</v>
      </c>
      <c r="D89" s="300"/>
      <c r="E89" s="125" t="s">
        <v>3457</v>
      </c>
      <c r="F89" s="299" t="s">
        <v>11711</v>
      </c>
      <c r="G89" s="301"/>
      <c r="H89" s="300"/>
      <c r="I89" s="31"/>
    </row>
    <row r="90" spans="1:9" ht="28.5" customHeight="1" x14ac:dyDescent="0.25">
      <c r="A90" s="125">
        <v>2286</v>
      </c>
      <c r="B90" s="126"/>
      <c r="C90" s="299" t="s">
        <v>3497</v>
      </c>
      <c r="D90" s="300"/>
      <c r="E90" s="125" t="s">
        <v>3495</v>
      </c>
      <c r="F90" s="299" t="s">
        <v>11712</v>
      </c>
      <c r="G90" s="301"/>
      <c r="H90" s="300"/>
      <c r="I90" s="31"/>
    </row>
    <row r="91" spans="1:9" ht="28.5" customHeight="1" x14ac:dyDescent="0.25">
      <c r="A91" s="125">
        <v>2288</v>
      </c>
      <c r="B91" s="126"/>
      <c r="C91" s="299" t="s">
        <v>11713</v>
      </c>
      <c r="D91" s="300"/>
      <c r="E91" s="125" t="s">
        <v>3510</v>
      </c>
      <c r="F91" s="299" t="s">
        <v>11714</v>
      </c>
      <c r="G91" s="301"/>
      <c r="H91" s="300"/>
      <c r="I91" s="31"/>
    </row>
    <row r="92" spans="1:9" ht="28.5" customHeight="1" x14ac:dyDescent="0.25">
      <c r="A92" s="125">
        <v>2291</v>
      </c>
      <c r="B92" s="123" t="s">
        <v>11588</v>
      </c>
      <c r="C92" s="299" t="s">
        <v>11715</v>
      </c>
      <c r="D92" s="300"/>
      <c r="E92" s="125" t="s">
        <v>3523</v>
      </c>
      <c r="F92" s="299" t="s">
        <v>11716</v>
      </c>
      <c r="G92" s="301"/>
      <c r="H92" s="300"/>
      <c r="I92" s="31"/>
    </row>
    <row r="93" spans="1:9" ht="28.5" customHeight="1" x14ac:dyDescent="0.25">
      <c r="A93" s="125">
        <v>2292</v>
      </c>
      <c r="B93" s="123" t="s">
        <v>11588</v>
      </c>
      <c r="C93" s="299" t="s">
        <v>11717</v>
      </c>
      <c r="D93" s="300"/>
      <c r="E93" s="125" t="s">
        <v>3523</v>
      </c>
      <c r="F93" s="299" t="s">
        <v>11718</v>
      </c>
      <c r="G93" s="301"/>
      <c r="H93" s="300"/>
      <c r="I93" s="31"/>
    </row>
    <row r="94" spans="1:9" ht="28.5" customHeight="1" x14ac:dyDescent="0.25">
      <c r="A94" s="125">
        <v>2293</v>
      </c>
      <c r="B94" s="126"/>
      <c r="C94" s="299" t="s">
        <v>11719</v>
      </c>
      <c r="D94" s="300"/>
      <c r="E94" s="125" t="s">
        <v>3534</v>
      </c>
      <c r="F94" s="299" t="s">
        <v>11720</v>
      </c>
      <c r="G94" s="301"/>
      <c r="H94" s="300"/>
      <c r="I94" s="31"/>
    </row>
    <row r="95" spans="1:9" ht="28.5" customHeight="1" x14ac:dyDescent="0.25">
      <c r="A95" s="125">
        <v>2294</v>
      </c>
      <c r="B95" s="126"/>
      <c r="C95" s="299" t="s">
        <v>11721</v>
      </c>
      <c r="D95" s="300"/>
      <c r="E95" s="125" t="s">
        <v>3539</v>
      </c>
      <c r="F95" s="299" t="s">
        <v>11722</v>
      </c>
      <c r="G95" s="301"/>
      <c r="H95" s="300"/>
      <c r="I95" s="31"/>
    </row>
    <row r="96" spans="1:9" ht="28.5" customHeight="1" x14ac:dyDescent="0.25">
      <c r="A96" s="125">
        <v>2301</v>
      </c>
      <c r="B96" s="126"/>
      <c r="C96" s="299" t="s">
        <v>11723</v>
      </c>
      <c r="D96" s="300"/>
      <c r="E96" s="125" t="s">
        <v>3580</v>
      </c>
      <c r="F96" s="299"/>
      <c r="G96" s="301"/>
      <c r="H96" s="300"/>
      <c r="I96" s="31"/>
    </row>
    <row r="97" spans="1:9" ht="28.5" customHeight="1" x14ac:dyDescent="0.25">
      <c r="A97" s="125">
        <v>2302</v>
      </c>
      <c r="B97" s="126"/>
      <c r="C97" s="299" t="s">
        <v>11724</v>
      </c>
      <c r="D97" s="300"/>
      <c r="E97" s="125" t="s">
        <v>3586</v>
      </c>
      <c r="F97" s="299" t="s">
        <v>11725</v>
      </c>
      <c r="G97" s="301"/>
      <c r="H97" s="300"/>
      <c r="I97" s="31"/>
    </row>
    <row r="98" spans="1:9" ht="28.5" customHeight="1" x14ac:dyDescent="0.25">
      <c r="A98" s="125">
        <v>2303</v>
      </c>
      <c r="B98" s="126"/>
      <c r="C98" s="299" t="s">
        <v>3594</v>
      </c>
      <c r="D98" s="300"/>
      <c r="E98" s="125" t="s">
        <v>3593</v>
      </c>
      <c r="F98" s="299"/>
      <c r="G98" s="301"/>
      <c r="H98" s="300"/>
      <c r="I98" s="31"/>
    </row>
    <row r="99" spans="1:9" ht="28.5" customHeight="1" x14ac:dyDescent="0.25">
      <c r="A99" s="125">
        <v>2307</v>
      </c>
      <c r="B99" s="126"/>
      <c r="C99" s="299" t="s">
        <v>3618</v>
      </c>
      <c r="D99" s="300"/>
      <c r="E99" s="125" t="s">
        <v>3617</v>
      </c>
      <c r="F99" s="299" t="s">
        <v>11726</v>
      </c>
      <c r="G99" s="301"/>
      <c r="H99" s="300"/>
      <c r="I99" s="31"/>
    </row>
    <row r="100" spans="1:9" ht="28.5" customHeight="1" x14ac:dyDescent="0.25">
      <c r="A100" s="125">
        <v>2308</v>
      </c>
      <c r="B100" s="126"/>
      <c r="C100" s="299" t="s">
        <v>3623</v>
      </c>
      <c r="D100" s="300"/>
      <c r="E100" s="125"/>
      <c r="F100" s="209"/>
      <c r="G100" s="225"/>
      <c r="H100" s="210"/>
      <c r="I100" s="31"/>
    </row>
    <row r="101" spans="1:9" ht="28.5" customHeight="1" x14ac:dyDescent="0.25">
      <c r="A101" s="125">
        <v>2309</v>
      </c>
      <c r="B101" s="126"/>
      <c r="C101" s="299" t="s">
        <v>3631</v>
      </c>
      <c r="D101" s="300"/>
      <c r="E101" s="125" t="s">
        <v>3630</v>
      </c>
      <c r="F101" s="299" t="s">
        <v>11727</v>
      </c>
      <c r="G101" s="301"/>
      <c r="H101" s="300"/>
      <c r="I101" s="31"/>
    </row>
    <row r="102" spans="1:9" ht="28.5" customHeight="1" x14ac:dyDescent="0.25">
      <c r="A102" s="125">
        <v>2311</v>
      </c>
      <c r="B102" s="126"/>
      <c r="C102" s="299" t="s">
        <v>11728</v>
      </c>
      <c r="D102" s="300"/>
      <c r="E102" s="125" t="s">
        <v>3641</v>
      </c>
      <c r="F102" s="299" t="s">
        <v>11729</v>
      </c>
      <c r="G102" s="301"/>
      <c r="H102" s="300"/>
      <c r="I102" s="31"/>
    </row>
    <row r="103" spans="1:9" ht="28.5" customHeight="1" x14ac:dyDescent="0.25">
      <c r="A103" s="125">
        <v>2312</v>
      </c>
      <c r="B103" s="126"/>
      <c r="C103" s="299" t="s">
        <v>11730</v>
      </c>
      <c r="D103" s="300"/>
      <c r="E103" s="125" t="s">
        <v>3645</v>
      </c>
      <c r="F103" s="299" t="s">
        <v>3650</v>
      </c>
      <c r="G103" s="301"/>
      <c r="H103" s="300"/>
      <c r="I103" s="31"/>
    </row>
    <row r="104" spans="1:9" ht="28.5" customHeight="1" x14ac:dyDescent="0.25">
      <c r="A104" s="125">
        <v>2314</v>
      </c>
      <c r="B104" s="126"/>
      <c r="C104" s="299" t="s">
        <v>11731</v>
      </c>
      <c r="D104" s="300"/>
      <c r="E104" s="125" t="s">
        <v>3657</v>
      </c>
      <c r="F104" s="299" t="s">
        <v>3659</v>
      </c>
      <c r="G104" s="301"/>
      <c r="H104" s="300"/>
      <c r="I104" s="31"/>
    </row>
    <row r="105" spans="1:9" ht="28.5" customHeight="1" x14ac:dyDescent="0.25">
      <c r="A105" s="125">
        <v>2319</v>
      </c>
      <c r="B105" s="123" t="s">
        <v>11588</v>
      </c>
      <c r="C105" s="299" t="s">
        <v>11732</v>
      </c>
      <c r="D105" s="300"/>
      <c r="E105" s="125" t="s">
        <v>3681</v>
      </c>
      <c r="F105" s="299" t="s">
        <v>11733</v>
      </c>
      <c r="G105" s="301"/>
      <c r="H105" s="300"/>
      <c r="I105" s="31"/>
    </row>
    <row r="106" spans="1:9" ht="28.5" customHeight="1" x14ac:dyDescent="0.25">
      <c r="A106" s="125">
        <v>2321</v>
      </c>
      <c r="B106" s="123" t="s">
        <v>11588</v>
      </c>
      <c r="C106" s="299" t="s">
        <v>11734</v>
      </c>
      <c r="D106" s="300"/>
      <c r="E106" s="125" t="s">
        <v>3686</v>
      </c>
      <c r="F106" s="299" t="s">
        <v>11735</v>
      </c>
      <c r="G106" s="301"/>
      <c r="H106" s="300"/>
      <c r="I106" s="31"/>
    </row>
    <row r="107" spans="1:9" ht="28.5" customHeight="1" x14ac:dyDescent="0.25">
      <c r="A107" s="125">
        <v>2323</v>
      </c>
      <c r="B107" s="123" t="s">
        <v>11588</v>
      </c>
      <c r="C107" s="299" t="s">
        <v>11736</v>
      </c>
      <c r="D107" s="300"/>
      <c r="E107" s="125" t="s">
        <v>3698</v>
      </c>
      <c r="F107" s="299" t="s">
        <v>11737</v>
      </c>
      <c r="G107" s="301"/>
      <c r="H107" s="300"/>
      <c r="I107" s="31"/>
    </row>
    <row r="108" spans="1:9" ht="28.5" customHeight="1" x14ac:dyDescent="0.25">
      <c r="A108" s="125">
        <v>2325</v>
      </c>
      <c r="B108" s="123" t="s">
        <v>11588</v>
      </c>
      <c r="C108" s="299" t="s">
        <v>11738</v>
      </c>
      <c r="D108" s="300"/>
      <c r="E108" s="125" t="s">
        <v>3698</v>
      </c>
      <c r="F108" s="299" t="s">
        <v>11739</v>
      </c>
      <c r="G108" s="301"/>
      <c r="H108" s="300"/>
      <c r="I108" s="31"/>
    </row>
    <row r="109" spans="1:9" ht="28.5" customHeight="1" x14ac:dyDescent="0.25">
      <c r="A109" s="125">
        <v>2332</v>
      </c>
      <c r="B109" s="123" t="s">
        <v>11588</v>
      </c>
      <c r="C109" s="299" t="s">
        <v>11740</v>
      </c>
      <c r="D109" s="300"/>
      <c r="E109" s="125" t="s">
        <v>3721</v>
      </c>
      <c r="F109" s="299"/>
      <c r="G109" s="301"/>
      <c r="H109" s="300"/>
      <c r="I109" s="31"/>
    </row>
    <row r="110" spans="1:9" ht="28.5" customHeight="1" x14ac:dyDescent="0.25">
      <c r="A110" s="125">
        <v>2334</v>
      </c>
      <c r="B110" s="123" t="s">
        <v>11588</v>
      </c>
      <c r="C110" s="299" t="s">
        <v>13338</v>
      </c>
      <c r="D110" s="300"/>
      <c r="E110" s="125" t="s">
        <v>3730</v>
      </c>
      <c r="F110" s="299" t="s">
        <v>11741</v>
      </c>
      <c r="G110" s="301"/>
      <c r="H110" s="300"/>
      <c r="I110" s="31"/>
    </row>
    <row r="111" spans="1:9" ht="28.5" customHeight="1" x14ac:dyDescent="0.25">
      <c r="A111" s="125">
        <v>2336</v>
      </c>
      <c r="B111" s="123" t="s">
        <v>11588</v>
      </c>
      <c r="C111" s="299" t="s">
        <v>11742</v>
      </c>
      <c r="D111" s="300"/>
      <c r="E111" s="125" t="s">
        <v>3736</v>
      </c>
      <c r="F111" s="299" t="s">
        <v>11743</v>
      </c>
      <c r="G111" s="301"/>
      <c r="H111" s="300"/>
      <c r="I111" s="31"/>
    </row>
    <row r="112" spans="1:9" ht="28.5" customHeight="1" x14ac:dyDescent="0.25">
      <c r="A112" s="125">
        <v>2337</v>
      </c>
      <c r="B112" s="126"/>
      <c r="C112" s="299" t="s">
        <v>3744</v>
      </c>
      <c r="D112" s="300"/>
      <c r="E112" s="125" t="s">
        <v>3742</v>
      </c>
      <c r="F112" s="299" t="s">
        <v>11744</v>
      </c>
      <c r="G112" s="301"/>
      <c r="H112" s="300"/>
      <c r="I112" s="31"/>
    </row>
    <row r="113" spans="1:9" ht="28.5" customHeight="1" x14ac:dyDescent="0.25">
      <c r="A113" s="125">
        <v>2341</v>
      </c>
      <c r="B113" s="126"/>
      <c r="C113" s="299" t="s">
        <v>3762</v>
      </c>
      <c r="D113" s="300"/>
      <c r="E113" s="125" t="s">
        <v>3760</v>
      </c>
      <c r="F113" s="299" t="s">
        <v>3766</v>
      </c>
      <c r="G113" s="301"/>
      <c r="H113" s="300"/>
      <c r="I113" s="31"/>
    </row>
    <row r="114" spans="1:9" ht="28.5" customHeight="1" x14ac:dyDescent="0.25">
      <c r="A114" s="125">
        <v>2346</v>
      </c>
      <c r="B114" s="123" t="s">
        <v>11588</v>
      </c>
      <c r="C114" s="299" t="s">
        <v>11745</v>
      </c>
      <c r="D114" s="300"/>
      <c r="E114" s="125" t="s">
        <v>3779</v>
      </c>
      <c r="F114" s="299" t="s">
        <v>11746</v>
      </c>
      <c r="G114" s="301"/>
      <c r="H114" s="300"/>
      <c r="I114" s="31"/>
    </row>
    <row r="115" spans="1:9" ht="28.5" customHeight="1" x14ac:dyDescent="0.25">
      <c r="A115" s="125">
        <v>2356</v>
      </c>
      <c r="B115" s="126"/>
      <c r="C115" s="299" t="s">
        <v>3823</v>
      </c>
      <c r="D115" s="300"/>
      <c r="E115" s="125" t="s">
        <v>3821</v>
      </c>
      <c r="F115" s="299" t="s">
        <v>3828</v>
      </c>
      <c r="G115" s="301"/>
      <c r="H115" s="300"/>
      <c r="I115" s="31"/>
    </row>
    <row r="116" spans="1:9" ht="28.5" customHeight="1" x14ac:dyDescent="0.25">
      <c r="A116" s="125">
        <v>2359</v>
      </c>
      <c r="B116" s="123" t="s">
        <v>11588</v>
      </c>
      <c r="C116" s="299" t="s">
        <v>11747</v>
      </c>
      <c r="D116" s="300"/>
      <c r="E116" s="125">
        <v>2233887</v>
      </c>
      <c r="F116" s="299"/>
      <c r="G116" s="301"/>
      <c r="H116" s="300"/>
      <c r="I116" s="31"/>
    </row>
    <row r="117" spans="1:9" ht="28.5" customHeight="1" x14ac:dyDescent="0.25">
      <c r="A117" s="125">
        <v>2360</v>
      </c>
      <c r="B117" s="126"/>
      <c r="C117" s="299" t="s">
        <v>11748</v>
      </c>
      <c r="D117" s="300"/>
      <c r="E117" s="125" t="s">
        <v>3839</v>
      </c>
      <c r="F117" s="299"/>
      <c r="G117" s="301"/>
      <c r="H117" s="300"/>
      <c r="I117" s="31"/>
    </row>
    <row r="118" spans="1:9" ht="28.5" customHeight="1" x14ac:dyDescent="0.25">
      <c r="A118" s="125">
        <v>2361</v>
      </c>
      <c r="B118" s="126"/>
      <c r="C118" s="299" t="s">
        <v>11749</v>
      </c>
      <c r="D118" s="300"/>
      <c r="E118" s="125" t="s">
        <v>3845</v>
      </c>
      <c r="F118" s="299"/>
      <c r="G118" s="301"/>
      <c r="H118" s="300"/>
      <c r="I118" s="31"/>
    </row>
    <row r="119" spans="1:9" ht="28.5" customHeight="1" x14ac:dyDescent="0.25">
      <c r="A119" s="125">
        <v>2362</v>
      </c>
      <c r="B119" s="126"/>
      <c r="C119" s="299" t="s">
        <v>3853</v>
      </c>
      <c r="D119" s="300"/>
      <c r="E119" s="125" t="s">
        <v>3851</v>
      </c>
      <c r="F119" s="299" t="s">
        <v>3852</v>
      </c>
      <c r="G119" s="301"/>
      <c r="H119" s="300"/>
      <c r="I119" s="31"/>
    </row>
    <row r="120" spans="1:9" ht="28.5" customHeight="1" x14ac:dyDescent="0.25">
      <c r="A120" s="125">
        <v>2364</v>
      </c>
      <c r="B120" s="126"/>
      <c r="C120" s="299" t="s">
        <v>11750</v>
      </c>
      <c r="D120" s="300"/>
      <c r="E120" s="125" t="s">
        <v>3865</v>
      </c>
      <c r="F120" s="299" t="s">
        <v>11751</v>
      </c>
      <c r="G120" s="301"/>
      <c r="H120" s="300"/>
      <c r="I120" s="31"/>
    </row>
    <row r="121" spans="1:9" ht="28.5" customHeight="1" x14ac:dyDescent="0.25">
      <c r="A121" s="125">
        <v>2381</v>
      </c>
      <c r="B121" s="126"/>
      <c r="C121" s="299" t="s">
        <v>3972</v>
      </c>
      <c r="D121" s="300"/>
      <c r="E121" s="125" t="s">
        <v>3970</v>
      </c>
      <c r="F121" s="299" t="s">
        <v>3971</v>
      </c>
      <c r="G121" s="301"/>
      <c r="H121" s="300"/>
      <c r="I121" s="31"/>
    </row>
    <row r="122" spans="1:9" ht="28.5" customHeight="1" x14ac:dyDescent="0.25">
      <c r="A122" s="125">
        <v>2389</v>
      </c>
      <c r="B122" s="126"/>
      <c r="C122" s="299" t="s">
        <v>4016</v>
      </c>
      <c r="D122" s="300"/>
      <c r="E122" s="125" t="s">
        <v>4014</v>
      </c>
      <c r="F122" s="299" t="s">
        <v>4019</v>
      </c>
      <c r="G122" s="301"/>
      <c r="H122" s="300"/>
      <c r="I122" s="31"/>
    </row>
    <row r="123" spans="1:9" ht="28.5" customHeight="1" x14ac:dyDescent="0.25">
      <c r="A123" s="125">
        <v>2394</v>
      </c>
      <c r="B123" s="126"/>
      <c r="C123" s="299" t="s">
        <v>11752</v>
      </c>
      <c r="D123" s="300"/>
      <c r="E123" s="127" t="s">
        <v>4048</v>
      </c>
      <c r="F123" s="299" t="s">
        <v>4055</v>
      </c>
      <c r="G123" s="301"/>
      <c r="H123" s="300"/>
      <c r="I123" s="31"/>
    </row>
    <row r="124" spans="1:9" ht="28.5" customHeight="1" x14ac:dyDescent="0.25">
      <c r="A124" s="125">
        <v>2400</v>
      </c>
      <c r="B124" s="126"/>
      <c r="C124" s="299" t="s">
        <v>11753</v>
      </c>
      <c r="D124" s="300"/>
      <c r="E124" s="125">
        <v>148051</v>
      </c>
      <c r="F124" s="299"/>
      <c r="G124" s="301"/>
      <c r="H124" s="300"/>
      <c r="I124" s="31"/>
    </row>
    <row r="125" spans="1:9" ht="28.5" customHeight="1" x14ac:dyDescent="0.25">
      <c r="A125" s="125">
        <v>2401</v>
      </c>
      <c r="B125" s="126"/>
      <c r="C125" s="299" t="s">
        <v>11754</v>
      </c>
      <c r="D125" s="300"/>
      <c r="E125" s="125" t="s">
        <v>4093</v>
      </c>
      <c r="F125" s="299"/>
      <c r="G125" s="301"/>
      <c r="H125" s="300"/>
      <c r="I125" s="31"/>
    </row>
    <row r="126" spans="1:9" ht="28.5" customHeight="1" x14ac:dyDescent="0.25">
      <c r="A126" s="125">
        <v>2406</v>
      </c>
      <c r="B126" s="123" t="s">
        <v>11588</v>
      </c>
      <c r="C126" s="299" t="s">
        <v>11755</v>
      </c>
      <c r="D126" s="300"/>
      <c r="E126" s="125" t="s">
        <v>4115</v>
      </c>
      <c r="F126" s="299" t="s">
        <v>11756</v>
      </c>
      <c r="G126" s="301"/>
      <c r="H126" s="300"/>
      <c r="I126" s="31"/>
    </row>
    <row r="127" spans="1:9" ht="28.5" customHeight="1" x14ac:dyDescent="0.25">
      <c r="A127" s="125">
        <v>2418</v>
      </c>
      <c r="B127" s="126" t="s">
        <v>11588</v>
      </c>
      <c r="C127" s="299" t="s">
        <v>11757</v>
      </c>
      <c r="D127" s="300"/>
      <c r="E127" s="125" t="s">
        <v>4179</v>
      </c>
      <c r="F127" s="299" t="s">
        <v>11758</v>
      </c>
      <c r="G127" s="301"/>
      <c r="H127" s="300"/>
      <c r="I127" s="31"/>
    </row>
    <row r="128" spans="1:9" ht="28.5" customHeight="1" x14ac:dyDescent="0.25">
      <c r="A128" s="125">
        <v>2422</v>
      </c>
      <c r="B128" s="126"/>
      <c r="C128" s="299" t="s">
        <v>11759</v>
      </c>
      <c r="D128" s="300"/>
      <c r="E128" s="125" t="s">
        <v>4197</v>
      </c>
      <c r="F128" s="299"/>
      <c r="G128" s="301"/>
      <c r="H128" s="300"/>
      <c r="I128" s="31"/>
    </row>
    <row r="129" spans="1:9" ht="28.5" customHeight="1" x14ac:dyDescent="0.25">
      <c r="A129" s="125">
        <v>2427</v>
      </c>
      <c r="B129" s="126"/>
      <c r="C129" s="299" t="s">
        <v>11760</v>
      </c>
      <c r="D129" s="300"/>
      <c r="E129" s="125" t="s">
        <v>4220</v>
      </c>
      <c r="F129" s="299"/>
      <c r="G129" s="301"/>
      <c r="H129" s="300"/>
      <c r="I129" s="31"/>
    </row>
    <row r="130" spans="1:9" ht="28.5" customHeight="1" x14ac:dyDescent="0.25">
      <c r="A130" s="125">
        <v>2428</v>
      </c>
      <c r="B130" s="126"/>
      <c r="C130" s="299" t="s">
        <v>11761</v>
      </c>
      <c r="D130" s="300"/>
      <c r="E130" s="125" t="s">
        <v>4226</v>
      </c>
      <c r="F130" s="299" t="s">
        <v>11762</v>
      </c>
      <c r="G130" s="301"/>
      <c r="H130" s="300"/>
      <c r="I130" s="31"/>
    </row>
    <row r="131" spans="1:9" ht="28.5" customHeight="1" x14ac:dyDescent="0.25">
      <c r="A131" s="125">
        <v>2430</v>
      </c>
      <c r="B131" s="126"/>
      <c r="C131" s="299" t="s">
        <v>11763</v>
      </c>
      <c r="D131" s="300"/>
      <c r="E131" s="125" t="s">
        <v>4235</v>
      </c>
      <c r="F131" s="299" t="s">
        <v>11764</v>
      </c>
      <c r="G131" s="301"/>
      <c r="H131" s="300"/>
      <c r="I131" s="31"/>
    </row>
    <row r="132" spans="1:9" ht="28.5" customHeight="1" x14ac:dyDescent="0.25">
      <c r="A132" s="125">
        <v>2432</v>
      </c>
      <c r="B132" s="126"/>
      <c r="C132" s="299" t="s">
        <v>11765</v>
      </c>
      <c r="D132" s="300"/>
      <c r="E132" s="125" t="s">
        <v>4246</v>
      </c>
      <c r="F132" s="299" t="s">
        <v>11766</v>
      </c>
      <c r="G132" s="301"/>
      <c r="H132" s="300"/>
      <c r="I132" s="31"/>
    </row>
    <row r="133" spans="1:9" ht="28.5" customHeight="1" x14ac:dyDescent="0.25">
      <c r="A133" s="125">
        <v>2436</v>
      </c>
      <c r="B133" s="126"/>
      <c r="C133" s="299" t="s">
        <v>11767</v>
      </c>
      <c r="D133" s="300"/>
      <c r="E133" s="125" t="s">
        <v>4263</v>
      </c>
      <c r="F133" s="299" t="s">
        <v>4267</v>
      </c>
      <c r="G133" s="301"/>
      <c r="H133" s="300"/>
      <c r="I133" s="31"/>
    </row>
    <row r="134" spans="1:9" ht="28.5" customHeight="1" x14ac:dyDescent="0.25">
      <c r="A134" s="125">
        <v>2437</v>
      </c>
      <c r="B134" s="126"/>
      <c r="C134" s="299" t="s">
        <v>11768</v>
      </c>
      <c r="D134" s="300"/>
      <c r="E134" s="125" t="s">
        <v>4270</v>
      </c>
      <c r="F134" s="299"/>
      <c r="G134" s="301"/>
      <c r="H134" s="300"/>
      <c r="I134" s="31"/>
    </row>
    <row r="135" spans="1:9" ht="28.5" customHeight="1" x14ac:dyDescent="0.25">
      <c r="A135" s="125">
        <v>2439</v>
      </c>
      <c r="B135" s="126"/>
      <c r="C135" s="299" t="s">
        <v>11769</v>
      </c>
      <c r="D135" s="300"/>
      <c r="E135" s="125" t="s">
        <v>4284</v>
      </c>
      <c r="F135" s="299" t="s">
        <v>11770</v>
      </c>
      <c r="G135" s="301"/>
      <c r="H135" s="300"/>
      <c r="I135" s="31"/>
    </row>
    <row r="136" spans="1:9" ht="28.5" customHeight="1" x14ac:dyDescent="0.25">
      <c r="A136" s="125">
        <v>2440</v>
      </c>
      <c r="B136" s="126"/>
      <c r="C136" s="299" t="s">
        <v>11771</v>
      </c>
      <c r="D136" s="300"/>
      <c r="E136" s="125" t="s">
        <v>4289</v>
      </c>
      <c r="F136" s="299" t="s">
        <v>4290</v>
      </c>
      <c r="G136" s="301"/>
      <c r="H136" s="300"/>
      <c r="I136" s="31"/>
    </row>
    <row r="137" spans="1:9" ht="28.5" customHeight="1" x14ac:dyDescent="0.25">
      <c r="A137" s="125">
        <v>2441</v>
      </c>
      <c r="B137" s="126"/>
      <c r="C137" s="299" t="s">
        <v>11772</v>
      </c>
      <c r="D137" s="300"/>
      <c r="E137" s="125" t="s">
        <v>4294</v>
      </c>
      <c r="F137" s="299" t="s">
        <v>11773</v>
      </c>
      <c r="G137" s="301"/>
      <c r="H137" s="300"/>
      <c r="I137" s="31"/>
    </row>
    <row r="138" spans="1:9" ht="28.5" customHeight="1" x14ac:dyDescent="0.25">
      <c r="A138" s="125">
        <v>2442</v>
      </c>
      <c r="B138" s="126"/>
      <c r="C138" s="299" t="s">
        <v>11774</v>
      </c>
      <c r="D138" s="300"/>
      <c r="E138" s="125" t="s">
        <v>4299</v>
      </c>
      <c r="F138" s="299" t="s">
        <v>4305</v>
      </c>
      <c r="G138" s="301"/>
      <c r="H138" s="300"/>
      <c r="I138" s="31"/>
    </row>
    <row r="139" spans="1:9" ht="28.5" customHeight="1" x14ac:dyDescent="0.25">
      <c r="A139" s="125">
        <v>2443</v>
      </c>
      <c r="B139" s="126"/>
      <c r="C139" s="299" t="s">
        <v>4309</v>
      </c>
      <c r="D139" s="300"/>
      <c r="E139" s="125" t="s">
        <v>4307</v>
      </c>
      <c r="F139" s="299"/>
      <c r="G139" s="301"/>
      <c r="H139" s="300"/>
      <c r="I139" s="31"/>
    </row>
    <row r="140" spans="1:9" ht="28.5" customHeight="1" x14ac:dyDescent="0.25">
      <c r="A140" s="125">
        <v>2444</v>
      </c>
      <c r="B140" s="126"/>
      <c r="C140" s="299" t="s">
        <v>11775</v>
      </c>
      <c r="D140" s="300"/>
      <c r="E140" s="125" t="s">
        <v>4311</v>
      </c>
      <c r="F140" s="299" t="s">
        <v>11776</v>
      </c>
      <c r="G140" s="301"/>
      <c r="H140" s="300"/>
      <c r="I140" s="31"/>
    </row>
    <row r="141" spans="1:9" ht="28.5" customHeight="1" x14ac:dyDescent="0.25">
      <c r="A141" s="125">
        <v>2445</v>
      </c>
      <c r="B141" s="126"/>
      <c r="C141" s="299" t="s">
        <v>11777</v>
      </c>
      <c r="D141" s="300"/>
      <c r="E141" s="125" t="s">
        <v>4322</v>
      </c>
      <c r="F141" s="299" t="s">
        <v>11778</v>
      </c>
      <c r="G141" s="301"/>
      <c r="H141" s="300"/>
      <c r="I141" s="31"/>
    </row>
    <row r="142" spans="1:9" ht="28.5" customHeight="1" x14ac:dyDescent="0.25">
      <c r="A142" s="125">
        <v>2447</v>
      </c>
      <c r="B142" s="126"/>
      <c r="C142" s="299" t="s">
        <v>11779</v>
      </c>
      <c r="D142" s="300"/>
      <c r="E142" s="125" t="s">
        <v>4332</v>
      </c>
      <c r="F142" s="299" t="s">
        <v>11780</v>
      </c>
      <c r="G142" s="301"/>
      <c r="H142" s="300"/>
      <c r="I142" s="31"/>
    </row>
    <row r="143" spans="1:9" ht="28.5" customHeight="1" x14ac:dyDescent="0.25">
      <c r="A143" s="125">
        <v>2449</v>
      </c>
      <c r="B143" s="126"/>
      <c r="C143" s="299" t="s">
        <v>11781</v>
      </c>
      <c r="D143" s="300"/>
      <c r="E143" s="125" t="s">
        <v>4342</v>
      </c>
      <c r="F143" s="299" t="s">
        <v>11782</v>
      </c>
      <c r="G143" s="301"/>
      <c r="H143" s="300"/>
      <c r="I143" s="31"/>
    </row>
    <row r="144" spans="1:9" ht="28.5" customHeight="1" x14ac:dyDescent="0.25">
      <c r="A144" s="125">
        <v>2450</v>
      </c>
      <c r="B144" s="126"/>
      <c r="C144" s="299" t="s">
        <v>11783</v>
      </c>
      <c r="D144" s="300"/>
      <c r="E144" s="125" t="s">
        <v>4348</v>
      </c>
      <c r="F144" s="299"/>
      <c r="G144" s="301"/>
      <c r="H144" s="300"/>
      <c r="I144" s="31"/>
    </row>
    <row r="145" spans="1:9" ht="28.5" customHeight="1" x14ac:dyDescent="0.25">
      <c r="A145" s="125">
        <v>2451</v>
      </c>
      <c r="B145" s="126"/>
      <c r="C145" s="299" t="s">
        <v>11784</v>
      </c>
      <c r="D145" s="300"/>
      <c r="E145" s="125" t="s">
        <v>4352</v>
      </c>
      <c r="F145" s="299" t="s">
        <v>11785</v>
      </c>
      <c r="G145" s="301"/>
      <c r="H145" s="300"/>
      <c r="I145" s="31"/>
    </row>
    <row r="146" spans="1:9" ht="28.5" customHeight="1" x14ac:dyDescent="0.25">
      <c r="A146" s="125">
        <v>2452</v>
      </c>
      <c r="B146" s="126"/>
      <c r="C146" s="299" t="s">
        <v>11786</v>
      </c>
      <c r="D146" s="300"/>
      <c r="E146" s="125" t="s">
        <v>4357</v>
      </c>
      <c r="F146" s="299"/>
      <c r="G146" s="301"/>
      <c r="H146" s="300"/>
      <c r="I146" s="31"/>
    </row>
    <row r="147" spans="1:9" ht="28.5" customHeight="1" x14ac:dyDescent="0.25">
      <c r="A147" s="125">
        <v>2454</v>
      </c>
      <c r="B147" s="126"/>
      <c r="C147" s="299" t="s">
        <v>4367</v>
      </c>
      <c r="D147" s="300"/>
      <c r="E147" s="125" t="s">
        <v>4365</v>
      </c>
      <c r="F147" s="299"/>
      <c r="G147" s="301"/>
      <c r="H147" s="300"/>
      <c r="I147" s="31"/>
    </row>
    <row r="148" spans="1:9" ht="28.5" customHeight="1" x14ac:dyDescent="0.25">
      <c r="A148" s="125">
        <v>2456</v>
      </c>
      <c r="B148" s="126"/>
      <c r="C148" s="299" t="s">
        <v>11787</v>
      </c>
      <c r="D148" s="300"/>
      <c r="E148" s="125" t="s">
        <v>4378</v>
      </c>
      <c r="F148" s="299"/>
      <c r="G148" s="301"/>
      <c r="H148" s="300"/>
      <c r="I148" s="31"/>
    </row>
    <row r="149" spans="1:9" ht="28.5" customHeight="1" x14ac:dyDescent="0.25">
      <c r="A149" s="125">
        <v>2457</v>
      </c>
      <c r="B149" s="126"/>
      <c r="C149" s="299" t="s">
        <v>11788</v>
      </c>
      <c r="D149" s="300"/>
      <c r="E149" s="125" t="s">
        <v>4382</v>
      </c>
      <c r="F149" s="299"/>
      <c r="G149" s="301"/>
      <c r="H149" s="300"/>
      <c r="I149" s="31"/>
    </row>
    <row r="150" spans="1:9" ht="28.5" customHeight="1" x14ac:dyDescent="0.25">
      <c r="A150" s="125">
        <v>2460</v>
      </c>
      <c r="B150" s="126" t="s">
        <v>11789</v>
      </c>
      <c r="C150" s="299" t="s">
        <v>11790</v>
      </c>
      <c r="D150" s="300"/>
      <c r="E150" s="125" t="s">
        <v>4399</v>
      </c>
      <c r="F150" s="299" t="s">
        <v>11791</v>
      </c>
      <c r="G150" s="301"/>
      <c r="H150" s="300"/>
      <c r="I150" s="31"/>
    </row>
    <row r="151" spans="1:9" ht="28.5" customHeight="1" x14ac:dyDescent="0.25">
      <c r="A151" s="125">
        <v>2462</v>
      </c>
      <c r="B151" s="126"/>
      <c r="C151" s="299" t="s">
        <v>11792</v>
      </c>
      <c r="D151" s="300"/>
      <c r="E151" s="125" t="s">
        <v>4410</v>
      </c>
      <c r="F151" s="299" t="s">
        <v>11793</v>
      </c>
      <c r="G151" s="301"/>
      <c r="H151" s="300"/>
      <c r="I151" s="31"/>
    </row>
    <row r="152" spans="1:9" ht="28.5" customHeight="1" x14ac:dyDescent="0.25">
      <c r="A152" s="125">
        <v>2463</v>
      </c>
      <c r="B152" s="126"/>
      <c r="C152" s="299" t="s">
        <v>11794</v>
      </c>
      <c r="D152" s="300"/>
      <c r="E152" s="125" t="s">
        <v>4415</v>
      </c>
      <c r="F152" s="299" t="s">
        <v>11795</v>
      </c>
      <c r="G152" s="301"/>
      <c r="H152" s="300"/>
      <c r="I152" s="31"/>
    </row>
    <row r="153" spans="1:9" ht="28.5" customHeight="1" x14ac:dyDescent="0.25">
      <c r="A153" s="125">
        <v>2465</v>
      </c>
      <c r="B153" s="126"/>
      <c r="C153" s="299" t="s">
        <v>4432</v>
      </c>
      <c r="D153" s="300"/>
      <c r="E153" s="125" t="s">
        <v>4430</v>
      </c>
      <c r="F153" s="299" t="s">
        <v>4433</v>
      </c>
      <c r="G153" s="301"/>
      <c r="H153" s="300"/>
      <c r="I153" s="31"/>
    </row>
    <row r="154" spans="1:9" ht="28.5" customHeight="1" x14ac:dyDescent="0.25">
      <c r="A154" s="125">
        <v>2466</v>
      </c>
      <c r="B154" s="123" t="s">
        <v>11588</v>
      </c>
      <c r="C154" s="299" t="s">
        <v>11796</v>
      </c>
      <c r="D154" s="300"/>
      <c r="E154" s="125" t="s">
        <v>4438</v>
      </c>
      <c r="F154" s="299" t="s">
        <v>11797</v>
      </c>
      <c r="G154" s="301"/>
      <c r="H154" s="300"/>
      <c r="I154" s="31"/>
    </row>
    <row r="155" spans="1:9" ht="28.5" customHeight="1" x14ac:dyDescent="0.25">
      <c r="A155" s="125">
        <v>2467</v>
      </c>
      <c r="B155" s="126"/>
      <c r="C155" s="299" t="s">
        <v>4444</v>
      </c>
      <c r="D155" s="300"/>
      <c r="E155" s="125" t="s">
        <v>4442</v>
      </c>
      <c r="F155" s="299"/>
      <c r="G155" s="301"/>
      <c r="H155" s="300"/>
      <c r="I155" s="31"/>
    </row>
    <row r="156" spans="1:9" ht="28.5" customHeight="1" x14ac:dyDescent="0.25">
      <c r="A156" s="125">
        <v>2480</v>
      </c>
      <c r="B156" s="126"/>
      <c r="C156" s="299" t="s">
        <v>11798</v>
      </c>
      <c r="D156" s="300"/>
      <c r="E156" s="125" t="s">
        <v>4538</v>
      </c>
      <c r="F156" s="299" t="s">
        <v>11799</v>
      </c>
      <c r="G156" s="301"/>
      <c r="H156" s="300"/>
      <c r="I156" s="31"/>
    </row>
    <row r="157" spans="1:9" ht="28.5" customHeight="1" x14ac:dyDescent="0.25">
      <c r="A157" s="125">
        <v>2486</v>
      </c>
      <c r="B157" s="123" t="s">
        <v>11588</v>
      </c>
      <c r="C157" s="299" t="s">
        <v>11800</v>
      </c>
      <c r="D157" s="300"/>
      <c r="E157" s="125" t="s">
        <v>4561</v>
      </c>
      <c r="F157" s="299" t="s">
        <v>11801</v>
      </c>
      <c r="G157" s="301"/>
      <c r="H157" s="300"/>
      <c r="I157" s="31"/>
    </row>
    <row r="158" spans="1:9" ht="28.5" customHeight="1" x14ac:dyDescent="0.25">
      <c r="A158" s="125">
        <v>2487</v>
      </c>
      <c r="B158" s="126"/>
      <c r="C158" s="299" t="s">
        <v>11802</v>
      </c>
      <c r="D158" s="300"/>
      <c r="E158" s="125" t="s">
        <v>4567</v>
      </c>
      <c r="F158" s="299" t="s">
        <v>11803</v>
      </c>
      <c r="G158" s="301"/>
      <c r="H158" s="300"/>
      <c r="I158" s="31"/>
    </row>
    <row r="159" spans="1:9" ht="28.5" customHeight="1" x14ac:dyDescent="0.25">
      <c r="A159" s="125">
        <v>2489</v>
      </c>
      <c r="B159" s="126"/>
      <c r="C159" s="299" t="s">
        <v>4579</v>
      </c>
      <c r="D159" s="300"/>
      <c r="E159" s="125" t="s">
        <v>11804</v>
      </c>
      <c r="F159" s="299" t="s">
        <v>11805</v>
      </c>
      <c r="G159" s="301"/>
      <c r="H159" s="300"/>
      <c r="I159" s="31"/>
    </row>
    <row r="160" spans="1:9" ht="28.5" customHeight="1" x14ac:dyDescent="0.25">
      <c r="A160" s="125">
        <v>2491</v>
      </c>
      <c r="B160" s="126"/>
      <c r="C160" s="299" t="s">
        <v>11806</v>
      </c>
      <c r="D160" s="300"/>
      <c r="E160" s="125" t="s">
        <v>4590</v>
      </c>
      <c r="F160" s="299"/>
      <c r="G160" s="301"/>
      <c r="H160" s="300"/>
      <c r="I160" s="31"/>
    </row>
    <row r="161" spans="1:9" ht="28.5" customHeight="1" x14ac:dyDescent="0.25">
      <c r="A161" s="125">
        <v>2493</v>
      </c>
      <c r="B161" s="126"/>
      <c r="C161" s="299" t="s">
        <v>11807</v>
      </c>
      <c r="D161" s="300"/>
      <c r="E161" s="125" t="s">
        <v>4605</v>
      </c>
      <c r="F161" s="299"/>
      <c r="G161" s="301"/>
      <c r="H161" s="300"/>
      <c r="I161" s="31"/>
    </row>
    <row r="162" spans="1:9" ht="28.5" customHeight="1" x14ac:dyDescent="0.25">
      <c r="A162" s="125">
        <v>2494</v>
      </c>
      <c r="B162" s="123"/>
      <c r="C162" s="299" t="s">
        <v>4612</v>
      </c>
      <c r="D162" s="300"/>
      <c r="E162" s="125" t="s">
        <v>4610</v>
      </c>
      <c r="F162" s="299" t="s">
        <v>11808</v>
      </c>
      <c r="G162" s="301"/>
      <c r="H162" s="300"/>
      <c r="I162" s="31"/>
    </row>
    <row r="163" spans="1:9" ht="28.5" customHeight="1" x14ac:dyDescent="0.25">
      <c r="A163" s="125">
        <v>2500</v>
      </c>
      <c r="B163" s="123" t="s">
        <v>11588</v>
      </c>
      <c r="C163" s="299" t="s">
        <v>11809</v>
      </c>
      <c r="D163" s="300"/>
      <c r="E163" s="125" t="s">
        <v>4631</v>
      </c>
      <c r="F163" s="299" t="s">
        <v>11810</v>
      </c>
      <c r="G163" s="301"/>
      <c r="H163" s="300"/>
      <c r="I163" s="31"/>
    </row>
    <row r="164" spans="1:9" ht="28.5" customHeight="1" x14ac:dyDescent="0.25">
      <c r="A164" s="125">
        <v>2501</v>
      </c>
      <c r="B164" s="123" t="s">
        <v>11588</v>
      </c>
      <c r="C164" s="299" t="s">
        <v>11811</v>
      </c>
      <c r="D164" s="300"/>
      <c r="E164" s="125" t="s">
        <v>4638</v>
      </c>
      <c r="F164" s="299" t="s">
        <v>11812</v>
      </c>
      <c r="G164" s="301"/>
      <c r="H164" s="300"/>
      <c r="I164" s="31"/>
    </row>
    <row r="165" spans="1:9" ht="28.5" customHeight="1" x14ac:dyDescent="0.25">
      <c r="A165" s="125">
        <v>2503</v>
      </c>
      <c r="B165" s="123" t="s">
        <v>11588</v>
      </c>
      <c r="C165" s="209" t="s">
        <v>13342</v>
      </c>
      <c r="D165" s="210"/>
      <c r="E165" s="125" t="s">
        <v>4645</v>
      </c>
      <c r="F165" s="209" t="s">
        <v>13343</v>
      </c>
      <c r="G165" s="225"/>
      <c r="H165" s="210"/>
      <c r="I165" s="31"/>
    </row>
    <row r="166" spans="1:9" ht="28.5" customHeight="1" x14ac:dyDescent="0.25">
      <c r="A166" s="125">
        <v>2504</v>
      </c>
      <c r="B166" s="123" t="s">
        <v>11588</v>
      </c>
      <c r="C166" s="299" t="s">
        <v>11813</v>
      </c>
      <c r="D166" s="300"/>
      <c r="E166" s="125" t="s">
        <v>4649</v>
      </c>
      <c r="F166" s="299" t="s">
        <v>11814</v>
      </c>
      <c r="G166" s="301"/>
      <c r="H166" s="300"/>
      <c r="I166" s="31"/>
    </row>
    <row r="167" spans="1:9" ht="28.5" customHeight="1" x14ac:dyDescent="0.25">
      <c r="A167" s="125">
        <v>2507</v>
      </c>
      <c r="B167" s="126"/>
      <c r="C167" s="299" t="s">
        <v>4660</v>
      </c>
      <c r="D167" s="300"/>
      <c r="E167" s="125" t="s">
        <v>4658</v>
      </c>
      <c r="F167" s="299"/>
      <c r="G167" s="301"/>
      <c r="H167" s="300"/>
      <c r="I167" s="31"/>
    </row>
    <row r="168" spans="1:9" ht="28.5" customHeight="1" x14ac:dyDescent="0.25">
      <c r="A168" s="125">
        <v>2508</v>
      </c>
      <c r="B168" s="123" t="s">
        <v>11588</v>
      </c>
      <c r="C168" s="299" t="s">
        <v>11815</v>
      </c>
      <c r="D168" s="300"/>
      <c r="E168" s="125" t="s">
        <v>4665</v>
      </c>
      <c r="F168" s="299" t="s">
        <v>11816</v>
      </c>
      <c r="G168" s="301"/>
      <c r="H168" s="300"/>
      <c r="I168" s="31"/>
    </row>
    <row r="169" spans="1:9" ht="28.5" customHeight="1" x14ac:dyDescent="0.25">
      <c r="A169" s="125">
        <v>2509</v>
      </c>
      <c r="B169" s="126"/>
      <c r="C169" s="299" t="s">
        <v>11817</v>
      </c>
      <c r="D169" s="300"/>
      <c r="E169" s="125" t="s">
        <v>4667</v>
      </c>
      <c r="F169" s="299" t="s">
        <v>11818</v>
      </c>
      <c r="G169" s="301"/>
      <c r="H169" s="300"/>
      <c r="I169" s="31"/>
    </row>
    <row r="170" spans="1:9" ht="28.5" customHeight="1" x14ac:dyDescent="0.25">
      <c r="A170" s="125">
        <v>2512</v>
      </c>
      <c r="B170" s="126"/>
      <c r="C170" s="299" t="s">
        <v>11819</v>
      </c>
      <c r="D170" s="300"/>
      <c r="E170" s="125" t="s">
        <v>4684</v>
      </c>
      <c r="F170" s="299" t="s">
        <v>4687</v>
      </c>
      <c r="G170" s="301"/>
      <c r="H170" s="300"/>
      <c r="I170" s="31"/>
    </row>
    <row r="171" spans="1:9" ht="28.5" customHeight="1" x14ac:dyDescent="0.25">
      <c r="A171" s="125">
        <v>2513</v>
      </c>
      <c r="B171" s="126"/>
      <c r="C171" s="299" t="s">
        <v>11820</v>
      </c>
      <c r="D171" s="300"/>
      <c r="E171" s="125" t="s">
        <v>4688</v>
      </c>
      <c r="F171" s="299" t="s">
        <v>11821</v>
      </c>
      <c r="G171" s="301"/>
      <c r="H171" s="300"/>
      <c r="I171" s="31"/>
    </row>
    <row r="172" spans="1:9" ht="28.5" customHeight="1" x14ac:dyDescent="0.25">
      <c r="A172" s="125">
        <v>2516</v>
      </c>
      <c r="B172" s="126"/>
      <c r="C172" s="299" t="s">
        <v>11822</v>
      </c>
      <c r="D172" s="300"/>
      <c r="E172" s="125" t="s">
        <v>4703</v>
      </c>
      <c r="F172" s="299" t="s">
        <v>4706</v>
      </c>
      <c r="G172" s="301"/>
      <c r="H172" s="300"/>
      <c r="I172" s="31"/>
    </row>
    <row r="173" spans="1:9" ht="28.5" customHeight="1" x14ac:dyDescent="0.25">
      <c r="A173" s="125">
        <v>2517</v>
      </c>
      <c r="B173" s="126"/>
      <c r="C173" s="299" t="s">
        <v>11823</v>
      </c>
      <c r="D173" s="300"/>
      <c r="E173" s="125" t="s">
        <v>4708</v>
      </c>
      <c r="F173" s="299" t="s">
        <v>4709</v>
      </c>
      <c r="G173" s="301"/>
      <c r="H173" s="300"/>
      <c r="I173" s="31"/>
    </row>
    <row r="174" spans="1:9" ht="28.5" customHeight="1" x14ac:dyDescent="0.25">
      <c r="A174" s="125">
        <v>2518</v>
      </c>
      <c r="B174" s="126"/>
      <c r="C174" s="299" t="s">
        <v>11824</v>
      </c>
      <c r="D174" s="300"/>
      <c r="E174" s="125" t="s">
        <v>4714</v>
      </c>
      <c r="F174" s="299" t="s">
        <v>11825</v>
      </c>
      <c r="G174" s="301"/>
      <c r="H174" s="300"/>
      <c r="I174" s="31"/>
    </row>
    <row r="175" spans="1:9" ht="28.5" customHeight="1" x14ac:dyDescent="0.25">
      <c r="A175" s="125">
        <v>2522</v>
      </c>
      <c r="B175" s="126" t="s">
        <v>11588</v>
      </c>
      <c r="C175" s="209" t="s">
        <v>13309</v>
      </c>
      <c r="D175" s="210"/>
      <c r="E175" s="125" t="s">
        <v>4734</v>
      </c>
      <c r="F175" s="209"/>
      <c r="G175" s="225"/>
      <c r="H175" s="210"/>
      <c r="I175" s="31"/>
    </row>
    <row r="176" spans="1:9" ht="28.5" customHeight="1" x14ac:dyDescent="0.25">
      <c r="A176" s="125">
        <v>2523</v>
      </c>
      <c r="B176" s="123" t="s">
        <v>11588</v>
      </c>
      <c r="C176" s="299" t="s">
        <v>11826</v>
      </c>
      <c r="D176" s="300"/>
      <c r="E176" s="125" t="s">
        <v>4728</v>
      </c>
      <c r="F176" s="299" t="s">
        <v>4730</v>
      </c>
      <c r="G176" s="301"/>
      <c r="H176" s="300"/>
      <c r="I176" s="31"/>
    </row>
    <row r="177" spans="1:9" ht="28.5" customHeight="1" x14ac:dyDescent="0.25">
      <c r="A177" s="125">
        <v>2530</v>
      </c>
      <c r="B177" s="123" t="s">
        <v>11588</v>
      </c>
      <c r="C177" s="299" t="s">
        <v>11827</v>
      </c>
      <c r="D177" s="300"/>
      <c r="E177" s="125" t="s">
        <v>4773</v>
      </c>
      <c r="F177" s="299" t="s">
        <v>11828</v>
      </c>
      <c r="G177" s="301"/>
      <c r="H177" s="300"/>
      <c r="I177" s="31"/>
    </row>
    <row r="178" spans="1:9" ht="28.5" customHeight="1" x14ac:dyDescent="0.25">
      <c r="A178" s="125">
        <v>2532</v>
      </c>
      <c r="B178" s="126"/>
      <c r="C178" s="299" t="s">
        <v>4784</v>
      </c>
      <c r="D178" s="300"/>
      <c r="E178" s="125" t="s">
        <v>4783</v>
      </c>
      <c r="F178" s="299" t="s">
        <v>11829</v>
      </c>
      <c r="G178" s="301"/>
      <c r="H178" s="300"/>
      <c r="I178" s="31"/>
    </row>
    <row r="179" spans="1:9" ht="28.5" customHeight="1" x14ac:dyDescent="0.25">
      <c r="A179" s="125">
        <v>2534</v>
      </c>
      <c r="B179" s="126" t="s">
        <v>11588</v>
      </c>
      <c r="C179" s="299" t="s">
        <v>4796</v>
      </c>
      <c r="D179" s="300"/>
      <c r="E179" s="125"/>
      <c r="F179" s="209"/>
      <c r="G179" s="225"/>
      <c r="H179" s="210"/>
      <c r="I179" s="31"/>
    </row>
    <row r="180" spans="1:9" ht="28.5" customHeight="1" x14ac:dyDescent="0.25">
      <c r="A180" s="125">
        <v>2539</v>
      </c>
      <c r="B180" s="126"/>
      <c r="C180" s="299" t="s">
        <v>11830</v>
      </c>
      <c r="D180" s="300"/>
      <c r="E180" s="125" t="s">
        <v>4819</v>
      </c>
      <c r="F180" s="299"/>
      <c r="G180" s="301"/>
      <c r="H180" s="300"/>
      <c r="I180" s="31"/>
    </row>
    <row r="181" spans="1:9" ht="28.5" customHeight="1" x14ac:dyDescent="0.25">
      <c r="A181" s="125">
        <v>2540</v>
      </c>
      <c r="B181" s="126"/>
      <c r="C181" s="299" t="s">
        <v>4829</v>
      </c>
      <c r="D181" s="300"/>
      <c r="E181" s="125" t="s">
        <v>4827</v>
      </c>
      <c r="F181" s="299" t="s">
        <v>4828</v>
      </c>
      <c r="G181" s="301"/>
      <c r="H181" s="300"/>
      <c r="I181" s="31"/>
    </row>
    <row r="182" spans="1:9" ht="28.5" customHeight="1" x14ac:dyDescent="0.25">
      <c r="A182" s="125">
        <v>2544</v>
      </c>
      <c r="B182" s="126"/>
      <c r="C182" s="299" t="s">
        <v>4855</v>
      </c>
      <c r="D182" s="300"/>
      <c r="E182" s="125" t="s">
        <v>4853</v>
      </c>
      <c r="F182" s="299" t="s">
        <v>11831</v>
      </c>
      <c r="G182" s="301"/>
      <c r="H182" s="300"/>
      <c r="I182" s="31"/>
    </row>
    <row r="183" spans="1:9" ht="28.5" customHeight="1" x14ac:dyDescent="0.25">
      <c r="A183" s="125">
        <v>2545</v>
      </c>
      <c r="B183" s="126"/>
      <c r="C183" s="299" t="s">
        <v>4861</v>
      </c>
      <c r="D183" s="300"/>
      <c r="E183" s="125" t="s">
        <v>4859</v>
      </c>
      <c r="F183" s="299" t="s">
        <v>11832</v>
      </c>
      <c r="G183" s="301"/>
      <c r="H183" s="300"/>
      <c r="I183" s="31"/>
    </row>
    <row r="184" spans="1:9" ht="28.5" customHeight="1" x14ac:dyDescent="0.25">
      <c r="A184" s="125">
        <v>2547</v>
      </c>
      <c r="B184" s="126"/>
      <c r="C184" s="299" t="s">
        <v>11833</v>
      </c>
      <c r="D184" s="300"/>
      <c r="E184" s="125" t="s">
        <v>4867</v>
      </c>
      <c r="F184" s="299" t="s">
        <v>4868</v>
      </c>
      <c r="G184" s="301"/>
      <c r="H184" s="300"/>
      <c r="I184" s="31"/>
    </row>
    <row r="185" spans="1:9" ht="28.5" customHeight="1" x14ac:dyDescent="0.25">
      <c r="A185" s="125">
        <v>2555</v>
      </c>
      <c r="B185" s="126"/>
      <c r="C185" s="209" t="s">
        <v>14011</v>
      </c>
      <c r="D185" s="210"/>
      <c r="E185" s="125" t="s">
        <v>4906</v>
      </c>
      <c r="F185" s="299" t="s">
        <v>4908</v>
      </c>
      <c r="G185" s="301"/>
      <c r="H185" s="300"/>
      <c r="I185" s="31"/>
    </row>
    <row r="186" spans="1:9" ht="28.5" customHeight="1" x14ac:dyDescent="0.25">
      <c r="A186" s="125">
        <v>2556</v>
      </c>
      <c r="B186" s="126"/>
      <c r="C186" s="299" t="s">
        <v>11834</v>
      </c>
      <c r="D186" s="300"/>
      <c r="E186" s="125" t="s">
        <v>4913</v>
      </c>
      <c r="F186" s="299" t="s">
        <v>4917</v>
      </c>
      <c r="G186" s="301"/>
      <c r="H186" s="300"/>
      <c r="I186" s="31"/>
    </row>
    <row r="187" spans="1:9" ht="28.5" customHeight="1" x14ac:dyDescent="0.25">
      <c r="A187" s="125">
        <v>2557</v>
      </c>
      <c r="B187" s="126"/>
      <c r="C187" s="299" t="s">
        <v>4925</v>
      </c>
      <c r="D187" s="300"/>
      <c r="E187" s="125" t="s">
        <v>4923</v>
      </c>
      <c r="F187" s="299" t="s">
        <v>4924</v>
      </c>
      <c r="G187" s="301"/>
      <c r="H187" s="300"/>
      <c r="I187" s="31"/>
    </row>
    <row r="188" spans="1:9" ht="28.5" customHeight="1" x14ac:dyDescent="0.25">
      <c r="A188" s="125">
        <v>2559</v>
      </c>
      <c r="B188" s="126"/>
      <c r="C188" s="299" t="s">
        <v>11835</v>
      </c>
      <c r="D188" s="300"/>
      <c r="E188" s="125" t="s">
        <v>4935</v>
      </c>
      <c r="F188" s="299" t="s">
        <v>11836</v>
      </c>
      <c r="G188" s="301"/>
      <c r="H188" s="300"/>
      <c r="I188" s="31"/>
    </row>
    <row r="189" spans="1:9" ht="28.5" customHeight="1" x14ac:dyDescent="0.25">
      <c r="A189" s="125">
        <v>2560</v>
      </c>
      <c r="B189" s="126"/>
      <c r="C189" s="299" t="s">
        <v>4944</v>
      </c>
      <c r="D189" s="300"/>
      <c r="E189" s="125" t="s">
        <v>4943</v>
      </c>
      <c r="F189" s="299" t="s">
        <v>11837</v>
      </c>
      <c r="G189" s="301"/>
      <c r="H189" s="300"/>
      <c r="I189" s="31"/>
    </row>
    <row r="190" spans="1:9" ht="28.5" customHeight="1" x14ac:dyDescent="0.25">
      <c r="A190" s="125">
        <v>2561</v>
      </c>
      <c r="B190" s="126"/>
      <c r="C190" s="299" t="s">
        <v>11838</v>
      </c>
      <c r="D190" s="300"/>
      <c r="E190" s="125" t="s">
        <v>4949</v>
      </c>
      <c r="F190" s="299"/>
      <c r="G190" s="301"/>
      <c r="H190" s="300"/>
      <c r="I190" s="31"/>
    </row>
    <row r="191" spans="1:9" ht="28.5" customHeight="1" x14ac:dyDescent="0.25">
      <c r="A191" s="125">
        <v>2562</v>
      </c>
      <c r="B191" s="126"/>
      <c r="C191" s="299" t="s">
        <v>4954</v>
      </c>
      <c r="D191" s="300"/>
      <c r="E191" s="125" t="s">
        <v>4953</v>
      </c>
      <c r="F191" s="299"/>
      <c r="G191" s="301"/>
      <c r="H191" s="300"/>
      <c r="I191" s="31"/>
    </row>
    <row r="192" spans="1:9" ht="28.5" customHeight="1" x14ac:dyDescent="0.25">
      <c r="A192" s="125">
        <v>2563</v>
      </c>
      <c r="B192" s="126"/>
      <c r="C192" s="299" t="s">
        <v>11839</v>
      </c>
      <c r="D192" s="300"/>
      <c r="E192" s="125" t="s">
        <v>4956</v>
      </c>
      <c r="F192" s="299" t="s">
        <v>11840</v>
      </c>
      <c r="G192" s="301"/>
      <c r="H192" s="300"/>
      <c r="I192" s="31"/>
    </row>
    <row r="193" spans="1:9" ht="28.5" customHeight="1" x14ac:dyDescent="0.25">
      <c r="A193" s="125">
        <v>2565</v>
      </c>
      <c r="B193" s="126"/>
      <c r="C193" s="299" t="s">
        <v>11841</v>
      </c>
      <c r="D193" s="300"/>
      <c r="E193" s="125" t="s">
        <v>11842</v>
      </c>
      <c r="F193" s="299" t="s">
        <v>4968</v>
      </c>
      <c r="G193" s="301"/>
      <c r="H193" s="300"/>
      <c r="I193" s="31"/>
    </row>
    <row r="194" spans="1:9" ht="28.5" customHeight="1" x14ac:dyDescent="0.25">
      <c r="A194" s="125">
        <v>2567</v>
      </c>
      <c r="B194" s="126"/>
      <c r="C194" s="299" t="s">
        <v>11843</v>
      </c>
      <c r="D194" s="300"/>
      <c r="E194" s="125" t="s">
        <v>4971</v>
      </c>
      <c r="F194" s="299"/>
      <c r="G194" s="301"/>
      <c r="H194" s="300"/>
      <c r="I194" s="31"/>
    </row>
    <row r="195" spans="1:9" ht="28.5" customHeight="1" x14ac:dyDescent="0.25">
      <c r="A195" s="125">
        <v>2578</v>
      </c>
      <c r="B195" s="123" t="s">
        <v>11588</v>
      </c>
      <c r="C195" s="299" t="s">
        <v>11844</v>
      </c>
      <c r="D195" s="300"/>
      <c r="E195" s="125" t="s">
        <v>5021</v>
      </c>
      <c r="F195" s="299" t="s">
        <v>11845</v>
      </c>
      <c r="G195" s="301"/>
      <c r="H195" s="300"/>
      <c r="I195" s="31"/>
    </row>
    <row r="196" spans="1:9" ht="28.5" customHeight="1" x14ac:dyDescent="0.25">
      <c r="A196" s="125">
        <v>2580</v>
      </c>
      <c r="B196" s="123" t="s">
        <v>11588</v>
      </c>
      <c r="C196" s="299" t="s">
        <v>11846</v>
      </c>
      <c r="D196" s="300"/>
      <c r="E196" s="125">
        <v>2230630</v>
      </c>
      <c r="F196" s="299" t="s">
        <v>11847</v>
      </c>
      <c r="G196" s="301"/>
      <c r="H196" s="300"/>
      <c r="I196" s="31"/>
    </row>
    <row r="197" spans="1:9" ht="28.5" customHeight="1" x14ac:dyDescent="0.25">
      <c r="A197" s="125">
        <v>2591</v>
      </c>
      <c r="B197" s="123" t="s">
        <v>11588</v>
      </c>
      <c r="C197" s="209" t="s">
        <v>13295</v>
      </c>
      <c r="D197" s="210"/>
      <c r="E197" s="125" t="s">
        <v>5087</v>
      </c>
      <c r="F197" s="299" t="s">
        <v>5088</v>
      </c>
      <c r="G197" s="301"/>
      <c r="H197" s="300"/>
      <c r="I197" s="31"/>
    </row>
    <row r="198" spans="1:9" ht="28.5" customHeight="1" x14ac:dyDescent="0.25">
      <c r="A198" s="125">
        <v>2592</v>
      </c>
      <c r="B198" s="123" t="s">
        <v>11588</v>
      </c>
      <c r="C198" s="299" t="s">
        <v>11848</v>
      </c>
      <c r="D198" s="300"/>
      <c r="E198" s="125" t="s">
        <v>5090</v>
      </c>
      <c r="F198" s="299" t="s">
        <v>11849</v>
      </c>
      <c r="G198" s="301"/>
      <c r="H198" s="300"/>
      <c r="I198" s="31"/>
    </row>
    <row r="199" spans="1:9" ht="28.5" customHeight="1" x14ac:dyDescent="0.25">
      <c r="A199" s="125">
        <v>2593</v>
      </c>
      <c r="B199" s="126"/>
      <c r="C199" s="299" t="s">
        <v>5095</v>
      </c>
      <c r="D199" s="300"/>
      <c r="E199" s="125" t="s">
        <v>5093</v>
      </c>
      <c r="F199" s="299"/>
      <c r="G199" s="301"/>
      <c r="H199" s="300"/>
      <c r="I199" s="31"/>
    </row>
    <row r="200" spans="1:9" ht="28.5" customHeight="1" x14ac:dyDescent="0.25">
      <c r="A200" s="125">
        <v>2594</v>
      </c>
      <c r="B200" s="126"/>
      <c r="C200" s="299" t="s">
        <v>11850</v>
      </c>
      <c r="D200" s="300"/>
      <c r="E200" s="125" t="s">
        <v>5100</v>
      </c>
      <c r="F200" s="299" t="s">
        <v>11851</v>
      </c>
      <c r="G200" s="301"/>
      <c r="H200" s="300"/>
      <c r="I200" s="31"/>
    </row>
    <row r="201" spans="1:9" ht="28.5" customHeight="1" x14ac:dyDescent="0.25">
      <c r="A201" s="125">
        <v>2595</v>
      </c>
      <c r="B201" s="126"/>
      <c r="C201" s="209" t="s">
        <v>14307</v>
      </c>
      <c r="D201" s="210"/>
      <c r="E201" s="125" t="s">
        <v>5106</v>
      </c>
      <c r="F201" s="299" t="s">
        <v>5107</v>
      </c>
      <c r="G201" s="301"/>
      <c r="H201" s="300"/>
      <c r="I201" s="31"/>
    </row>
    <row r="202" spans="1:9" ht="28.5" customHeight="1" x14ac:dyDescent="0.25">
      <c r="A202" s="125">
        <v>2597</v>
      </c>
      <c r="B202" s="126"/>
      <c r="C202" s="209" t="s">
        <v>5118</v>
      </c>
      <c r="D202" s="210"/>
      <c r="E202" s="125" t="s">
        <v>5116</v>
      </c>
      <c r="F202" s="299" t="s">
        <v>5119</v>
      </c>
      <c r="G202" s="301"/>
      <c r="H202" s="300"/>
      <c r="I202" s="31"/>
    </row>
    <row r="203" spans="1:9" ht="28.5" customHeight="1" x14ac:dyDescent="0.25">
      <c r="A203" s="125">
        <v>2598</v>
      </c>
      <c r="B203" s="123" t="s">
        <v>11588</v>
      </c>
      <c r="C203" s="299" t="s">
        <v>11852</v>
      </c>
      <c r="D203" s="300"/>
      <c r="E203" s="125" t="s">
        <v>5123</v>
      </c>
      <c r="F203" s="299" t="s">
        <v>11853</v>
      </c>
      <c r="G203" s="301"/>
      <c r="H203" s="300"/>
      <c r="I203" s="31"/>
    </row>
    <row r="204" spans="1:9" ht="28.5" customHeight="1" x14ac:dyDescent="0.25">
      <c r="A204" s="125">
        <v>2600</v>
      </c>
      <c r="B204" s="123" t="s">
        <v>11588</v>
      </c>
      <c r="C204" s="299" t="s">
        <v>5130</v>
      </c>
      <c r="D204" s="300"/>
      <c r="E204" s="125"/>
      <c r="F204" s="209"/>
      <c r="G204" s="225"/>
      <c r="H204" s="210"/>
      <c r="I204" s="31"/>
    </row>
    <row r="205" spans="1:9" ht="28.5" customHeight="1" x14ac:dyDescent="0.25">
      <c r="A205" s="125">
        <v>2604</v>
      </c>
      <c r="B205" s="123" t="s">
        <v>11588</v>
      </c>
      <c r="C205" s="299" t="s">
        <v>5143</v>
      </c>
      <c r="D205" s="300"/>
      <c r="E205" s="125"/>
      <c r="F205" s="209"/>
      <c r="G205" s="225"/>
      <c r="H205" s="210"/>
      <c r="I205" s="31"/>
    </row>
    <row r="206" spans="1:9" ht="28.5" customHeight="1" x14ac:dyDescent="0.25">
      <c r="A206" s="125">
        <v>2608</v>
      </c>
      <c r="B206" s="123"/>
      <c r="C206" s="209" t="s">
        <v>14315</v>
      </c>
      <c r="D206" s="210"/>
      <c r="E206" s="125" t="s">
        <v>5162</v>
      </c>
      <c r="F206" s="209"/>
      <c r="G206" s="225"/>
      <c r="H206" s="210"/>
      <c r="I206" s="31"/>
    </row>
    <row r="207" spans="1:9" ht="28.5" customHeight="1" x14ac:dyDescent="0.25">
      <c r="A207" s="125">
        <v>2609</v>
      </c>
      <c r="B207" s="123" t="s">
        <v>11588</v>
      </c>
      <c r="C207" s="299" t="s">
        <v>11854</v>
      </c>
      <c r="D207" s="300"/>
      <c r="E207" s="125" t="s">
        <v>5162</v>
      </c>
      <c r="F207" s="299" t="s">
        <v>11855</v>
      </c>
      <c r="G207" s="301"/>
      <c r="H207" s="300"/>
      <c r="I207" s="31"/>
    </row>
    <row r="208" spans="1:9" ht="28.5" customHeight="1" x14ac:dyDescent="0.25">
      <c r="A208" s="125">
        <v>2614</v>
      </c>
      <c r="B208" s="126"/>
      <c r="C208" s="299" t="s">
        <v>11856</v>
      </c>
      <c r="D208" s="300"/>
      <c r="E208" s="125" t="s">
        <v>5181</v>
      </c>
      <c r="F208" s="299" t="s">
        <v>11857</v>
      </c>
      <c r="G208" s="301"/>
      <c r="H208" s="300"/>
      <c r="I208" s="31"/>
    </row>
    <row r="209" spans="1:9" ht="28.5" customHeight="1" x14ac:dyDescent="0.25">
      <c r="A209" s="125">
        <v>2615</v>
      </c>
      <c r="B209" s="126"/>
      <c r="C209" s="209" t="s">
        <v>5189</v>
      </c>
      <c r="D209" s="210"/>
      <c r="E209" s="125" t="s">
        <v>5186</v>
      </c>
      <c r="F209" s="209"/>
      <c r="G209" s="225"/>
      <c r="H209" s="210"/>
      <c r="I209" s="31"/>
    </row>
    <row r="210" spans="1:9" ht="28.5" customHeight="1" x14ac:dyDescent="0.25">
      <c r="A210" s="125">
        <v>2618</v>
      </c>
      <c r="B210" s="123" t="s">
        <v>11588</v>
      </c>
      <c r="C210" s="299" t="s">
        <v>11858</v>
      </c>
      <c r="D210" s="300"/>
      <c r="E210" s="125" t="s">
        <v>5208</v>
      </c>
      <c r="F210" s="299" t="s">
        <v>5210</v>
      </c>
      <c r="G210" s="301"/>
      <c r="H210" s="300"/>
      <c r="I210" s="31"/>
    </row>
    <row r="211" spans="1:9" ht="28.5" customHeight="1" x14ac:dyDescent="0.25">
      <c r="A211" s="125">
        <v>2622</v>
      </c>
      <c r="B211" s="123" t="s">
        <v>11588</v>
      </c>
      <c r="C211" s="299" t="s">
        <v>13340</v>
      </c>
      <c r="D211" s="300"/>
      <c r="E211" s="125" t="s">
        <v>5211</v>
      </c>
      <c r="F211" s="299" t="s">
        <v>11859</v>
      </c>
      <c r="G211" s="301"/>
      <c r="H211" s="300"/>
      <c r="I211" s="31"/>
    </row>
    <row r="212" spans="1:9" ht="28.5" customHeight="1" x14ac:dyDescent="0.25">
      <c r="A212" s="125">
        <v>2625</v>
      </c>
      <c r="B212" s="123" t="s">
        <v>11588</v>
      </c>
      <c r="C212" s="299" t="s">
        <v>11860</v>
      </c>
      <c r="D212" s="300"/>
      <c r="E212" s="125" t="s">
        <v>5234</v>
      </c>
      <c r="F212" s="299" t="s">
        <v>11861</v>
      </c>
      <c r="G212" s="301"/>
      <c r="H212" s="300"/>
      <c r="I212" s="31"/>
    </row>
    <row r="213" spans="1:9" ht="28.5" customHeight="1" x14ac:dyDescent="0.25">
      <c r="A213" s="125">
        <v>2631</v>
      </c>
      <c r="B213" s="123" t="s">
        <v>11588</v>
      </c>
      <c r="C213" s="299" t="s">
        <v>11862</v>
      </c>
      <c r="D213" s="300"/>
      <c r="E213" s="125" t="s">
        <v>5259</v>
      </c>
      <c r="F213" s="299" t="s">
        <v>11863</v>
      </c>
      <c r="G213" s="301"/>
      <c r="H213" s="300"/>
      <c r="I213" s="31"/>
    </row>
    <row r="214" spans="1:9" ht="28.5" customHeight="1" x14ac:dyDescent="0.25">
      <c r="A214" s="125">
        <v>2635</v>
      </c>
      <c r="B214" s="126"/>
      <c r="C214" s="299" t="s">
        <v>5282</v>
      </c>
      <c r="D214" s="300"/>
      <c r="E214" s="125" t="s">
        <v>5280</v>
      </c>
      <c r="F214" s="299" t="s">
        <v>5283</v>
      </c>
      <c r="G214" s="301"/>
      <c r="H214" s="300"/>
      <c r="I214" s="31"/>
    </row>
    <row r="215" spans="1:9" ht="28.5" customHeight="1" x14ac:dyDescent="0.25">
      <c r="A215" s="125">
        <v>2636</v>
      </c>
      <c r="B215" s="126"/>
      <c r="C215" s="299" t="s">
        <v>11864</v>
      </c>
      <c r="D215" s="300"/>
      <c r="E215" s="125" t="s">
        <v>5288</v>
      </c>
      <c r="F215" s="299" t="s">
        <v>11865</v>
      </c>
      <c r="G215" s="301"/>
      <c r="H215" s="300"/>
      <c r="I215" s="31"/>
    </row>
    <row r="216" spans="1:9" ht="28.5" customHeight="1" x14ac:dyDescent="0.25">
      <c r="A216" s="125">
        <v>2638</v>
      </c>
      <c r="B216" s="126"/>
      <c r="C216" s="299" t="s">
        <v>11866</v>
      </c>
      <c r="D216" s="300"/>
      <c r="E216" s="125" t="s">
        <v>5302</v>
      </c>
      <c r="F216" s="299" t="s">
        <v>5303</v>
      </c>
      <c r="G216" s="301"/>
      <c r="H216" s="300"/>
      <c r="I216" s="31"/>
    </row>
    <row r="217" spans="1:9" ht="28.5" customHeight="1" x14ac:dyDescent="0.25">
      <c r="A217" s="125">
        <v>2651</v>
      </c>
      <c r="B217" s="123" t="s">
        <v>11588</v>
      </c>
      <c r="C217" s="299" t="s">
        <v>11867</v>
      </c>
      <c r="D217" s="300"/>
      <c r="E217" s="125" t="s">
        <v>5368</v>
      </c>
      <c r="F217" s="299" t="s">
        <v>11868</v>
      </c>
      <c r="G217" s="301"/>
      <c r="H217" s="300"/>
      <c r="I217" s="31"/>
    </row>
    <row r="218" spans="1:9" ht="28.5" customHeight="1" x14ac:dyDescent="0.25">
      <c r="A218" s="125">
        <v>2657</v>
      </c>
      <c r="B218" s="123" t="s">
        <v>11588</v>
      </c>
      <c r="C218" s="299" t="s">
        <v>11869</v>
      </c>
      <c r="D218" s="300"/>
      <c r="E218" s="125" t="s">
        <v>11870</v>
      </c>
      <c r="F218" s="299"/>
      <c r="G218" s="301"/>
      <c r="H218" s="300"/>
      <c r="I218" s="31"/>
    </row>
    <row r="219" spans="1:9" ht="28.5" customHeight="1" x14ac:dyDescent="0.25">
      <c r="A219" s="125">
        <v>2665</v>
      </c>
      <c r="B219" s="126"/>
      <c r="C219" s="299" t="s">
        <v>11871</v>
      </c>
      <c r="D219" s="300"/>
      <c r="E219" s="125" t="s">
        <v>5441</v>
      </c>
      <c r="F219" s="299" t="s">
        <v>5443</v>
      </c>
      <c r="G219" s="301"/>
      <c r="H219" s="300"/>
      <c r="I219" s="31"/>
    </row>
    <row r="220" spans="1:9" ht="28.5" customHeight="1" x14ac:dyDescent="0.25">
      <c r="A220" s="125">
        <v>2667</v>
      </c>
      <c r="B220" s="126"/>
      <c r="C220" s="299" t="s">
        <v>5456</v>
      </c>
      <c r="D220" s="300"/>
      <c r="E220" s="125" t="s">
        <v>5454</v>
      </c>
      <c r="F220" s="299" t="s">
        <v>11872</v>
      </c>
      <c r="G220" s="301"/>
      <c r="H220" s="300"/>
      <c r="I220" s="31"/>
    </row>
    <row r="221" spans="1:9" ht="28.5" customHeight="1" x14ac:dyDescent="0.25">
      <c r="A221" s="125">
        <v>2668</v>
      </c>
      <c r="B221" s="126"/>
      <c r="C221" s="299" t="s">
        <v>11873</v>
      </c>
      <c r="D221" s="300"/>
      <c r="E221" s="125" t="s">
        <v>5460</v>
      </c>
      <c r="F221" s="299" t="s">
        <v>5463</v>
      </c>
      <c r="G221" s="301"/>
      <c r="H221" s="300"/>
      <c r="I221" s="31"/>
    </row>
    <row r="222" spans="1:9" ht="28.5" customHeight="1" x14ac:dyDescent="0.25">
      <c r="A222" s="125">
        <v>2670</v>
      </c>
      <c r="B222" s="126"/>
      <c r="C222" s="299" t="s">
        <v>5478</v>
      </c>
      <c r="D222" s="300"/>
      <c r="E222" s="125" t="s">
        <v>5476</v>
      </c>
      <c r="F222" s="299" t="s">
        <v>5477</v>
      </c>
      <c r="G222" s="301"/>
      <c r="H222" s="300"/>
      <c r="I222" s="31"/>
    </row>
    <row r="223" spans="1:9" ht="28.5" customHeight="1" x14ac:dyDescent="0.25">
      <c r="A223" s="125">
        <v>2671</v>
      </c>
      <c r="B223" s="126" t="s">
        <v>11789</v>
      </c>
      <c r="C223" s="299" t="s">
        <v>5484</v>
      </c>
      <c r="D223" s="300"/>
      <c r="E223" s="125" t="s">
        <v>5482</v>
      </c>
      <c r="F223" s="299" t="s">
        <v>11874</v>
      </c>
      <c r="G223" s="301"/>
      <c r="H223" s="300"/>
      <c r="I223" s="31"/>
    </row>
    <row r="224" spans="1:9" ht="28.5" customHeight="1" x14ac:dyDescent="0.25">
      <c r="A224" s="125">
        <v>2672</v>
      </c>
      <c r="B224" s="126"/>
      <c r="C224" s="209" t="s">
        <v>14156</v>
      </c>
      <c r="D224" s="210"/>
      <c r="E224" s="125" t="s">
        <v>14296</v>
      </c>
      <c r="F224" s="299" t="s">
        <v>14297</v>
      </c>
      <c r="G224" s="301"/>
      <c r="H224" s="300"/>
      <c r="I224" s="31"/>
    </row>
    <row r="225" spans="1:9" ht="28.5" customHeight="1" x14ac:dyDescent="0.25">
      <c r="A225" s="125">
        <v>2680</v>
      </c>
      <c r="B225" s="126"/>
      <c r="C225" s="299" t="s">
        <v>5542</v>
      </c>
      <c r="D225" s="300"/>
      <c r="E225" s="125" t="s">
        <v>5540</v>
      </c>
      <c r="F225" s="299" t="s">
        <v>11875</v>
      </c>
      <c r="G225" s="301"/>
      <c r="H225" s="300"/>
      <c r="I225" s="31"/>
    </row>
    <row r="226" spans="1:9" ht="28.5" customHeight="1" x14ac:dyDescent="0.25">
      <c r="A226" s="125">
        <v>2682</v>
      </c>
      <c r="B226" s="126"/>
      <c r="C226" s="299" t="s">
        <v>11876</v>
      </c>
      <c r="D226" s="300"/>
      <c r="E226" s="125" t="s">
        <v>5557</v>
      </c>
      <c r="F226" s="299"/>
      <c r="G226" s="301"/>
      <c r="H226" s="300"/>
      <c r="I226" s="31"/>
    </row>
    <row r="227" spans="1:9" ht="28.5" customHeight="1" x14ac:dyDescent="0.25">
      <c r="A227" s="125">
        <v>2684</v>
      </c>
      <c r="B227" s="126"/>
      <c r="C227" s="299" t="s">
        <v>11877</v>
      </c>
      <c r="D227" s="300"/>
      <c r="E227" s="125" t="s">
        <v>5568</v>
      </c>
      <c r="F227" s="299" t="s">
        <v>11878</v>
      </c>
      <c r="G227" s="301"/>
      <c r="H227" s="300"/>
      <c r="I227" s="31"/>
    </row>
    <row r="228" spans="1:9" ht="28.5" customHeight="1" x14ac:dyDescent="0.25">
      <c r="A228" s="125">
        <v>2689</v>
      </c>
      <c r="B228" s="126" t="s">
        <v>11789</v>
      </c>
      <c r="C228" s="299" t="s">
        <v>11879</v>
      </c>
      <c r="D228" s="300"/>
      <c r="E228" s="125" t="s">
        <v>5609</v>
      </c>
      <c r="F228" s="299" t="s">
        <v>11880</v>
      </c>
      <c r="G228" s="301"/>
      <c r="H228" s="300"/>
      <c r="I228" s="31"/>
    </row>
    <row r="229" spans="1:9" ht="28.5" customHeight="1" x14ac:dyDescent="0.25">
      <c r="A229" s="125">
        <v>2690</v>
      </c>
      <c r="B229" s="126"/>
      <c r="C229" s="299" t="s">
        <v>11881</v>
      </c>
      <c r="D229" s="300"/>
      <c r="E229" s="125" t="s">
        <v>5615</v>
      </c>
      <c r="F229" s="299"/>
      <c r="G229" s="301"/>
      <c r="H229" s="300"/>
      <c r="I229" s="31"/>
    </row>
    <row r="230" spans="1:9" ht="28.5" customHeight="1" x14ac:dyDescent="0.25">
      <c r="A230" s="125">
        <v>2692</v>
      </c>
      <c r="B230" s="126"/>
      <c r="C230" s="299" t="s">
        <v>5620</v>
      </c>
      <c r="D230" s="300"/>
      <c r="E230" s="125" t="s">
        <v>5618</v>
      </c>
      <c r="F230" s="299" t="s">
        <v>11882</v>
      </c>
      <c r="G230" s="301"/>
      <c r="H230" s="300"/>
      <c r="I230" s="31"/>
    </row>
    <row r="231" spans="1:9" ht="28.5" customHeight="1" x14ac:dyDescent="0.25">
      <c r="A231" s="125">
        <v>2693</v>
      </c>
      <c r="B231" s="126"/>
      <c r="C231" s="299" t="s">
        <v>11883</v>
      </c>
      <c r="D231" s="300"/>
      <c r="E231" s="125" t="s">
        <v>5633</v>
      </c>
      <c r="F231" s="299"/>
      <c r="G231" s="301"/>
      <c r="H231" s="300"/>
      <c r="I231" s="31"/>
    </row>
    <row r="232" spans="1:9" ht="28.5" customHeight="1" x14ac:dyDescent="0.25">
      <c r="A232" s="125">
        <v>2695</v>
      </c>
      <c r="B232" s="126"/>
      <c r="C232" s="299" t="s">
        <v>11884</v>
      </c>
      <c r="D232" s="300"/>
      <c r="E232" s="125" t="s">
        <v>5641</v>
      </c>
      <c r="F232" s="299" t="s">
        <v>5644</v>
      </c>
      <c r="G232" s="301"/>
      <c r="H232" s="300"/>
      <c r="I232" s="31"/>
    </row>
    <row r="233" spans="1:9" ht="28.5" customHeight="1" x14ac:dyDescent="0.25">
      <c r="A233" s="125">
        <v>2698</v>
      </c>
      <c r="B233" s="126"/>
      <c r="C233" s="299" t="s">
        <v>11885</v>
      </c>
      <c r="D233" s="300"/>
      <c r="E233" s="125" t="s">
        <v>5655</v>
      </c>
      <c r="F233" s="299" t="s">
        <v>5657</v>
      </c>
      <c r="G233" s="301"/>
      <c r="H233" s="300"/>
      <c r="I233" s="31"/>
    </row>
    <row r="234" spans="1:9" ht="28.5" customHeight="1" x14ac:dyDescent="0.25">
      <c r="A234" s="125">
        <v>2699</v>
      </c>
      <c r="B234" s="126"/>
      <c r="C234" s="299" t="s">
        <v>5661</v>
      </c>
      <c r="D234" s="300"/>
      <c r="E234" s="125" t="s">
        <v>5659</v>
      </c>
      <c r="F234" s="299"/>
      <c r="G234" s="301"/>
      <c r="H234" s="300"/>
      <c r="I234" s="31"/>
    </row>
    <row r="235" spans="1:9" ht="28.5" customHeight="1" x14ac:dyDescent="0.25">
      <c r="A235" s="125">
        <v>2700</v>
      </c>
      <c r="B235" s="126"/>
      <c r="C235" s="299" t="s">
        <v>11886</v>
      </c>
      <c r="D235" s="300"/>
      <c r="E235" s="125" t="s">
        <v>5666</v>
      </c>
      <c r="F235" s="299" t="s">
        <v>5669</v>
      </c>
      <c r="G235" s="301"/>
      <c r="H235" s="300"/>
      <c r="I235" s="31"/>
    </row>
    <row r="236" spans="1:9" ht="28.5" customHeight="1" x14ac:dyDescent="0.25">
      <c r="A236" s="125">
        <v>2703</v>
      </c>
      <c r="B236" s="126"/>
      <c r="C236" s="299" t="s">
        <v>11887</v>
      </c>
      <c r="D236" s="300"/>
      <c r="E236" s="125" t="s">
        <v>5683</v>
      </c>
      <c r="F236" s="299"/>
      <c r="G236" s="301"/>
      <c r="H236" s="300"/>
      <c r="I236" s="31"/>
    </row>
    <row r="237" spans="1:9" ht="28.5" customHeight="1" x14ac:dyDescent="0.25">
      <c r="A237" s="125">
        <v>2707</v>
      </c>
      <c r="B237" s="126"/>
      <c r="C237" s="299" t="s">
        <v>5709</v>
      </c>
      <c r="D237" s="300"/>
      <c r="E237" s="125" t="s">
        <v>5707</v>
      </c>
      <c r="F237" s="299" t="s">
        <v>11888</v>
      </c>
      <c r="G237" s="301"/>
      <c r="H237" s="300"/>
      <c r="I237" s="31"/>
    </row>
    <row r="238" spans="1:9" ht="28.5" customHeight="1" x14ac:dyDescent="0.25">
      <c r="A238" s="125">
        <v>2708</v>
      </c>
      <c r="B238" s="126"/>
      <c r="C238" s="299" t="s">
        <v>11889</v>
      </c>
      <c r="D238" s="300"/>
      <c r="E238" s="125" t="s">
        <v>5712</v>
      </c>
      <c r="F238" s="299" t="s">
        <v>11890</v>
      </c>
      <c r="G238" s="301"/>
      <c r="H238" s="300"/>
      <c r="I238" s="31"/>
    </row>
    <row r="239" spans="1:9" ht="28.5" customHeight="1" x14ac:dyDescent="0.25">
      <c r="A239" s="125">
        <v>2711</v>
      </c>
      <c r="B239" s="126"/>
      <c r="C239" s="299" t="s">
        <v>11891</v>
      </c>
      <c r="D239" s="300"/>
      <c r="E239" s="125" t="s">
        <v>5727</v>
      </c>
      <c r="F239" s="299"/>
      <c r="G239" s="301"/>
      <c r="H239" s="300"/>
      <c r="I239" s="31"/>
    </row>
    <row r="240" spans="1:9" ht="28.5" customHeight="1" x14ac:dyDescent="0.25">
      <c r="A240" s="125">
        <v>2716</v>
      </c>
      <c r="B240" s="126"/>
      <c r="C240" s="299" t="s">
        <v>11892</v>
      </c>
      <c r="D240" s="300"/>
      <c r="E240" s="125" t="s">
        <v>5763</v>
      </c>
      <c r="F240" s="299"/>
      <c r="G240" s="301"/>
      <c r="H240" s="300"/>
      <c r="I240" s="31"/>
    </row>
    <row r="241" spans="1:9" ht="28.5" customHeight="1" x14ac:dyDescent="0.25">
      <c r="A241" s="125">
        <v>2718</v>
      </c>
      <c r="B241" s="126"/>
      <c r="C241" s="299" t="s">
        <v>11893</v>
      </c>
      <c r="D241" s="300"/>
      <c r="E241" s="125" t="s">
        <v>5777</v>
      </c>
      <c r="F241" s="299" t="s">
        <v>11894</v>
      </c>
      <c r="G241" s="301"/>
      <c r="H241" s="300"/>
      <c r="I241" s="31"/>
    </row>
    <row r="242" spans="1:9" ht="28.5" customHeight="1" x14ac:dyDescent="0.25">
      <c r="A242" s="125">
        <v>2719</v>
      </c>
      <c r="B242" s="126"/>
      <c r="C242" s="299" t="s">
        <v>11895</v>
      </c>
      <c r="D242" s="300"/>
      <c r="E242" s="125" t="s">
        <v>5785</v>
      </c>
      <c r="F242" s="299"/>
      <c r="G242" s="301"/>
      <c r="H242" s="300"/>
      <c r="I242" s="31"/>
    </row>
    <row r="243" spans="1:9" ht="28.5" customHeight="1" x14ac:dyDescent="0.25">
      <c r="A243" s="125">
        <v>2723</v>
      </c>
      <c r="B243" s="126"/>
      <c r="C243" s="299" t="s">
        <v>11896</v>
      </c>
      <c r="D243" s="300"/>
      <c r="E243" s="125" t="s">
        <v>5804</v>
      </c>
      <c r="F243" s="299"/>
      <c r="G243" s="301"/>
      <c r="H243" s="300"/>
      <c r="I243" s="31"/>
    </row>
    <row r="244" spans="1:9" ht="28.5" customHeight="1" x14ac:dyDescent="0.25">
      <c r="A244" s="125">
        <v>2726</v>
      </c>
      <c r="B244" s="126"/>
      <c r="C244" s="299" t="s">
        <v>11897</v>
      </c>
      <c r="D244" s="300"/>
      <c r="E244" s="125" t="s">
        <v>5822</v>
      </c>
      <c r="F244" s="299" t="s">
        <v>11898</v>
      </c>
      <c r="G244" s="301"/>
      <c r="H244" s="300"/>
      <c r="I244" s="31"/>
    </row>
    <row r="245" spans="1:9" ht="28.5" customHeight="1" x14ac:dyDescent="0.25">
      <c r="A245" s="125">
        <v>2728</v>
      </c>
      <c r="B245" s="126"/>
      <c r="C245" s="299" t="s">
        <v>11899</v>
      </c>
      <c r="D245" s="300"/>
      <c r="E245" s="125" t="s">
        <v>5832</v>
      </c>
      <c r="F245" s="299" t="s">
        <v>11900</v>
      </c>
      <c r="G245" s="301"/>
      <c r="H245" s="300"/>
      <c r="I245" s="31"/>
    </row>
    <row r="246" spans="1:9" ht="28.5" customHeight="1" x14ac:dyDescent="0.25">
      <c r="A246" s="125">
        <v>2729</v>
      </c>
      <c r="B246" s="126"/>
      <c r="C246" s="299" t="s">
        <v>11901</v>
      </c>
      <c r="D246" s="300"/>
      <c r="E246" s="125" t="s">
        <v>5837</v>
      </c>
      <c r="F246" s="299" t="s">
        <v>11902</v>
      </c>
      <c r="G246" s="301"/>
      <c r="H246" s="300"/>
      <c r="I246" s="31"/>
    </row>
    <row r="247" spans="1:9" ht="28.5" customHeight="1" x14ac:dyDescent="0.25">
      <c r="A247" s="125">
        <v>2733</v>
      </c>
      <c r="B247" s="126"/>
      <c r="C247" s="299" t="s">
        <v>11903</v>
      </c>
      <c r="D247" s="300"/>
      <c r="E247" s="125" t="s">
        <v>5866</v>
      </c>
      <c r="F247" s="299"/>
      <c r="G247" s="301"/>
      <c r="H247" s="300"/>
      <c r="I247" s="31"/>
    </row>
    <row r="248" spans="1:9" ht="28.5" customHeight="1" x14ac:dyDescent="0.25">
      <c r="A248" s="125">
        <v>2741</v>
      </c>
      <c r="B248" s="126"/>
      <c r="C248" s="299" t="s">
        <v>11904</v>
      </c>
      <c r="D248" s="300"/>
      <c r="E248" s="125" t="s">
        <v>5912</v>
      </c>
      <c r="F248" s="299" t="s">
        <v>11905</v>
      </c>
      <c r="G248" s="301"/>
      <c r="H248" s="300"/>
      <c r="I248" s="31"/>
    </row>
    <row r="249" spans="1:9" ht="28.5" customHeight="1" x14ac:dyDescent="0.25">
      <c r="A249" s="125">
        <v>2743</v>
      </c>
      <c r="B249" s="126"/>
      <c r="C249" s="299" t="s">
        <v>11906</v>
      </c>
      <c r="D249" s="300"/>
      <c r="E249" s="125" t="s">
        <v>5921</v>
      </c>
      <c r="F249" s="299"/>
      <c r="G249" s="301"/>
      <c r="H249" s="300"/>
      <c r="I249" s="31"/>
    </row>
    <row r="250" spans="1:9" ht="28.5" customHeight="1" x14ac:dyDescent="0.25">
      <c r="A250" s="125">
        <v>2745</v>
      </c>
      <c r="B250" s="126"/>
      <c r="C250" s="299" t="s">
        <v>11907</v>
      </c>
      <c r="D250" s="300"/>
      <c r="E250" s="125" t="s">
        <v>5936</v>
      </c>
      <c r="F250" s="299"/>
      <c r="G250" s="301"/>
      <c r="H250" s="300"/>
      <c r="I250" s="31"/>
    </row>
    <row r="251" spans="1:9" ht="28.5" customHeight="1" x14ac:dyDescent="0.25">
      <c r="A251" s="125">
        <v>2746</v>
      </c>
      <c r="B251" s="126"/>
      <c r="C251" s="299" t="s">
        <v>11908</v>
      </c>
      <c r="D251" s="300"/>
      <c r="E251" s="125" t="s">
        <v>5943</v>
      </c>
      <c r="F251" s="299" t="s">
        <v>11909</v>
      </c>
      <c r="G251" s="301"/>
      <c r="H251" s="300"/>
      <c r="I251" s="31"/>
    </row>
    <row r="252" spans="1:9" ht="28.5" customHeight="1" x14ac:dyDescent="0.25">
      <c r="A252" s="125">
        <v>2747</v>
      </c>
      <c r="B252" s="126"/>
      <c r="C252" s="299" t="s">
        <v>5951</v>
      </c>
      <c r="D252" s="300"/>
      <c r="E252" s="125" t="s">
        <v>5949</v>
      </c>
      <c r="F252" s="299" t="s">
        <v>5950</v>
      </c>
      <c r="G252" s="301"/>
      <c r="H252" s="300"/>
      <c r="I252" s="31"/>
    </row>
    <row r="253" spans="1:9" ht="28.5" customHeight="1" x14ac:dyDescent="0.25">
      <c r="A253" s="125">
        <v>2753</v>
      </c>
      <c r="B253" s="126"/>
      <c r="C253" s="299" t="s">
        <v>11910</v>
      </c>
      <c r="D253" s="300"/>
      <c r="E253" s="125" t="s">
        <v>5985</v>
      </c>
      <c r="F253" s="299" t="s">
        <v>5990</v>
      </c>
      <c r="G253" s="301"/>
      <c r="H253" s="300"/>
      <c r="I253" s="31"/>
    </row>
    <row r="254" spans="1:9" ht="28.5" customHeight="1" x14ac:dyDescent="0.25">
      <c r="A254" s="125">
        <v>2755</v>
      </c>
      <c r="B254" s="123" t="s">
        <v>11588</v>
      </c>
      <c r="C254" s="299" t="s">
        <v>11911</v>
      </c>
      <c r="D254" s="300"/>
      <c r="E254" s="125" t="s">
        <v>5997</v>
      </c>
      <c r="F254" s="299" t="s">
        <v>11912</v>
      </c>
      <c r="G254" s="301"/>
      <c r="H254" s="300"/>
      <c r="I254" s="31"/>
    </row>
    <row r="255" spans="1:9" ht="28.5" customHeight="1" x14ac:dyDescent="0.25">
      <c r="A255" s="125">
        <v>2759</v>
      </c>
      <c r="B255" s="123" t="s">
        <v>11588</v>
      </c>
      <c r="C255" s="299" t="s">
        <v>11913</v>
      </c>
      <c r="D255" s="300"/>
      <c r="E255" s="125">
        <v>2228441</v>
      </c>
      <c r="F255" s="299" t="s">
        <v>11914</v>
      </c>
      <c r="G255" s="301"/>
      <c r="H255" s="300"/>
      <c r="I255" s="31"/>
    </row>
    <row r="256" spans="1:9" ht="28.5" customHeight="1" x14ac:dyDescent="0.25">
      <c r="A256" s="125">
        <v>2761</v>
      </c>
      <c r="B256" s="123" t="s">
        <v>11588</v>
      </c>
      <c r="C256" s="299" t="s">
        <v>11915</v>
      </c>
      <c r="D256" s="300"/>
      <c r="E256" s="125" t="s">
        <v>6012</v>
      </c>
      <c r="F256" s="299" t="s">
        <v>11916</v>
      </c>
      <c r="G256" s="301"/>
      <c r="H256" s="300"/>
      <c r="I256" s="31"/>
    </row>
    <row r="257" spans="1:9" ht="28.5" customHeight="1" x14ac:dyDescent="0.25">
      <c r="A257" s="125">
        <v>2762</v>
      </c>
      <c r="B257" s="126" t="s">
        <v>11588</v>
      </c>
      <c r="C257" s="299" t="s">
        <v>6021</v>
      </c>
      <c r="D257" s="300"/>
      <c r="E257" s="125" t="s">
        <v>6019</v>
      </c>
      <c r="F257" s="299" t="s">
        <v>11917</v>
      </c>
      <c r="G257" s="301"/>
      <c r="H257" s="300"/>
      <c r="I257" s="31"/>
    </row>
    <row r="258" spans="1:9" ht="28.5" customHeight="1" x14ac:dyDescent="0.25">
      <c r="A258" s="125">
        <v>2763</v>
      </c>
      <c r="B258" s="126"/>
      <c r="C258" s="299" t="s">
        <v>6026</v>
      </c>
      <c r="D258" s="300"/>
      <c r="E258" s="125" t="s">
        <v>6024</v>
      </c>
      <c r="F258" s="299" t="s">
        <v>6025</v>
      </c>
      <c r="G258" s="301"/>
      <c r="H258" s="300"/>
      <c r="I258" s="31"/>
    </row>
    <row r="259" spans="1:9" ht="28.5" customHeight="1" x14ac:dyDescent="0.25">
      <c r="A259" s="125">
        <v>2764</v>
      </c>
      <c r="B259" s="126"/>
      <c r="C259" s="299" t="s">
        <v>11918</v>
      </c>
      <c r="D259" s="300"/>
      <c r="E259" s="125" t="s">
        <v>6029</v>
      </c>
      <c r="F259" s="299" t="s">
        <v>11919</v>
      </c>
      <c r="G259" s="301"/>
      <c r="H259" s="300"/>
      <c r="I259" s="31"/>
    </row>
    <row r="260" spans="1:9" ht="28.5" customHeight="1" x14ac:dyDescent="0.25">
      <c r="A260" s="125">
        <v>2766</v>
      </c>
      <c r="B260" s="123" t="s">
        <v>11588</v>
      </c>
      <c r="C260" s="299" t="s">
        <v>11920</v>
      </c>
      <c r="D260" s="300"/>
      <c r="E260" s="125" t="s">
        <v>6039</v>
      </c>
      <c r="F260" s="299" t="s">
        <v>11921</v>
      </c>
      <c r="G260" s="301"/>
      <c r="H260" s="300"/>
      <c r="I260" s="31"/>
    </row>
    <row r="261" spans="1:9" ht="28.5" customHeight="1" x14ac:dyDescent="0.25">
      <c r="A261" s="125">
        <v>2768</v>
      </c>
      <c r="B261" s="126"/>
      <c r="C261" s="299" t="s">
        <v>11922</v>
      </c>
      <c r="D261" s="300"/>
      <c r="E261" s="125" t="s">
        <v>6048</v>
      </c>
      <c r="F261" s="299" t="s">
        <v>6054</v>
      </c>
      <c r="G261" s="301"/>
      <c r="H261" s="300"/>
      <c r="I261" s="31"/>
    </row>
    <row r="262" spans="1:9" ht="28.5" customHeight="1" x14ac:dyDescent="0.25">
      <c r="A262" s="125">
        <v>2770</v>
      </c>
      <c r="B262" s="126"/>
      <c r="C262" s="299" t="s">
        <v>6061</v>
      </c>
      <c r="D262" s="300"/>
      <c r="E262" s="125" t="s">
        <v>6059</v>
      </c>
      <c r="F262" s="299" t="s">
        <v>6062</v>
      </c>
      <c r="G262" s="301"/>
      <c r="H262" s="300"/>
      <c r="I262" s="31"/>
    </row>
    <row r="263" spans="1:9" ht="28.5" customHeight="1" x14ac:dyDescent="0.25">
      <c r="A263" s="125">
        <v>2771</v>
      </c>
      <c r="B263" s="123" t="s">
        <v>11588</v>
      </c>
      <c r="C263" s="299" t="s">
        <v>11923</v>
      </c>
      <c r="D263" s="300"/>
      <c r="E263" s="125" t="s">
        <v>6067</v>
      </c>
      <c r="F263" s="299" t="s">
        <v>11924</v>
      </c>
      <c r="G263" s="301"/>
      <c r="H263" s="300"/>
      <c r="I263" s="31"/>
    </row>
    <row r="264" spans="1:9" ht="28.5" customHeight="1" x14ac:dyDescent="0.25">
      <c r="A264" s="125">
        <v>2772</v>
      </c>
      <c r="B264" s="126"/>
      <c r="C264" s="299" t="s">
        <v>11925</v>
      </c>
      <c r="D264" s="300"/>
      <c r="E264" s="125" t="s">
        <v>6073</v>
      </c>
      <c r="F264" s="299" t="s">
        <v>6079</v>
      </c>
      <c r="G264" s="301"/>
      <c r="H264" s="300"/>
      <c r="I264" s="31"/>
    </row>
    <row r="265" spans="1:9" ht="28.5" customHeight="1" x14ac:dyDescent="0.25">
      <c r="A265" s="125">
        <v>2773</v>
      </c>
      <c r="B265" s="126"/>
      <c r="C265" s="299" t="s">
        <v>11926</v>
      </c>
      <c r="D265" s="300"/>
      <c r="E265" s="125" t="s">
        <v>6081</v>
      </c>
      <c r="F265" s="299" t="s">
        <v>6084</v>
      </c>
      <c r="G265" s="301"/>
      <c r="H265" s="300"/>
      <c r="I265" s="31"/>
    </row>
    <row r="266" spans="1:9" ht="28.5" customHeight="1" x14ac:dyDescent="0.25">
      <c r="A266" s="125">
        <v>2780</v>
      </c>
      <c r="B266" s="126"/>
      <c r="C266" s="299" t="s">
        <v>6121</v>
      </c>
      <c r="D266" s="300"/>
      <c r="E266" s="125" t="s">
        <v>6119</v>
      </c>
      <c r="F266" s="299" t="s">
        <v>11927</v>
      </c>
      <c r="G266" s="301"/>
      <c r="H266" s="300"/>
      <c r="I266" s="31"/>
    </row>
    <row r="267" spans="1:9" ht="28.5" customHeight="1" x14ac:dyDescent="0.25">
      <c r="A267" s="125">
        <v>2781</v>
      </c>
      <c r="B267" s="126"/>
      <c r="C267" s="299" t="s">
        <v>11928</v>
      </c>
      <c r="D267" s="300"/>
      <c r="E267" s="125" t="s">
        <v>6124</v>
      </c>
      <c r="F267" s="299" t="s">
        <v>11929</v>
      </c>
      <c r="G267" s="301"/>
      <c r="H267" s="300"/>
      <c r="I267" s="31"/>
    </row>
    <row r="268" spans="1:9" ht="28.5" customHeight="1" x14ac:dyDescent="0.25">
      <c r="A268" s="125">
        <v>2782</v>
      </c>
      <c r="B268" s="126"/>
      <c r="C268" s="299" t="s">
        <v>6137</v>
      </c>
      <c r="D268" s="300"/>
      <c r="E268" s="125" t="s">
        <v>6135</v>
      </c>
      <c r="F268" s="299" t="s">
        <v>6136</v>
      </c>
      <c r="G268" s="301"/>
      <c r="H268" s="300"/>
      <c r="I268" s="31"/>
    </row>
    <row r="269" spans="1:9" ht="28.5" customHeight="1" x14ac:dyDescent="0.25">
      <c r="A269" s="125">
        <v>2787</v>
      </c>
      <c r="B269" s="126"/>
      <c r="C269" s="299" t="s">
        <v>6161</v>
      </c>
      <c r="D269" s="300"/>
      <c r="E269" s="125"/>
      <c r="F269" s="209"/>
      <c r="G269" s="225"/>
      <c r="H269" s="210"/>
      <c r="I269" s="31"/>
    </row>
    <row r="270" spans="1:9" ht="28.5" customHeight="1" x14ac:dyDescent="0.25">
      <c r="A270" s="125">
        <v>2793</v>
      </c>
      <c r="B270" s="123" t="s">
        <v>11588</v>
      </c>
      <c r="C270" s="299" t="s">
        <v>11930</v>
      </c>
      <c r="D270" s="300"/>
      <c r="E270" s="125" t="s">
        <v>6192</v>
      </c>
      <c r="F270" s="299"/>
      <c r="G270" s="301"/>
      <c r="H270" s="300"/>
      <c r="I270" s="31"/>
    </row>
    <row r="271" spans="1:9" ht="28.5" customHeight="1" x14ac:dyDescent="0.25">
      <c r="A271" s="125">
        <v>2796</v>
      </c>
      <c r="B271" s="126"/>
      <c r="C271" s="299" t="s">
        <v>11931</v>
      </c>
      <c r="D271" s="300"/>
      <c r="E271" s="125" t="s">
        <v>6207</v>
      </c>
      <c r="F271" s="299"/>
      <c r="G271" s="301"/>
      <c r="H271" s="300"/>
      <c r="I271" s="31"/>
    </row>
    <row r="272" spans="1:9" ht="28.5" customHeight="1" x14ac:dyDescent="0.25">
      <c r="A272" s="125">
        <v>2797</v>
      </c>
      <c r="B272" s="126"/>
      <c r="C272" s="299" t="s">
        <v>6217</v>
      </c>
      <c r="D272" s="300"/>
      <c r="E272" s="125" t="s">
        <v>6215</v>
      </c>
      <c r="F272" s="299" t="s">
        <v>6216</v>
      </c>
      <c r="G272" s="301"/>
      <c r="H272" s="300"/>
      <c r="I272" s="31"/>
    </row>
    <row r="273" spans="1:9" ht="28.5" customHeight="1" x14ac:dyDescent="0.25">
      <c r="A273" s="125">
        <v>2799</v>
      </c>
      <c r="B273" s="126"/>
      <c r="C273" s="299" t="s">
        <v>11932</v>
      </c>
      <c r="D273" s="300"/>
      <c r="E273" s="125" t="s">
        <v>6229</v>
      </c>
      <c r="F273" s="299" t="s">
        <v>11933</v>
      </c>
      <c r="G273" s="301"/>
      <c r="H273" s="300"/>
      <c r="I273" s="31"/>
    </row>
    <row r="274" spans="1:9" ht="28.5" customHeight="1" x14ac:dyDescent="0.25">
      <c r="A274" s="125">
        <v>2817</v>
      </c>
      <c r="B274" s="123" t="s">
        <v>11588</v>
      </c>
      <c r="C274" s="299" t="s">
        <v>11934</v>
      </c>
      <c r="D274" s="300"/>
      <c r="E274" s="125" t="s">
        <v>6322</v>
      </c>
      <c r="F274" s="299" t="s">
        <v>11935</v>
      </c>
      <c r="G274" s="301"/>
      <c r="H274" s="300"/>
      <c r="I274" s="31"/>
    </row>
    <row r="275" spans="1:9" ht="28.5" customHeight="1" x14ac:dyDescent="0.25">
      <c r="A275" s="125">
        <v>2822</v>
      </c>
      <c r="B275" s="123" t="s">
        <v>11588</v>
      </c>
      <c r="C275" s="299" t="s">
        <v>11936</v>
      </c>
      <c r="D275" s="300"/>
      <c r="E275" s="125" t="s">
        <v>6335</v>
      </c>
      <c r="F275" s="299" t="s">
        <v>11937</v>
      </c>
      <c r="G275" s="301"/>
      <c r="H275" s="300"/>
      <c r="I275" s="31"/>
    </row>
    <row r="276" spans="1:9" ht="28.5" customHeight="1" x14ac:dyDescent="0.25">
      <c r="A276" s="125">
        <v>2823</v>
      </c>
      <c r="B276" s="123" t="s">
        <v>11588</v>
      </c>
      <c r="C276" s="299" t="s">
        <v>11938</v>
      </c>
      <c r="D276" s="300"/>
      <c r="E276" s="125" t="s">
        <v>6338</v>
      </c>
      <c r="F276" s="299" t="s">
        <v>11939</v>
      </c>
      <c r="G276" s="301"/>
      <c r="H276" s="300"/>
      <c r="I276" s="31"/>
    </row>
    <row r="277" spans="1:9" ht="28.5" customHeight="1" x14ac:dyDescent="0.25">
      <c r="A277" s="125">
        <v>2825</v>
      </c>
      <c r="B277" s="123" t="s">
        <v>11588</v>
      </c>
      <c r="C277" s="299" t="s">
        <v>13334</v>
      </c>
      <c r="D277" s="300"/>
      <c r="E277" s="125"/>
      <c r="F277" s="299"/>
      <c r="G277" s="301"/>
      <c r="H277" s="300"/>
      <c r="I277" s="31"/>
    </row>
    <row r="278" spans="1:9" ht="28.5" customHeight="1" x14ac:dyDescent="0.25">
      <c r="A278" s="125">
        <v>2829</v>
      </c>
      <c r="B278" s="123" t="s">
        <v>11588</v>
      </c>
      <c r="C278" s="299" t="s">
        <v>11940</v>
      </c>
      <c r="D278" s="300"/>
      <c r="E278" s="125" t="s">
        <v>6363</v>
      </c>
      <c r="F278" s="299" t="s">
        <v>6365</v>
      </c>
      <c r="G278" s="301"/>
      <c r="H278" s="300"/>
      <c r="I278" s="31"/>
    </row>
    <row r="279" spans="1:9" ht="28.5" customHeight="1" x14ac:dyDescent="0.25">
      <c r="A279" s="125">
        <v>2829</v>
      </c>
      <c r="B279" s="123" t="s">
        <v>11588</v>
      </c>
      <c r="C279" s="299" t="s">
        <v>11941</v>
      </c>
      <c r="D279" s="300"/>
      <c r="E279" s="125" t="s">
        <v>6363</v>
      </c>
      <c r="F279" s="299" t="s">
        <v>6365</v>
      </c>
      <c r="G279" s="301"/>
      <c r="H279" s="300"/>
      <c r="I279" s="31"/>
    </row>
    <row r="280" spans="1:9" ht="28.5" customHeight="1" x14ac:dyDescent="0.25">
      <c r="A280" s="125">
        <v>2830</v>
      </c>
      <c r="B280" s="123" t="s">
        <v>11588</v>
      </c>
      <c r="C280" s="299" t="s">
        <v>11942</v>
      </c>
      <c r="D280" s="300"/>
      <c r="E280" s="125" t="s">
        <v>6363</v>
      </c>
      <c r="F280" s="299" t="s">
        <v>6365</v>
      </c>
      <c r="G280" s="301"/>
      <c r="H280" s="300"/>
      <c r="I280" s="31"/>
    </row>
    <row r="281" spans="1:9" ht="28.5" customHeight="1" x14ac:dyDescent="0.25">
      <c r="A281" s="125">
        <v>2831</v>
      </c>
      <c r="B281" s="123" t="s">
        <v>11588</v>
      </c>
      <c r="C281" s="299" t="s">
        <v>11943</v>
      </c>
      <c r="D281" s="300"/>
      <c r="E281" s="125" t="s">
        <v>6368</v>
      </c>
      <c r="F281" s="299" t="s">
        <v>11944</v>
      </c>
      <c r="G281" s="301"/>
      <c r="H281" s="300"/>
      <c r="I281" s="31"/>
    </row>
    <row r="282" spans="1:9" ht="28.5" customHeight="1" x14ac:dyDescent="0.25">
      <c r="A282" s="125">
        <v>2838</v>
      </c>
      <c r="B282" s="123" t="s">
        <v>11588</v>
      </c>
      <c r="C282" s="299" t="s">
        <v>11945</v>
      </c>
      <c r="D282" s="300"/>
      <c r="E282" s="125">
        <v>2233340</v>
      </c>
      <c r="F282" s="299"/>
      <c r="G282" s="301"/>
      <c r="H282" s="300"/>
      <c r="I282" s="31"/>
    </row>
    <row r="283" spans="1:9" ht="28.5" customHeight="1" x14ac:dyDescent="0.25">
      <c r="A283" s="125">
        <v>2839</v>
      </c>
      <c r="B283" s="123" t="s">
        <v>11588</v>
      </c>
      <c r="C283" s="299" t="s">
        <v>11946</v>
      </c>
      <c r="D283" s="300"/>
      <c r="E283" s="125" t="s">
        <v>6403</v>
      </c>
      <c r="F283" s="299" t="s">
        <v>11947</v>
      </c>
      <c r="G283" s="301"/>
      <c r="H283" s="300"/>
      <c r="I283" s="31"/>
    </row>
    <row r="284" spans="1:9" ht="28.5" customHeight="1" x14ac:dyDescent="0.25">
      <c r="A284" s="125">
        <v>2841</v>
      </c>
      <c r="B284" s="126"/>
      <c r="C284" s="299" t="s">
        <v>772</v>
      </c>
      <c r="D284" s="300"/>
      <c r="E284" s="125" t="s">
        <v>6420</v>
      </c>
      <c r="F284" s="299" t="s">
        <v>11948</v>
      </c>
      <c r="G284" s="301"/>
      <c r="H284" s="300"/>
      <c r="I284" s="31"/>
    </row>
    <row r="285" spans="1:9" ht="28.5" customHeight="1" x14ac:dyDescent="0.25">
      <c r="A285" s="125">
        <v>2848</v>
      </c>
      <c r="B285" s="123" t="s">
        <v>11588</v>
      </c>
      <c r="C285" s="299" t="s">
        <v>11949</v>
      </c>
      <c r="D285" s="300"/>
      <c r="E285" s="125" t="s">
        <v>6445</v>
      </c>
      <c r="F285" s="299" t="s">
        <v>6446</v>
      </c>
      <c r="G285" s="301"/>
      <c r="H285" s="300"/>
      <c r="I285" s="31"/>
    </row>
    <row r="286" spans="1:9" ht="28.5" customHeight="1" x14ac:dyDescent="0.25">
      <c r="A286" s="125">
        <v>2855</v>
      </c>
      <c r="B286" s="123" t="s">
        <v>11588</v>
      </c>
      <c r="C286" s="299" t="s">
        <v>11950</v>
      </c>
      <c r="D286" s="300"/>
      <c r="E286" s="125" t="s">
        <v>6462</v>
      </c>
      <c r="F286" s="299" t="s">
        <v>6467</v>
      </c>
      <c r="G286" s="301"/>
      <c r="H286" s="300"/>
      <c r="I286" s="31"/>
    </row>
    <row r="287" spans="1:9" ht="28.5" customHeight="1" x14ac:dyDescent="0.25">
      <c r="A287" s="125">
        <v>2856</v>
      </c>
      <c r="B287" s="126"/>
      <c r="C287" s="299" t="s">
        <v>11951</v>
      </c>
      <c r="D287" s="300"/>
      <c r="E287" s="125" t="s">
        <v>6470</v>
      </c>
      <c r="F287" s="299" t="s">
        <v>6474</v>
      </c>
      <c r="G287" s="301"/>
      <c r="H287" s="300"/>
      <c r="I287" s="31"/>
    </row>
    <row r="288" spans="1:9" ht="28.5" customHeight="1" x14ac:dyDescent="0.25">
      <c r="A288" s="125">
        <v>2857</v>
      </c>
      <c r="B288" s="126"/>
      <c r="C288" s="299" t="s">
        <v>11952</v>
      </c>
      <c r="D288" s="300"/>
      <c r="E288" s="125" t="s">
        <v>6478</v>
      </c>
      <c r="F288" s="299"/>
      <c r="G288" s="301"/>
      <c r="H288" s="300"/>
      <c r="I288" s="31"/>
    </row>
    <row r="289" spans="1:9" ht="28.5" customHeight="1" x14ac:dyDescent="0.25">
      <c r="A289" s="125">
        <v>2858</v>
      </c>
      <c r="B289" s="126"/>
      <c r="C289" s="299" t="s">
        <v>11953</v>
      </c>
      <c r="D289" s="300"/>
      <c r="E289" s="125" t="s">
        <v>6484</v>
      </c>
      <c r="F289" s="299" t="s">
        <v>6489</v>
      </c>
      <c r="G289" s="301"/>
      <c r="H289" s="300"/>
      <c r="I289" s="31"/>
    </row>
    <row r="290" spans="1:9" ht="28.5" customHeight="1" x14ac:dyDescent="0.25">
      <c r="A290" s="125">
        <v>2859</v>
      </c>
      <c r="B290" s="126"/>
      <c r="C290" s="299" t="s">
        <v>11954</v>
      </c>
      <c r="D290" s="300"/>
      <c r="E290" s="125" t="s">
        <v>6494</v>
      </c>
      <c r="F290" s="299"/>
      <c r="G290" s="301"/>
      <c r="H290" s="300"/>
      <c r="I290" s="31"/>
    </row>
    <row r="291" spans="1:9" ht="28.5" customHeight="1" x14ac:dyDescent="0.25">
      <c r="A291" s="125">
        <v>2862</v>
      </c>
      <c r="B291" s="126"/>
      <c r="C291" s="299" t="s">
        <v>11955</v>
      </c>
      <c r="D291" s="300"/>
      <c r="E291" s="125" t="s">
        <v>6513</v>
      </c>
      <c r="F291" s="299" t="s">
        <v>11956</v>
      </c>
      <c r="G291" s="301"/>
      <c r="H291" s="300"/>
      <c r="I291" s="31"/>
    </row>
    <row r="292" spans="1:9" ht="28.5" customHeight="1" x14ac:dyDescent="0.25">
      <c r="A292" s="125">
        <v>2872</v>
      </c>
      <c r="B292" s="126" t="s">
        <v>11789</v>
      </c>
      <c r="C292" s="299" t="s">
        <v>11957</v>
      </c>
      <c r="D292" s="300"/>
      <c r="E292" s="125" t="s">
        <v>6591</v>
      </c>
      <c r="F292" s="299" t="s">
        <v>11958</v>
      </c>
      <c r="G292" s="301"/>
      <c r="H292" s="300"/>
      <c r="I292" s="31"/>
    </row>
    <row r="293" spans="1:9" ht="28.5" customHeight="1" x14ac:dyDescent="0.25">
      <c r="A293" s="125">
        <v>2873</v>
      </c>
      <c r="B293" s="126"/>
      <c r="C293" s="299" t="s">
        <v>11959</v>
      </c>
      <c r="D293" s="300"/>
      <c r="E293" s="125" t="s">
        <v>6598</v>
      </c>
      <c r="F293" s="299"/>
      <c r="G293" s="301"/>
      <c r="H293" s="300"/>
      <c r="I293" s="31"/>
    </row>
    <row r="294" spans="1:9" ht="28.5" customHeight="1" x14ac:dyDescent="0.25">
      <c r="A294" s="125">
        <v>2874</v>
      </c>
      <c r="B294" s="126"/>
      <c r="C294" s="299" t="s">
        <v>6608</v>
      </c>
      <c r="D294" s="300"/>
      <c r="E294" s="125" t="s">
        <v>6606</v>
      </c>
      <c r="F294" s="299"/>
      <c r="G294" s="301"/>
      <c r="H294" s="300"/>
      <c r="I294" s="31"/>
    </row>
    <row r="295" spans="1:9" ht="28.5" customHeight="1" x14ac:dyDescent="0.25">
      <c r="A295" s="125">
        <v>2878</v>
      </c>
      <c r="B295" s="126"/>
      <c r="C295" s="299" t="s">
        <v>6639</v>
      </c>
      <c r="D295" s="300"/>
      <c r="E295" s="125" t="s">
        <v>6637</v>
      </c>
      <c r="F295" s="299"/>
      <c r="G295" s="301"/>
      <c r="H295" s="300"/>
      <c r="I295" s="31"/>
    </row>
    <row r="296" spans="1:9" ht="28.5" customHeight="1" x14ac:dyDescent="0.25">
      <c r="A296" s="125">
        <v>2889</v>
      </c>
      <c r="B296" s="126"/>
      <c r="C296" s="299" t="s">
        <v>11960</v>
      </c>
      <c r="D296" s="300"/>
      <c r="E296" s="125" t="s">
        <v>6706</v>
      </c>
      <c r="F296" s="299" t="s">
        <v>11961</v>
      </c>
      <c r="G296" s="301"/>
      <c r="H296" s="300"/>
      <c r="I296" s="31"/>
    </row>
    <row r="297" spans="1:9" ht="28.5" customHeight="1" x14ac:dyDescent="0.25">
      <c r="A297" s="125">
        <v>2902</v>
      </c>
      <c r="B297" s="126"/>
      <c r="C297" s="299" t="s">
        <v>11962</v>
      </c>
      <c r="D297" s="300"/>
      <c r="E297" s="125" t="s">
        <v>6781</v>
      </c>
      <c r="F297" s="299" t="s">
        <v>6786</v>
      </c>
      <c r="G297" s="301"/>
      <c r="H297" s="300"/>
      <c r="I297" s="31"/>
    </row>
    <row r="298" spans="1:9" ht="28.5" customHeight="1" x14ac:dyDescent="0.25">
      <c r="A298" s="125">
        <v>2903</v>
      </c>
      <c r="B298" s="126"/>
      <c r="C298" s="299" t="s">
        <v>11963</v>
      </c>
      <c r="D298" s="300"/>
      <c r="E298" s="125" t="s">
        <v>6788</v>
      </c>
      <c r="F298" s="299"/>
      <c r="G298" s="301"/>
      <c r="H298" s="300"/>
      <c r="I298" s="31"/>
    </row>
    <row r="299" spans="1:9" ht="28.5" customHeight="1" x14ac:dyDescent="0.25">
      <c r="A299" s="125">
        <v>2905</v>
      </c>
      <c r="B299" s="123" t="s">
        <v>11588</v>
      </c>
      <c r="C299" s="299" t="s">
        <v>11964</v>
      </c>
      <c r="D299" s="300"/>
      <c r="E299" s="125" t="s">
        <v>6801</v>
      </c>
      <c r="F299" s="299" t="s">
        <v>11965</v>
      </c>
      <c r="G299" s="301"/>
      <c r="H299" s="300"/>
      <c r="I299" s="31"/>
    </row>
    <row r="300" spans="1:9" ht="28.5" customHeight="1" x14ac:dyDescent="0.25">
      <c r="A300" s="125">
        <v>2908</v>
      </c>
      <c r="B300" s="126"/>
      <c r="C300" s="299" t="s">
        <v>6816</v>
      </c>
      <c r="D300" s="300"/>
      <c r="E300" s="125" t="s">
        <v>6814</v>
      </c>
      <c r="F300" s="299"/>
      <c r="G300" s="301"/>
      <c r="H300" s="300"/>
      <c r="I300" s="31"/>
    </row>
    <row r="301" spans="1:9" ht="28.5" customHeight="1" x14ac:dyDescent="0.25">
      <c r="A301" s="125">
        <v>2909</v>
      </c>
      <c r="B301" s="126"/>
      <c r="C301" s="299" t="s">
        <v>6821</v>
      </c>
      <c r="D301" s="300"/>
      <c r="E301" s="125" t="s">
        <v>6819</v>
      </c>
      <c r="F301" s="299"/>
      <c r="G301" s="301"/>
      <c r="H301" s="300"/>
      <c r="I301" s="31"/>
    </row>
    <row r="302" spans="1:9" ht="28.5" customHeight="1" x14ac:dyDescent="0.25">
      <c r="A302" s="125">
        <v>2922</v>
      </c>
      <c r="B302" s="126"/>
      <c r="C302" s="299" t="s">
        <v>11966</v>
      </c>
      <c r="D302" s="300"/>
      <c r="E302" s="125" t="s">
        <v>6879</v>
      </c>
      <c r="F302" s="299" t="s">
        <v>11967</v>
      </c>
      <c r="G302" s="301"/>
      <c r="H302" s="300"/>
      <c r="I302" s="31"/>
    </row>
    <row r="303" spans="1:9" ht="28.5" customHeight="1" x14ac:dyDescent="0.25">
      <c r="A303" s="125">
        <v>2924</v>
      </c>
      <c r="B303" s="126"/>
      <c r="C303" s="299" t="s">
        <v>11968</v>
      </c>
      <c r="D303" s="300"/>
      <c r="E303" s="125" t="s">
        <v>6892</v>
      </c>
      <c r="F303" s="299" t="s">
        <v>11969</v>
      </c>
      <c r="G303" s="301"/>
      <c r="H303" s="300"/>
      <c r="I303" s="31"/>
    </row>
    <row r="304" spans="1:9" ht="28.5" customHeight="1" x14ac:dyDescent="0.25">
      <c r="A304" s="125">
        <v>2937</v>
      </c>
      <c r="B304" s="126"/>
      <c r="C304" s="299" t="s">
        <v>11970</v>
      </c>
      <c r="D304" s="300"/>
      <c r="E304" s="125" t="s">
        <v>6958</v>
      </c>
      <c r="F304" s="299" t="s">
        <v>11971</v>
      </c>
      <c r="G304" s="301"/>
      <c r="H304" s="300"/>
      <c r="I304" s="31"/>
    </row>
    <row r="305" spans="1:9" ht="28.5" customHeight="1" x14ac:dyDescent="0.25">
      <c r="A305" s="125">
        <v>2952</v>
      </c>
      <c r="B305" s="126"/>
      <c r="C305" s="299" t="s">
        <v>7035</v>
      </c>
      <c r="D305" s="300"/>
      <c r="E305" s="125" t="s">
        <v>7033</v>
      </c>
      <c r="F305" s="299"/>
      <c r="G305" s="301"/>
      <c r="H305" s="300"/>
      <c r="I305" s="31"/>
    </row>
    <row r="306" spans="1:9" ht="28.5" customHeight="1" x14ac:dyDescent="0.25">
      <c r="A306" s="125">
        <v>2961</v>
      </c>
      <c r="B306" s="126"/>
      <c r="C306" s="299" t="s">
        <v>11972</v>
      </c>
      <c r="D306" s="300"/>
      <c r="E306" s="125" t="s">
        <v>7080</v>
      </c>
      <c r="F306" s="299" t="s">
        <v>11973</v>
      </c>
      <c r="G306" s="301"/>
      <c r="H306" s="300"/>
      <c r="I306" s="31"/>
    </row>
    <row r="307" spans="1:9" ht="28.5" customHeight="1" x14ac:dyDescent="0.25">
      <c r="A307" s="125">
        <v>2963</v>
      </c>
      <c r="B307" s="126" t="s">
        <v>11588</v>
      </c>
      <c r="C307" s="299" t="s">
        <v>7093</v>
      </c>
      <c r="D307" s="300"/>
      <c r="E307" s="125" t="s">
        <v>7091</v>
      </c>
      <c r="F307" s="299" t="s">
        <v>7097</v>
      </c>
      <c r="G307" s="301"/>
      <c r="H307" s="300"/>
      <c r="I307" s="31"/>
    </row>
    <row r="308" spans="1:9" ht="28.5" customHeight="1" x14ac:dyDescent="0.25">
      <c r="A308" s="125">
        <v>2970</v>
      </c>
      <c r="B308" s="126"/>
      <c r="C308" s="299" t="s">
        <v>11974</v>
      </c>
      <c r="D308" s="300"/>
      <c r="E308" s="125" t="s">
        <v>7129</v>
      </c>
      <c r="F308" s="299"/>
      <c r="G308" s="301"/>
      <c r="H308" s="300"/>
      <c r="I308" s="31"/>
    </row>
    <row r="309" spans="1:9" ht="28.5" customHeight="1" x14ac:dyDescent="0.25">
      <c r="A309" s="125">
        <v>2971</v>
      </c>
      <c r="B309" s="123" t="s">
        <v>11588</v>
      </c>
      <c r="C309" s="299" t="s">
        <v>11975</v>
      </c>
      <c r="D309" s="300"/>
      <c r="E309" s="125" t="s">
        <v>7137</v>
      </c>
      <c r="F309" s="299" t="s">
        <v>13907</v>
      </c>
      <c r="G309" s="301"/>
      <c r="H309" s="300"/>
      <c r="I309" s="31"/>
    </row>
    <row r="310" spans="1:9" ht="28.5" customHeight="1" x14ac:dyDescent="0.25">
      <c r="A310" s="125">
        <v>2976</v>
      </c>
      <c r="B310" s="126"/>
      <c r="C310" s="299" t="s">
        <v>11976</v>
      </c>
      <c r="D310" s="300"/>
      <c r="E310" s="125" t="s">
        <v>7155</v>
      </c>
      <c r="F310" s="299"/>
      <c r="G310" s="301"/>
      <c r="H310" s="300"/>
      <c r="I310" s="31"/>
    </row>
    <row r="311" spans="1:9" ht="28.5" customHeight="1" x14ac:dyDescent="0.25">
      <c r="A311" s="125">
        <v>2980</v>
      </c>
      <c r="B311" s="126"/>
      <c r="C311" s="299" t="s">
        <v>7173</v>
      </c>
      <c r="D311" s="300"/>
      <c r="E311" s="125" t="s">
        <v>7171</v>
      </c>
      <c r="F311" s="299" t="s">
        <v>11977</v>
      </c>
      <c r="G311" s="301"/>
      <c r="H311" s="300"/>
      <c r="I311" s="31"/>
    </row>
    <row r="312" spans="1:9" ht="28.5" customHeight="1" x14ac:dyDescent="0.25">
      <c r="A312" s="125">
        <v>2989</v>
      </c>
      <c r="B312" s="123" t="s">
        <v>11588</v>
      </c>
      <c r="C312" s="299" t="s">
        <v>11978</v>
      </c>
      <c r="D312" s="300"/>
      <c r="E312" s="125" t="s">
        <v>7216</v>
      </c>
      <c r="F312" s="299" t="s">
        <v>11979</v>
      </c>
      <c r="G312" s="301"/>
      <c r="H312" s="300"/>
      <c r="I312" s="31"/>
    </row>
    <row r="313" spans="1:9" ht="28.5" customHeight="1" x14ac:dyDescent="0.25">
      <c r="A313" s="125">
        <v>2992</v>
      </c>
      <c r="B313" s="123" t="s">
        <v>11588</v>
      </c>
      <c r="C313" s="299" t="s">
        <v>11980</v>
      </c>
      <c r="D313" s="300"/>
      <c r="E313" s="125" t="s">
        <v>7231</v>
      </c>
      <c r="F313" s="299" t="s">
        <v>11981</v>
      </c>
      <c r="G313" s="301"/>
      <c r="H313" s="300"/>
      <c r="I313" s="31"/>
    </row>
    <row r="314" spans="1:9" ht="28.5" customHeight="1" x14ac:dyDescent="0.25">
      <c r="A314" s="125">
        <v>2995</v>
      </c>
      <c r="B314" s="123" t="s">
        <v>11588</v>
      </c>
      <c r="C314" s="299" t="s">
        <v>11982</v>
      </c>
      <c r="D314" s="300"/>
      <c r="E314" s="125" t="s">
        <v>7242</v>
      </c>
      <c r="F314" s="299" t="s">
        <v>11983</v>
      </c>
      <c r="G314" s="301"/>
      <c r="H314" s="300"/>
      <c r="I314" s="31"/>
    </row>
    <row r="315" spans="1:9" ht="28.5" customHeight="1" x14ac:dyDescent="0.25">
      <c r="A315" s="125">
        <v>2996</v>
      </c>
      <c r="B315" s="126"/>
      <c r="C315" s="299" t="s">
        <v>11984</v>
      </c>
      <c r="D315" s="300"/>
      <c r="E315" s="125" t="s">
        <v>7248</v>
      </c>
      <c r="F315" s="299" t="s">
        <v>11985</v>
      </c>
      <c r="G315" s="301"/>
      <c r="H315" s="300"/>
      <c r="I315" s="31"/>
    </row>
    <row r="316" spans="1:9" ht="28.5" customHeight="1" x14ac:dyDescent="0.25">
      <c r="A316" s="125">
        <v>3005</v>
      </c>
      <c r="B316" s="126" t="s">
        <v>11588</v>
      </c>
      <c r="C316" s="299" t="s">
        <v>7280</v>
      </c>
      <c r="D316" s="300"/>
      <c r="E316" s="125"/>
      <c r="F316" s="209"/>
      <c r="G316" s="225"/>
      <c r="H316" s="210"/>
      <c r="I316" s="31"/>
    </row>
    <row r="317" spans="1:9" ht="28.5" customHeight="1" x14ac:dyDescent="0.25">
      <c r="A317" s="125">
        <v>3019</v>
      </c>
      <c r="B317" s="126"/>
      <c r="C317" s="299" t="s">
        <v>7330</v>
      </c>
      <c r="D317" s="300"/>
      <c r="E317" s="125" t="s">
        <v>7328</v>
      </c>
      <c r="F317" s="299"/>
      <c r="G317" s="301"/>
      <c r="H317" s="300"/>
      <c r="I317" s="31"/>
    </row>
    <row r="318" spans="1:9" ht="28.5" customHeight="1" x14ac:dyDescent="0.25">
      <c r="A318" s="125">
        <v>3032</v>
      </c>
      <c r="B318" s="123" t="s">
        <v>11588</v>
      </c>
      <c r="C318" s="299" t="s">
        <v>11986</v>
      </c>
      <c r="D318" s="300"/>
      <c r="E318" s="125" t="s">
        <v>7390</v>
      </c>
      <c r="F318" s="299" t="s">
        <v>7391</v>
      </c>
      <c r="G318" s="301"/>
      <c r="H318" s="300"/>
      <c r="I318" s="31"/>
    </row>
    <row r="319" spans="1:9" ht="28.5" customHeight="1" x14ac:dyDescent="0.25">
      <c r="A319" s="125">
        <v>3037</v>
      </c>
      <c r="B319" s="123" t="s">
        <v>11588</v>
      </c>
      <c r="C319" s="299" t="s">
        <v>11987</v>
      </c>
      <c r="D319" s="300"/>
      <c r="E319" s="125" t="s">
        <v>7408</v>
      </c>
      <c r="F319" s="299" t="s">
        <v>7409</v>
      </c>
      <c r="G319" s="301"/>
      <c r="H319" s="300"/>
      <c r="I319" s="31"/>
    </row>
    <row r="320" spans="1:9" ht="28.5" customHeight="1" x14ac:dyDescent="0.25">
      <c r="A320" s="125">
        <v>3040</v>
      </c>
      <c r="B320" s="123" t="s">
        <v>11588</v>
      </c>
      <c r="C320" s="299" t="s">
        <v>11988</v>
      </c>
      <c r="D320" s="300"/>
      <c r="E320" s="125" t="s">
        <v>7424</v>
      </c>
      <c r="F320" s="299" t="s">
        <v>11989</v>
      </c>
      <c r="G320" s="301"/>
      <c r="H320" s="300"/>
      <c r="I320" s="31"/>
    </row>
    <row r="321" spans="1:9" ht="28.5" customHeight="1" x14ac:dyDescent="0.25">
      <c r="A321" s="125">
        <v>3041</v>
      </c>
      <c r="B321" s="123" t="s">
        <v>11588</v>
      </c>
      <c r="C321" s="299" t="s">
        <v>11990</v>
      </c>
      <c r="D321" s="300"/>
      <c r="E321" s="125" t="s">
        <v>5405</v>
      </c>
      <c r="F321" s="299" t="s">
        <v>11991</v>
      </c>
      <c r="G321" s="301"/>
      <c r="H321" s="300"/>
      <c r="I321" s="31"/>
    </row>
    <row r="322" spans="1:9" ht="28.5" customHeight="1" x14ac:dyDescent="0.25">
      <c r="A322" s="125">
        <v>3045</v>
      </c>
      <c r="B322" s="126"/>
      <c r="C322" s="299" t="s">
        <v>11992</v>
      </c>
      <c r="D322" s="300"/>
      <c r="E322" s="125" t="s">
        <v>7443</v>
      </c>
      <c r="F322" s="299" t="s">
        <v>7448</v>
      </c>
      <c r="G322" s="301"/>
      <c r="H322" s="300"/>
      <c r="I322" s="31"/>
    </row>
    <row r="323" spans="1:9" ht="28.5" customHeight="1" x14ac:dyDescent="0.25">
      <c r="A323" s="125">
        <v>3047</v>
      </c>
      <c r="B323" s="126"/>
      <c r="C323" s="299" t="s">
        <v>11993</v>
      </c>
      <c r="D323" s="300"/>
      <c r="E323" s="125" t="s">
        <v>7458</v>
      </c>
      <c r="F323" s="299"/>
      <c r="G323" s="301"/>
      <c r="H323" s="300"/>
      <c r="I323" s="31"/>
    </row>
    <row r="324" spans="1:9" ht="28.5" customHeight="1" x14ac:dyDescent="0.25">
      <c r="A324" s="125">
        <v>3062</v>
      </c>
      <c r="B324" s="126"/>
      <c r="C324" s="299" t="s">
        <v>11994</v>
      </c>
      <c r="D324" s="300"/>
      <c r="E324" s="125" t="s">
        <v>7541</v>
      </c>
      <c r="F324" s="299" t="s">
        <v>7542</v>
      </c>
      <c r="G324" s="301"/>
      <c r="H324" s="300"/>
      <c r="I324" s="31"/>
    </row>
    <row r="325" spans="1:9" ht="28.5" customHeight="1" x14ac:dyDescent="0.25">
      <c r="A325" s="125">
        <v>3064</v>
      </c>
      <c r="B325" s="123" t="s">
        <v>11588</v>
      </c>
      <c r="C325" s="299" t="s">
        <v>11995</v>
      </c>
      <c r="D325" s="300"/>
      <c r="E325" s="125" t="s">
        <v>7549</v>
      </c>
      <c r="F325" s="299" t="s">
        <v>11996</v>
      </c>
      <c r="G325" s="301"/>
      <c r="H325" s="300"/>
      <c r="I325" s="31"/>
    </row>
    <row r="326" spans="1:9" ht="28.5" customHeight="1" x14ac:dyDescent="0.25">
      <c r="A326" s="125">
        <v>3065</v>
      </c>
      <c r="B326" s="123" t="s">
        <v>11588</v>
      </c>
      <c r="C326" s="209" t="s">
        <v>14152</v>
      </c>
      <c r="D326" s="210"/>
      <c r="E326" s="125" t="s">
        <v>7549</v>
      </c>
      <c r="F326" s="209"/>
      <c r="G326" s="225"/>
      <c r="H326" s="210"/>
      <c r="I326" s="31"/>
    </row>
    <row r="327" spans="1:9" ht="28.5" customHeight="1" x14ac:dyDescent="0.25">
      <c r="A327" s="125">
        <v>3066</v>
      </c>
      <c r="B327" s="126"/>
      <c r="C327" s="299" t="s">
        <v>7557</v>
      </c>
      <c r="D327" s="300"/>
      <c r="E327" s="125" t="s">
        <v>7555</v>
      </c>
      <c r="F327" s="299" t="s">
        <v>11997</v>
      </c>
      <c r="G327" s="301"/>
      <c r="H327" s="300"/>
      <c r="I327" s="31"/>
    </row>
    <row r="328" spans="1:9" ht="28.5" customHeight="1" x14ac:dyDescent="0.25">
      <c r="A328" s="125">
        <v>3084</v>
      </c>
      <c r="B328" s="123" t="s">
        <v>11588</v>
      </c>
      <c r="C328" s="299" t="s">
        <v>11998</v>
      </c>
      <c r="D328" s="300"/>
      <c r="E328" s="125">
        <v>2236870</v>
      </c>
      <c r="F328" s="299" t="s">
        <v>11999</v>
      </c>
      <c r="G328" s="301"/>
      <c r="H328" s="300"/>
      <c r="I328" s="31"/>
    </row>
    <row r="329" spans="1:9" ht="28.5" customHeight="1" x14ac:dyDescent="0.25">
      <c r="A329" s="125">
        <v>3091</v>
      </c>
      <c r="B329" s="126"/>
      <c r="C329" s="299" t="s">
        <v>12000</v>
      </c>
      <c r="D329" s="300"/>
      <c r="E329" s="125" t="s">
        <v>7678</v>
      </c>
      <c r="F329" s="299" t="s">
        <v>12001</v>
      </c>
      <c r="G329" s="301"/>
      <c r="H329" s="300"/>
      <c r="I329" s="31"/>
    </row>
    <row r="330" spans="1:9" ht="28.5" customHeight="1" x14ac:dyDescent="0.25">
      <c r="A330" s="125">
        <v>3092</v>
      </c>
      <c r="B330" s="126"/>
      <c r="C330" s="299" t="s">
        <v>7691</v>
      </c>
      <c r="D330" s="300"/>
      <c r="E330" s="125" t="s">
        <v>7689</v>
      </c>
      <c r="F330" s="299" t="s">
        <v>12002</v>
      </c>
      <c r="G330" s="301"/>
      <c r="H330" s="300"/>
      <c r="I330" s="31"/>
    </row>
    <row r="331" spans="1:9" ht="28.5" customHeight="1" x14ac:dyDescent="0.25">
      <c r="A331" s="125">
        <v>3093</v>
      </c>
      <c r="B331" s="126"/>
      <c r="C331" s="299" t="s">
        <v>7698</v>
      </c>
      <c r="D331" s="300"/>
      <c r="E331" s="125" t="s">
        <v>7696</v>
      </c>
      <c r="F331" s="299" t="s">
        <v>12003</v>
      </c>
      <c r="G331" s="301"/>
      <c r="H331" s="300"/>
      <c r="I331" s="31"/>
    </row>
    <row r="332" spans="1:9" ht="28.5" customHeight="1" x14ac:dyDescent="0.25">
      <c r="A332" s="125">
        <v>3100</v>
      </c>
      <c r="B332" s="123" t="s">
        <v>11588</v>
      </c>
      <c r="C332" s="299" t="s">
        <v>12004</v>
      </c>
      <c r="D332" s="300"/>
      <c r="E332" s="127" t="s">
        <v>7738</v>
      </c>
      <c r="F332" s="299" t="s">
        <v>12005</v>
      </c>
      <c r="G332" s="301"/>
      <c r="H332" s="300"/>
      <c r="I332" s="31"/>
    </row>
    <row r="333" spans="1:9" ht="28.5" customHeight="1" x14ac:dyDescent="0.25">
      <c r="A333" s="125">
        <v>3101</v>
      </c>
      <c r="B333" s="126"/>
      <c r="C333" s="299" t="s">
        <v>12006</v>
      </c>
      <c r="D333" s="300"/>
      <c r="E333" s="125" t="s">
        <v>7741</v>
      </c>
      <c r="F333" s="299" t="s">
        <v>12007</v>
      </c>
      <c r="G333" s="301"/>
      <c r="H333" s="300"/>
      <c r="I333" s="31"/>
    </row>
    <row r="334" spans="1:9" ht="28.5" customHeight="1" x14ac:dyDescent="0.25">
      <c r="A334" s="125">
        <v>3102</v>
      </c>
      <c r="B334" s="126"/>
      <c r="C334" s="299" t="s">
        <v>12008</v>
      </c>
      <c r="D334" s="300"/>
      <c r="E334" s="125" t="s">
        <v>7746</v>
      </c>
      <c r="F334" s="299" t="s">
        <v>12009</v>
      </c>
      <c r="G334" s="301"/>
      <c r="H334" s="300"/>
      <c r="I334" s="31"/>
    </row>
    <row r="335" spans="1:9" ht="28.5" customHeight="1" x14ac:dyDescent="0.25">
      <c r="A335" s="125">
        <v>3110</v>
      </c>
      <c r="B335" s="123" t="s">
        <v>11588</v>
      </c>
      <c r="C335" s="299" t="s">
        <v>12010</v>
      </c>
      <c r="D335" s="300"/>
      <c r="E335" s="125" t="s">
        <v>7791</v>
      </c>
      <c r="F335" s="299" t="s">
        <v>12011</v>
      </c>
      <c r="G335" s="301"/>
      <c r="H335" s="300"/>
      <c r="I335" s="31"/>
    </row>
    <row r="336" spans="1:9" ht="28.5" customHeight="1" x14ac:dyDescent="0.25">
      <c r="A336" s="125">
        <v>3113</v>
      </c>
      <c r="B336" s="123" t="s">
        <v>11588</v>
      </c>
      <c r="C336" s="299" t="s">
        <v>12012</v>
      </c>
      <c r="D336" s="300"/>
      <c r="E336" s="125" t="s">
        <v>7802</v>
      </c>
      <c r="F336" s="299"/>
      <c r="G336" s="301"/>
      <c r="H336" s="300"/>
      <c r="I336" s="31"/>
    </row>
    <row r="337" spans="1:9" ht="28.5" customHeight="1" x14ac:dyDescent="0.25">
      <c r="A337" s="125">
        <v>3116</v>
      </c>
      <c r="B337" s="123" t="s">
        <v>11588</v>
      </c>
      <c r="C337" s="299" t="s">
        <v>12013</v>
      </c>
      <c r="D337" s="300"/>
      <c r="E337" s="125" t="s">
        <v>7806</v>
      </c>
      <c r="F337" s="299" t="s">
        <v>12014</v>
      </c>
      <c r="G337" s="301"/>
      <c r="H337" s="300"/>
      <c r="I337" s="31"/>
    </row>
    <row r="338" spans="1:9" ht="28.5" customHeight="1" x14ac:dyDescent="0.25">
      <c r="A338" s="125">
        <v>3117</v>
      </c>
      <c r="B338" s="123" t="s">
        <v>11588</v>
      </c>
      <c r="C338" s="299" t="s">
        <v>12015</v>
      </c>
      <c r="D338" s="300"/>
      <c r="E338" s="125" t="s">
        <v>7818</v>
      </c>
      <c r="F338" s="299" t="s">
        <v>12016</v>
      </c>
      <c r="G338" s="301"/>
      <c r="H338" s="300"/>
      <c r="I338" s="31"/>
    </row>
    <row r="339" spans="1:9" ht="28.5" customHeight="1" x14ac:dyDescent="0.25">
      <c r="A339" s="125">
        <v>3119</v>
      </c>
      <c r="B339" s="123" t="s">
        <v>11588</v>
      </c>
      <c r="C339" s="299" t="s">
        <v>12017</v>
      </c>
      <c r="D339" s="300"/>
      <c r="E339" s="125" t="s">
        <v>7826</v>
      </c>
      <c r="F339" s="299" t="s">
        <v>12018</v>
      </c>
      <c r="G339" s="301"/>
      <c r="H339" s="300"/>
      <c r="I339" s="31"/>
    </row>
    <row r="340" spans="1:9" ht="28.5" customHeight="1" x14ac:dyDescent="0.25">
      <c r="A340" s="125">
        <v>3126</v>
      </c>
      <c r="B340" s="126"/>
      <c r="C340" s="299" t="s">
        <v>7852</v>
      </c>
      <c r="D340" s="300"/>
      <c r="E340" s="125" t="s">
        <v>7851</v>
      </c>
      <c r="F340" s="299"/>
      <c r="G340" s="301"/>
      <c r="H340" s="300"/>
      <c r="I340" s="31"/>
    </row>
    <row r="341" spans="1:9" ht="28.5" customHeight="1" x14ac:dyDescent="0.25">
      <c r="A341" s="125">
        <v>3127</v>
      </c>
      <c r="B341" s="126"/>
      <c r="C341" s="299" t="s">
        <v>12019</v>
      </c>
      <c r="D341" s="300"/>
      <c r="E341" s="125" t="s">
        <v>7856</v>
      </c>
      <c r="F341" s="299"/>
      <c r="G341" s="301"/>
      <c r="H341" s="300"/>
      <c r="I341" s="31"/>
    </row>
    <row r="342" spans="1:9" ht="28.5" customHeight="1" x14ac:dyDescent="0.25">
      <c r="A342" s="125">
        <v>3132</v>
      </c>
      <c r="B342" s="126"/>
      <c r="C342" s="299" t="s">
        <v>7878</v>
      </c>
      <c r="D342" s="300"/>
      <c r="E342" s="125" t="s">
        <v>7876</v>
      </c>
      <c r="F342" s="299"/>
      <c r="G342" s="301"/>
      <c r="H342" s="300"/>
      <c r="I342" s="31"/>
    </row>
    <row r="343" spans="1:9" ht="28.5" customHeight="1" x14ac:dyDescent="0.25">
      <c r="A343" s="125">
        <v>3133</v>
      </c>
      <c r="B343" s="126"/>
      <c r="C343" s="299" t="s">
        <v>7883</v>
      </c>
      <c r="D343" s="300"/>
      <c r="E343" s="125" t="s">
        <v>7882</v>
      </c>
      <c r="F343" s="299"/>
      <c r="G343" s="301"/>
      <c r="H343" s="300"/>
      <c r="I343" s="31"/>
    </row>
    <row r="344" spans="1:9" ht="28.5" customHeight="1" x14ac:dyDescent="0.25">
      <c r="A344" s="125">
        <v>3134</v>
      </c>
      <c r="B344" s="126"/>
      <c r="C344" s="299" t="s">
        <v>7887</v>
      </c>
      <c r="D344" s="300"/>
      <c r="E344" s="125" t="s">
        <v>7886</v>
      </c>
      <c r="F344" s="299"/>
      <c r="G344" s="301"/>
      <c r="H344" s="300"/>
      <c r="I344" s="31"/>
    </row>
    <row r="345" spans="1:9" ht="28.5" customHeight="1" x14ac:dyDescent="0.25">
      <c r="A345" s="125">
        <v>3135</v>
      </c>
      <c r="B345" s="126"/>
      <c r="C345" s="299" t="s">
        <v>12020</v>
      </c>
      <c r="D345" s="300"/>
      <c r="E345" s="125" t="s">
        <v>7889</v>
      </c>
      <c r="F345" s="299"/>
      <c r="G345" s="301"/>
      <c r="H345" s="300"/>
      <c r="I345" s="31"/>
    </row>
    <row r="346" spans="1:9" ht="28.5" customHeight="1" x14ac:dyDescent="0.25">
      <c r="A346" s="125">
        <v>3136</v>
      </c>
      <c r="B346" s="126"/>
      <c r="C346" s="299" t="s">
        <v>12021</v>
      </c>
      <c r="D346" s="300"/>
      <c r="E346" s="125" t="s">
        <v>7893</v>
      </c>
      <c r="F346" s="299"/>
      <c r="G346" s="301"/>
      <c r="H346" s="300"/>
      <c r="I346" s="31"/>
    </row>
    <row r="347" spans="1:9" ht="28.5" customHeight="1" x14ac:dyDescent="0.25">
      <c r="A347" s="125">
        <v>3146</v>
      </c>
      <c r="B347" s="126"/>
      <c r="C347" s="299" t="s">
        <v>12022</v>
      </c>
      <c r="D347" s="300"/>
      <c r="E347" s="125" t="s">
        <v>7939</v>
      </c>
      <c r="F347" s="299" t="s">
        <v>12023</v>
      </c>
      <c r="G347" s="301"/>
      <c r="H347" s="300"/>
      <c r="I347" s="31"/>
    </row>
    <row r="348" spans="1:9" ht="28.5" customHeight="1" x14ac:dyDescent="0.25">
      <c r="A348" s="125">
        <v>3148</v>
      </c>
      <c r="B348" s="126"/>
      <c r="C348" s="209" t="s">
        <v>14319</v>
      </c>
      <c r="D348" s="210"/>
      <c r="E348" s="125" t="s">
        <v>7950</v>
      </c>
      <c r="F348" s="299" t="s">
        <v>7951</v>
      </c>
      <c r="G348" s="301"/>
      <c r="H348" s="300"/>
      <c r="I348" s="31"/>
    </row>
    <row r="349" spans="1:9" ht="28.5" customHeight="1" x14ac:dyDescent="0.25">
      <c r="A349" s="125">
        <v>3149</v>
      </c>
      <c r="B349" s="126"/>
      <c r="C349" s="299" t="s">
        <v>12024</v>
      </c>
      <c r="D349" s="300"/>
      <c r="E349" s="125" t="s">
        <v>7955</v>
      </c>
      <c r="F349" s="299"/>
      <c r="G349" s="301"/>
      <c r="H349" s="300"/>
      <c r="I349" s="31"/>
    </row>
    <row r="350" spans="1:9" ht="28.5" customHeight="1" x14ac:dyDescent="0.25">
      <c r="A350" s="125">
        <v>3150</v>
      </c>
      <c r="B350" s="126"/>
      <c r="C350" s="299" t="s">
        <v>7959</v>
      </c>
      <c r="D350" s="300"/>
      <c r="E350" s="125" t="s">
        <v>7955</v>
      </c>
      <c r="F350" s="299"/>
      <c r="G350" s="301"/>
      <c r="H350" s="300"/>
      <c r="I350" s="31"/>
    </row>
    <row r="351" spans="1:9" ht="28.5" customHeight="1" x14ac:dyDescent="0.25">
      <c r="A351" s="125">
        <v>3154</v>
      </c>
      <c r="B351" s="126"/>
      <c r="C351" s="299" t="s">
        <v>7976</v>
      </c>
      <c r="D351" s="300"/>
      <c r="E351" s="125" t="s">
        <v>7975</v>
      </c>
      <c r="F351" s="299"/>
      <c r="G351" s="301"/>
      <c r="H351" s="300"/>
      <c r="I351" s="31"/>
    </row>
    <row r="352" spans="1:9" ht="28.5" customHeight="1" x14ac:dyDescent="0.25">
      <c r="A352" s="125">
        <v>3155</v>
      </c>
      <c r="B352" s="126"/>
      <c r="C352" s="299" t="s">
        <v>12025</v>
      </c>
      <c r="D352" s="300"/>
      <c r="E352" s="125" t="s">
        <v>7979</v>
      </c>
      <c r="F352" s="299" t="s">
        <v>7981</v>
      </c>
      <c r="G352" s="301"/>
      <c r="H352" s="300"/>
      <c r="I352" s="31"/>
    </row>
    <row r="353" spans="1:9" ht="28.5" customHeight="1" x14ac:dyDescent="0.25">
      <c r="A353" s="125">
        <v>3162</v>
      </c>
      <c r="B353" s="126"/>
      <c r="C353" s="299" t="s">
        <v>12026</v>
      </c>
      <c r="D353" s="300"/>
      <c r="E353" s="125" t="s">
        <v>8008</v>
      </c>
      <c r="F353" s="299"/>
      <c r="G353" s="301"/>
      <c r="H353" s="300"/>
      <c r="I353" s="31"/>
    </row>
    <row r="354" spans="1:9" ht="28.5" customHeight="1" x14ac:dyDescent="0.25">
      <c r="A354" s="125">
        <v>3165</v>
      </c>
      <c r="B354" s="126"/>
      <c r="C354" s="299" t="s">
        <v>12027</v>
      </c>
      <c r="D354" s="300"/>
      <c r="E354" s="125" t="s">
        <v>8021</v>
      </c>
      <c r="F354" s="299"/>
      <c r="G354" s="301"/>
      <c r="H354" s="300"/>
      <c r="I354" s="31"/>
    </row>
    <row r="355" spans="1:9" ht="28.5" customHeight="1" x14ac:dyDescent="0.25">
      <c r="A355" s="125">
        <v>3166</v>
      </c>
      <c r="B355" s="126"/>
      <c r="C355" s="299" t="s">
        <v>8029</v>
      </c>
      <c r="D355" s="300"/>
      <c r="E355" s="125" t="s">
        <v>8027</v>
      </c>
      <c r="F355" s="299"/>
      <c r="G355" s="301"/>
      <c r="H355" s="300"/>
      <c r="I355" s="31"/>
    </row>
    <row r="356" spans="1:9" ht="28.5" customHeight="1" x14ac:dyDescent="0.25">
      <c r="A356" s="125">
        <v>3169</v>
      </c>
      <c r="B356" s="126"/>
      <c r="C356" s="299" t="s">
        <v>12028</v>
      </c>
      <c r="D356" s="300"/>
      <c r="E356" s="125" t="s">
        <v>12029</v>
      </c>
      <c r="F356" s="299"/>
      <c r="G356" s="301"/>
      <c r="H356" s="300"/>
      <c r="I356" s="31"/>
    </row>
    <row r="357" spans="1:9" ht="28.5" customHeight="1" x14ac:dyDescent="0.25">
      <c r="A357" s="125">
        <v>3171</v>
      </c>
      <c r="B357" s="126"/>
      <c r="C357" s="299" t="s">
        <v>12030</v>
      </c>
      <c r="D357" s="300"/>
      <c r="E357" s="125" t="s">
        <v>8054</v>
      </c>
      <c r="F357" s="299" t="s">
        <v>12031</v>
      </c>
      <c r="G357" s="301"/>
      <c r="H357" s="300"/>
      <c r="I357" s="31"/>
    </row>
    <row r="358" spans="1:9" ht="28.5" customHeight="1" x14ac:dyDescent="0.25">
      <c r="A358" s="125">
        <v>3174</v>
      </c>
      <c r="B358" s="126"/>
      <c r="C358" s="299" t="s">
        <v>8069</v>
      </c>
      <c r="D358" s="300"/>
      <c r="E358" s="125" t="s">
        <v>8067</v>
      </c>
      <c r="F358" s="299" t="s">
        <v>8070</v>
      </c>
      <c r="G358" s="301"/>
      <c r="H358" s="300"/>
      <c r="I358" s="31"/>
    </row>
    <row r="359" spans="1:9" ht="28.5" customHeight="1" x14ac:dyDescent="0.25">
      <c r="A359" s="125">
        <v>3177</v>
      </c>
      <c r="B359" s="126"/>
      <c r="C359" s="209" t="s">
        <v>14037</v>
      </c>
      <c r="D359" s="210"/>
      <c r="E359" s="125" t="s">
        <v>8083</v>
      </c>
      <c r="F359" s="299" t="s">
        <v>8084</v>
      </c>
      <c r="G359" s="301"/>
      <c r="H359" s="300"/>
      <c r="I359" s="31"/>
    </row>
    <row r="360" spans="1:9" ht="28.5" customHeight="1" x14ac:dyDescent="0.25">
      <c r="A360" s="125">
        <v>3180</v>
      </c>
      <c r="B360" s="126"/>
      <c r="C360" s="299" t="s">
        <v>12032</v>
      </c>
      <c r="D360" s="300"/>
      <c r="E360" s="127" t="s">
        <v>8095</v>
      </c>
      <c r="F360" s="299" t="s">
        <v>12033</v>
      </c>
      <c r="G360" s="301"/>
      <c r="H360" s="300"/>
      <c r="I360" s="31"/>
    </row>
    <row r="361" spans="1:9" ht="28.5" customHeight="1" x14ac:dyDescent="0.25">
      <c r="A361" s="125">
        <v>3183</v>
      </c>
      <c r="B361" s="126"/>
      <c r="C361" s="299" t="s">
        <v>12034</v>
      </c>
      <c r="D361" s="300"/>
      <c r="E361" s="125" t="s">
        <v>8112</v>
      </c>
      <c r="F361" s="299"/>
      <c r="G361" s="301"/>
      <c r="H361" s="300"/>
      <c r="I361" s="31"/>
    </row>
    <row r="362" spans="1:9" ht="28.5" customHeight="1" x14ac:dyDescent="0.25">
      <c r="A362" s="125">
        <v>3189</v>
      </c>
      <c r="B362" s="126"/>
      <c r="C362" s="299" t="s">
        <v>12035</v>
      </c>
      <c r="D362" s="300"/>
      <c r="E362" s="125" t="s">
        <v>8143</v>
      </c>
      <c r="F362" s="299"/>
      <c r="G362" s="301"/>
      <c r="H362" s="300"/>
      <c r="I362" s="31"/>
    </row>
    <row r="363" spans="1:9" ht="28.5" customHeight="1" x14ac:dyDescent="0.25">
      <c r="A363" s="125">
        <v>3202</v>
      </c>
      <c r="B363" s="126"/>
      <c r="C363" s="299" t="s">
        <v>12036</v>
      </c>
      <c r="D363" s="300"/>
      <c r="E363" s="125" t="s">
        <v>8198</v>
      </c>
      <c r="F363" s="299" t="s">
        <v>12037</v>
      </c>
      <c r="G363" s="301"/>
      <c r="H363" s="300"/>
      <c r="I363" s="31"/>
    </row>
    <row r="364" spans="1:9" ht="28.5" customHeight="1" x14ac:dyDescent="0.25">
      <c r="A364" s="125">
        <v>3206</v>
      </c>
      <c r="B364" s="126"/>
      <c r="C364" s="299" t="s">
        <v>12038</v>
      </c>
      <c r="D364" s="300"/>
      <c r="E364" s="125" t="s">
        <v>8220</v>
      </c>
      <c r="F364" s="299" t="s">
        <v>8222</v>
      </c>
      <c r="G364" s="301"/>
      <c r="H364" s="300"/>
      <c r="I364" s="31"/>
    </row>
    <row r="365" spans="1:9" ht="28.5" customHeight="1" x14ac:dyDescent="0.25">
      <c r="A365" s="125">
        <v>3207</v>
      </c>
      <c r="B365" s="126"/>
      <c r="C365" s="299" t="s">
        <v>8226</v>
      </c>
      <c r="D365" s="300"/>
      <c r="E365" s="125" t="s">
        <v>8224</v>
      </c>
      <c r="F365" s="299"/>
      <c r="G365" s="301"/>
      <c r="H365" s="300"/>
      <c r="I365" s="31"/>
    </row>
    <row r="366" spans="1:9" ht="28.5" customHeight="1" x14ac:dyDescent="0.25">
      <c r="A366" s="125">
        <v>3210</v>
      </c>
      <c r="B366" s="126"/>
      <c r="C366" s="299" t="s">
        <v>12039</v>
      </c>
      <c r="D366" s="300"/>
      <c r="E366" s="125" t="s">
        <v>8236</v>
      </c>
      <c r="F366" s="299" t="s">
        <v>8239</v>
      </c>
      <c r="G366" s="301"/>
      <c r="H366" s="300"/>
      <c r="I366" s="31"/>
    </row>
    <row r="367" spans="1:9" ht="28.5" customHeight="1" x14ac:dyDescent="0.25">
      <c r="A367" s="125">
        <v>3212</v>
      </c>
      <c r="B367" s="126"/>
      <c r="C367" s="299" t="s">
        <v>8245</v>
      </c>
      <c r="D367" s="300"/>
      <c r="E367" s="125">
        <v>1771490</v>
      </c>
      <c r="F367" s="299"/>
      <c r="G367" s="301"/>
      <c r="H367" s="300"/>
      <c r="I367" s="31"/>
    </row>
    <row r="368" spans="1:9" ht="28.5" customHeight="1" x14ac:dyDescent="0.25">
      <c r="A368" s="125">
        <v>3213</v>
      </c>
      <c r="B368" s="126"/>
      <c r="C368" s="299" t="s">
        <v>8248</v>
      </c>
      <c r="D368" s="300"/>
      <c r="E368" s="125" t="s">
        <v>8246</v>
      </c>
      <c r="F368" s="299" t="s">
        <v>8250</v>
      </c>
      <c r="G368" s="301"/>
      <c r="H368" s="300"/>
      <c r="I368" s="31"/>
    </row>
    <row r="369" spans="1:9" ht="28.5" customHeight="1" x14ac:dyDescent="0.25">
      <c r="A369" s="125">
        <v>3214</v>
      </c>
      <c r="B369" s="126"/>
      <c r="C369" s="299" t="s">
        <v>12040</v>
      </c>
      <c r="D369" s="300"/>
      <c r="E369" s="125" t="s">
        <v>8251</v>
      </c>
      <c r="F369" s="299"/>
      <c r="G369" s="301"/>
      <c r="H369" s="300"/>
      <c r="I369" s="31"/>
    </row>
    <row r="370" spans="1:9" ht="28.5" customHeight="1" x14ac:dyDescent="0.25">
      <c r="A370" s="125">
        <v>3218</v>
      </c>
      <c r="B370" s="126"/>
      <c r="C370" s="299" t="s">
        <v>8264</v>
      </c>
      <c r="D370" s="300"/>
      <c r="E370" s="125" t="s">
        <v>8262</v>
      </c>
      <c r="F370" s="299"/>
      <c r="G370" s="301"/>
      <c r="H370" s="300"/>
      <c r="I370" s="31"/>
    </row>
    <row r="371" spans="1:9" ht="28.5" customHeight="1" x14ac:dyDescent="0.25">
      <c r="A371" s="125">
        <v>3223</v>
      </c>
      <c r="B371" s="126"/>
      <c r="C371" s="299" t="s">
        <v>8293</v>
      </c>
      <c r="D371" s="300"/>
      <c r="E371" s="125" t="s">
        <v>8291</v>
      </c>
      <c r="F371" s="299"/>
      <c r="G371" s="301"/>
      <c r="H371" s="300"/>
      <c r="I371" s="31"/>
    </row>
    <row r="372" spans="1:9" ht="28.5" customHeight="1" x14ac:dyDescent="0.25">
      <c r="A372" s="125">
        <v>3228</v>
      </c>
      <c r="B372" s="126"/>
      <c r="C372" s="299" t="s">
        <v>12041</v>
      </c>
      <c r="D372" s="300"/>
      <c r="E372" s="125" t="s">
        <v>8315</v>
      </c>
      <c r="F372" s="299"/>
      <c r="G372" s="301"/>
      <c r="H372" s="300"/>
      <c r="I372" s="31"/>
    </row>
    <row r="373" spans="1:9" ht="28.5" customHeight="1" x14ac:dyDescent="0.25">
      <c r="A373" s="125">
        <v>3231</v>
      </c>
      <c r="B373" s="126"/>
      <c r="C373" s="299" t="s">
        <v>12042</v>
      </c>
      <c r="D373" s="300"/>
      <c r="E373" s="125" t="s">
        <v>8330</v>
      </c>
      <c r="F373" s="299" t="s">
        <v>12043</v>
      </c>
      <c r="G373" s="301"/>
      <c r="H373" s="300"/>
      <c r="I373" s="31"/>
    </row>
    <row r="374" spans="1:9" ht="28.5" customHeight="1" x14ac:dyDescent="0.25">
      <c r="A374" s="125">
        <v>3237</v>
      </c>
      <c r="B374" s="126"/>
      <c r="C374" s="299" t="s">
        <v>12044</v>
      </c>
      <c r="D374" s="300"/>
      <c r="E374" s="125" t="s">
        <v>8356</v>
      </c>
      <c r="F374" s="299" t="s">
        <v>12045</v>
      </c>
      <c r="G374" s="301"/>
      <c r="H374" s="300"/>
      <c r="I374" s="31"/>
    </row>
    <row r="375" spans="1:9" ht="28.5" customHeight="1" x14ac:dyDescent="0.25">
      <c r="A375" s="125">
        <v>3243</v>
      </c>
      <c r="B375" s="126"/>
      <c r="C375" s="299" t="s">
        <v>12046</v>
      </c>
      <c r="D375" s="300"/>
      <c r="E375" s="125" t="s">
        <v>8386</v>
      </c>
      <c r="F375" s="299" t="s">
        <v>12047</v>
      </c>
      <c r="G375" s="301"/>
      <c r="H375" s="300"/>
      <c r="I375" s="31"/>
    </row>
    <row r="376" spans="1:9" ht="28.5" customHeight="1" x14ac:dyDescent="0.25">
      <c r="A376" s="125">
        <v>3244</v>
      </c>
      <c r="B376" s="126"/>
      <c r="C376" s="299" t="s">
        <v>12048</v>
      </c>
      <c r="D376" s="300"/>
      <c r="E376" s="125" t="s">
        <v>8394</v>
      </c>
      <c r="F376" s="299"/>
      <c r="G376" s="301"/>
      <c r="H376" s="300"/>
      <c r="I376" s="31"/>
    </row>
    <row r="377" spans="1:9" ht="28.5" customHeight="1" x14ac:dyDescent="0.25">
      <c r="A377" s="125">
        <v>3249</v>
      </c>
      <c r="B377" s="126"/>
      <c r="C377" s="299" t="s">
        <v>8412</v>
      </c>
      <c r="D377" s="300"/>
      <c r="E377" s="125" t="s">
        <v>8410</v>
      </c>
      <c r="F377" s="299" t="s">
        <v>8411</v>
      </c>
      <c r="G377" s="301"/>
      <c r="H377" s="300"/>
      <c r="I377" s="31"/>
    </row>
    <row r="378" spans="1:9" ht="28.5" customHeight="1" x14ac:dyDescent="0.25">
      <c r="A378" s="125">
        <v>3251</v>
      </c>
      <c r="B378" s="126"/>
      <c r="C378" s="299" t="s">
        <v>8420</v>
      </c>
      <c r="D378" s="300"/>
      <c r="E378" s="125" t="s">
        <v>8419</v>
      </c>
      <c r="F378" s="299" t="s">
        <v>8417</v>
      </c>
      <c r="G378" s="301"/>
      <c r="H378" s="300"/>
      <c r="I378" s="31"/>
    </row>
    <row r="379" spans="1:9" ht="28.5" customHeight="1" x14ac:dyDescent="0.25">
      <c r="A379" s="125">
        <v>3253</v>
      </c>
      <c r="B379" s="126"/>
      <c r="C379" s="299" t="s">
        <v>12049</v>
      </c>
      <c r="D379" s="300"/>
      <c r="E379" s="125" t="s">
        <v>8428</v>
      </c>
      <c r="F379" s="299" t="s">
        <v>12050</v>
      </c>
      <c r="G379" s="301"/>
      <c r="H379" s="300"/>
      <c r="I379" s="31"/>
    </row>
    <row r="380" spans="1:9" ht="28.5" customHeight="1" x14ac:dyDescent="0.25">
      <c r="A380" s="125">
        <v>3256</v>
      </c>
      <c r="B380" s="126"/>
      <c r="C380" s="299" t="s">
        <v>8440</v>
      </c>
      <c r="D380" s="300"/>
      <c r="E380" s="125" t="s">
        <v>8439</v>
      </c>
      <c r="F380" s="299"/>
      <c r="G380" s="301"/>
      <c r="H380" s="300"/>
      <c r="I380" s="31"/>
    </row>
    <row r="381" spans="1:9" ht="28.5" customHeight="1" x14ac:dyDescent="0.25">
      <c r="A381" s="125">
        <v>3265</v>
      </c>
      <c r="B381" s="126"/>
      <c r="C381" s="299" t="s">
        <v>12051</v>
      </c>
      <c r="D381" s="300"/>
      <c r="E381" s="125" t="s">
        <v>8470</v>
      </c>
      <c r="F381" s="299"/>
      <c r="G381" s="301"/>
      <c r="H381" s="300"/>
      <c r="I381" s="31"/>
    </row>
    <row r="382" spans="1:9" ht="28.5" customHeight="1" x14ac:dyDescent="0.25">
      <c r="A382" s="125">
        <v>3270</v>
      </c>
      <c r="B382" s="126" t="s">
        <v>11789</v>
      </c>
      <c r="C382" s="299" t="s">
        <v>12052</v>
      </c>
      <c r="D382" s="300"/>
      <c r="E382" s="125" t="s">
        <v>8490</v>
      </c>
      <c r="F382" s="299"/>
      <c r="G382" s="301"/>
      <c r="H382" s="300"/>
      <c r="I382" s="31"/>
    </row>
    <row r="383" spans="1:9" ht="28.5" customHeight="1" x14ac:dyDescent="0.25">
      <c r="A383" s="125">
        <v>3271</v>
      </c>
      <c r="B383" s="126"/>
      <c r="C383" s="299" t="s">
        <v>8495</v>
      </c>
      <c r="D383" s="300"/>
      <c r="E383" s="125" t="s">
        <v>8493</v>
      </c>
      <c r="F383" s="299"/>
      <c r="G383" s="301"/>
      <c r="H383" s="300"/>
      <c r="I383" s="31"/>
    </row>
    <row r="384" spans="1:9" ht="28.5" customHeight="1" x14ac:dyDescent="0.25">
      <c r="A384" s="125">
        <v>3272</v>
      </c>
      <c r="B384" s="126"/>
      <c r="C384" s="299" t="s">
        <v>8499</v>
      </c>
      <c r="D384" s="300"/>
      <c r="E384" s="125" t="s">
        <v>8497</v>
      </c>
      <c r="F384" s="299"/>
      <c r="G384" s="301"/>
      <c r="H384" s="300"/>
      <c r="I384" s="31"/>
    </row>
    <row r="385" spans="1:9" ht="28.5" customHeight="1" x14ac:dyDescent="0.25">
      <c r="A385" s="125">
        <v>3273</v>
      </c>
      <c r="B385" s="126"/>
      <c r="C385" s="299" t="s">
        <v>8505</v>
      </c>
      <c r="D385" s="300"/>
      <c r="E385" s="125" t="s">
        <v>8503</v>
      </c>
      <c r="F385" s="299"/>
      <c r="G385" s="301"/>
      <c r="H385" s="300"/>
      <c r="I385" s="31"/>
    </row>
    <row r="386" spans="1:9" ht="28.5" customHeight="1" x14ac:dyDescent="0.25">
      <c r="A386" s="125">
        <v>3274</v>
      </c>
      <c r="B386" s="126"/>
      <c r="C386" s="299" t="s">
        <v>8510</v>
      </c>
      <c r="D386" s="300"/>
      <c r="E386" s="125" t="s">
        <v>8509</v>
      </c>
      <c r="F386" s="299"/>
      <c r="G386" s="301"/>
      <c r="H386" s="300"/>
      <c r="I386" s="31"/>
    </row>
    <row r="387" spans="1:9" ht="28.5" customHeight="1" x14ac:dyDescent="0.25">
      <c r="A387" s="125">
        <v>3275</v>
      </c>
      <c r="B387" s="126"/>
      <c r="C387" s="299" t="s">
        <v>12053</v>
      </c>
      <c r="D387" s="300"/>
      <c r="E387" s="125" t="s">
        <v>8512</v>
      </c>
      <c r="F387" s="299"/>
      <c r="G387" s="301"/>
      <c r="H387" s="300"/>
      <c r="I387" s="31"/>
    </row>
    <row r="388" spans="1:9" ht="28.5" customHeight="1" x14ac:dyDescent="0.25">
      <c r="A388" s="125">
        <v>3276</v>
      </c>
      <c r="B388" s="126"/>
      <c r="C388" s="299" t="s">
        <v>12054</v>
      </c>
      <c r="D388" s="300"/>
      <c r="E388" s="125" t="s">
        <v>8516</v>
      </c>
      <c r="F388" s="299"/>
      <c r="G388" s="301"/>
      <c r="H388" s="300"/>
      <c r="I388" s="31"/>
    </row>
    <row r="389" spans="1:9" ht="28.5" customHeight="1" x14ac:dyDescent="0.25">
      <c r="A389" s="125">
        <v>3280</v>
      </c>
      <c r="B389" s="126"/>
      <c r="C389" s="299" t="s">
        <v>12055</v>
      </c>
      <c r="D389" s="300"/>
      <c r="E389" s="125" t="s">
        <v>8533</v>
      </c>
      <c r="F389" s="299"/>
      <c r="G389" s="301"/>
      <c r="H389" s="300"/>
      <c r="I389" s="31"/>
    </row>
    <row r="390" spans="1:9" ht="28.5" customHeight="1" x14ac:dyDescent="0.25">
      <c r="A390" s="125">
        <v>3281</v>
      </c>
      <c r="B390" s="126"/>
      <c r="C390" s="299" t="s">
        <v>8539</v>
      </c>
      <c r="D390" s="300"/>
      <c r="E390" s="125" t="s">
        <v>8537</v>
      </c>
      <c r="F390" s="299"/>
      <c r="G390" s="301"/>
      <c r="H390" s="300"/>
      <c r="I390" s="31"/>
    </row>
    <row r="391" spans="1:9" ht="28.5" customHeight="1" x14ac:dyDescent="0.25">
      <c r="A391" s="125">
        <v>3288</v>
      </c>
      <c r="B391" s="126"/>
      <c r="C391" s="299" t="s">
        <v>8567</v>
      </c>
      <c r="D391" s="300"/>
      <c r="E391" s="125" t="s">
        <v>8565</v>
      </c>
      <c r="F391" s="299"/>
      <c r="G391" s="301"/>
      <c r="H391" s="300"/>
      <c r="I391" s="31"/>
    </row>
    <row r="392" spans="1:9" ht="28.5" customHeight="1" x14ac:dyDescent="0.25">
      <c r="A392" s="125">
        <v>3289</v>
      </c>
      <c r="B392" s="126"/>
      <c r="C392" s="299" t="s">
        <v>8572</v>
      </c>
      <c r="D392" s="300"/>
      <c r="E392" s="125" t="s">
        <v>8570</v>
      </c>
      <c r="F392" s="299"/>
      <c r="G392" s="301"/>
      <c r="H392" s="300"/>
      <c r="I392" s="31"/>
    </row>
    <row r="393" spans="1:9" ht="28.5" customHeight="1" x14ac:dyDescent="0.25">
      <c r="A393" s="125">
        <v>3294</v>
      </c>
      <c r="B393" s="126"/>
      <c r="C393" s="299" t="s">
        <v>8594</v>
      </c>
      <c r="D393" s="300"/>
      <c r="E393" s="125" t="s">
        <v>8592</v>
      </c>
      <c r="F393" s="299" t="s">
        <v>12056</v>
      </c>
      <c r="G393" s="301"/>
      <c r="H393" s="300"/>
      <c r="I393" s="31"/>
    </row>
    <row r="394" spans="1:9" ht="28.5" customHeight="1" x14ac:dyDescent="0.25">
      <c r="A394" s="125">
        <v>3296</v>
      </c>
      <c r="B394" s="126"/>
      <c r="C394" s="299" t="s">
        <v>8605</v>
      </c>
      <c r="D394" s="300"/>
      <c r="E394" s="125" t="s">
        <v>8603</v>
      </c>
      <c r="F394" s="299"/>
      <c r="G394" s="301"/>
      <c r="H394" s="300"/>
      <c r="I394" s="31"/>
    </row>
    <row r="395" spans="1:9" ht="28.5" customHeight="1" x14ac:dyDescent="0.25">
      <c r="A395" s="125">
        <v>3299</v>
      </c>
      <c r="B395" s="126"/>
      <c r="C395" s="299" t="s">
        <v>8619</v>
      </c>
      <c r="D395" s="300"/>
      <c r="E395" s="125" t="s">
        <v>8618</v>
      </c>
      <c r="F395" s="299"/>
      <c r="G395" s="301"/>
      <c r="H395" s="300"/>
      <c r="I395" s="31"/>
    </row>
    <row r="396" spans="1:9" ht="28.5" customHeight="1" x14ac:dyDescent="0.25">
      <c r="A396" s="125">
        <v>3303</v>
      </c>
      <c r="B396" s="126"/>
      <c r="C396" s="299" t="s">
        <v>14005</v>
      </c>
      <c r="D396" s="300"/>
      <c r="E396" s="125" t="s">
        <v>8632</v>
      </c>
      <c r="F396" s="209"/>
      <c r="G396" s="225"/>
      <c r="H396" s="210"/>
      <c r="I396" s="31"/>
    </row>
    <row r="397" spans="1:9" ht="28.5" customHeight="1" x14ac:dyDescent="0.25">
      <c r="A397" s="125">
        <v>3305</v>
      </c>
      <c r="B397" s="126"/>
      <c r="C397" s="299" t="s">
        <v>14008</v>
      </c>
      <c r="D397" s="300"/>
      <c r="E397" s="125" t="s">
        <v>8637</v>
      </c>
      <c r="F397" s="209"/>
      <c r="G397" s="225"/>
      <c r="H397" s="210"/>
      <c r="I397" s="31"/>
    </row>
    <row r="398" spans="1:9" ht="28.5" customHeight="1" x14ac:dyDescent="0.25">
      <c r="A398" s="125">
        <v>3307</v>
      </c>
      <c r="B398" s="126"/>
      <c r="C398" s="299" t="s">
        <v>12057</v>
      </c>
      <c r="D398" s="300"/>
      <c r="E398" s="125" t="s">
        <v>8645</v>
      </c>
      <c r="F398" s="299"/>
      <c r="G398" s="301"/>
      <c r="H398" s="300"/>
      <c r="I398" s="31"/>
    </row>
    <row r="399" spans="1:9" ht="28.5" customHeight="1" x14ac:dyDescent="0.25">
      <c r="A399" s="125">
        <v>3310</v>
      </c>
      <c r="B399" s="126"/>
      <c r="C399" s="209" t="s">
        <v>8659</v>
      </c>
      <c r="D399" s="210"/>
      <c r="E399" s="125" t="s">
        <v>8657</v>
      </c>
      <c r="F399" s="209"/>
      <c r="G399" s="225"/>
      <c r="H399" s="210"/>
      <c r="I399" s="31"/>
    </row>
    <row r="400" spans="1:9" ht="28.5" customHeight="1" x14ac:dyDescent="0.25">
      <c r="A400" s="125">
        <v>3313</v>
      </c>
      <c r="B400" s="126"/>
      <c r="C400" s="299" t="s">
        <v>12058</v>
      </c>
      <c r="D400" s="300"/>
      <c r="E400" s="125" t="s">
        <v>8670</v>
      </c>
      <c r="F400" s="299"/>
      <c r="G400" s="301"/>
      <c r="H400" s="300"/>
      <c r="I400" s="31"/>
    </row>
    <row r="401" spans="1:9" ht="28.5" customHeight="1" x14ac:dyDescent="0.25">
      <c r="A401" s="125">
        <v>3323</v>
      </c>
      <c r="B401" s="126"/>
      <c r="C401" s="299" t="s">
        <v>12059</v>
      </c>
      <c r="D401" s="300"/>
      <c r="E401" s="125" t="s">
        <v>8714</v>
      </c>
      <c r="F401" s="299"/>
      <c r="G401" s="301"/>
      <c r="H401" s="300"/>
      <c r="I401" s="31"/>
    </row>
    <row r="402" spans="1:9" ht="28.5" customHeight="1" x14ac:dyDescent="0.25">
      <c r="A402" s="125">
        <v>3325</v>
      </c>
      <c r="B402" s="126"/>
      <c r="C402" s="299" t="s">
        <v>8725</v>
      </c>
      <c r="D402" s="300"/>
      <c r="E402" s="125" t="s">
        <v>8723</v>
      </c>
      <c r="F402" s="299"/>
      <c r="G402" s="301"/>
      <c r="H402" s="300"/>
      <c r="I402" s="31"/>
    </row>
    <row r="403" spans="1:9" ht="28.5" customHeight="1" x14ac:dyDescent="0.25">
      <c r="A403" s="125">
        <v>3327</v>
      </c>
      <c r="B403" s="126"/>
      <c r="C403" s="299" t="s">
        <v>8734</v>
      </c>
      <c r="D403" s="300"/>
      <c r="E403" s="125" t="s">
        <v>8733</v>
      </c>
      <c r="F403" s="299"/>
      <c r="G403" s="301"/>
      <c r="H403" s="300"/>
      <c r="I403" s="31"/>
    </row>
    <row r="404" spans="1:9" ht="28.5" customHeight="1" x14ac:dyDescent="0.25">
      <c r="A404" s="125">
        <v>3328</v>
      </c>
      <c r="B404" s="126"/>
      <c r="C404" s="299" t="s">
        <v>8737</v>
      </c>
      <c r="D404" s="300"/>
      <c r="E404" s="125" t="s">
        <v>8736</v>
      </c>
      <c r="F404" s="299" t="s">
        <v>8740</v>
      </c>
      <c r="G404" s="301"/>
      <c r="H404" s="300"/>
      <c r="I404" s="31"/>
    </row>
    <row r="405" spans="1:9" ht="28.5" customHeight="1" x14ac:dyDescent="0.25">
      <c r="A405" s="125">
        <v>3329</v>
      </c>
      <c r="B405" s="126"/>
      <c r="C405" s="299" t="s">
        <v>12060</v>
      </c>
      <c r="D405" s="300"/>
      <c r="E405" s="125" t="s">
        <v>8742</v>
      </c>
      <c r="F405" s="299"/>
      <c r="G405" s="301"/>
      <c r="H405" s="300"/>
      <c r="I405" s="31"/>
    </row>
    <row r="406" spans="1:9" ht="28.5" customHeight="1" x14ac:dyDescent="0.25">
      <c r="A406" s="125">
        <v>3335</v>
      </c>
      <c r="B406" s="126"/>
      <c r="C406" s="299" t="s">
        <v>8769</v>
      </c>
      <c r="D406" s="300"/>
      <c r="E406" s="125" t="s">
        <v>8767</v>
      </c>
      <c r="F406" s="299"/>
      <c r="G406" s="301"/>
      <c r="H406" s="300"/>
      <c r="I406" s="31"/>
    </row>
    <row r="407" spans="1:9" ht="28.5" customHeight="1" x14ac:dyDescent="0.25">
      <c r="A407" s="125">
        <v>3336</v>
      </c>
      <c r="B407" s="126"/>
      <c r="C407" s="299" t="s">
        <v>8771</v>
      </c>
      <c r="D407" s="300"/>
      <c r="E407" s="125" t="s">
        <v>8770</v>
      </c>
      <c r="F407" s="299"/>
      <c r="G407" s="301"/>
      <c r="H407" s="300"/>
      <c r="I407" s="31"/>
    </row>
    <row r="408" spans="1:9" ht="28.5" customHeight="1" x14ac:dyDescent="0.25">
      <c r="A408" s="125">
        <v>3342</v>
      </c>
      <c r="B408" s="126"/>
      <c r="C408" s="299" t="s">
        <v>8794</v>
      </c>
      <c r="D408" s="300"/>
      <c r="E408" s="125" t="s">
        <v>8793</v>
      </c>
      <c r="F408" s="299"/>
      <c r="G408" s="301"/>
      <c r="H408" s="300"/>
      <c r="I408" s="31"/>
    </row>
    <row r="409" spans="1:9" ht="28.5" customHeight="1" x14ac:dyDescent="0.25">
      <c r="A409" s="125">
        <v>3346</v>
      </c>
      <c r="B409" s="126"/>
      <c r="C409" s="299" t="s">
        <v>12061</v>
      </c>
      <c r="D409" s="300"/>
      <c r="E409" s="125" t="s">
        <v>8806</v>
      </c>
      <c r="F409" s="299"/>
      <c r="G409" s="301"/>
      <c r="H409" s="300"/>
      <c r="I409" s="31"/>
    </row>
    <row r="410" spans="1:9" ht="28.5" customHeight="1" x14ac:dyDescent="0.25">
      <c r="A410" s="125">
        <v>3348</v>
      </c>
      <c r="B410" s="126"/>
      <c r="C410" s="299" t="s">
        <v>12062</v>
      </c>
      <c r="D410" s="300"/>
      <c r="E410" s="125" t="s">
        <v>8812</v>
      </c>
      <c r="F410" s="299" t="s">
        <v>12063</v>
      </c>
      <c r="G410" s="301"/>
      <c r="H410" s="300"/>
      <c r="I410" s="31"/>
    </row>
    <row r="411" spans="1:9" ht="28.5" customHeight="1" x14ac:dyDescent="0.25">
      <c r="A411" s="125">
        <v>3351</v>
      </c>
      <c r="B411" s="126"/>
      <c r="C411" s="299" t="s">
        <v>8828</v>
      </c>
      <c r="D411" s="300"/>
      <c r="E411" s="125" t="s">
        <v>8826</v>
      </c>
      <c r="F411" s="299"/>
      <c r="G411" s="301"/>
      <c r="H411" s="300"/>
      <c r="I411" s="31"/>
    </row>
    <row r="412" spans="1:9" ht="28.5" customHeight="1" x14ac:dyDescent="0.25">
      <c r="A412" s="125">
        <v>3357</v>
      </c>
      <c r="B412" s="126"/>
      <c r="C412" s="299" t="s">
        <v>8857</v>
      </c>
      <c r="D412" s="300"/>
      <c r="E412" s="125" t="s">
        <v>8855</v>
      </c>
      <c r="F412" s="299" t="s">
        <v>8858</v>
      </c>
      <c r="G412" s="301"/>
      <c r="H412" s="300"/>
      <c r="I412" s="31"/>
    </row>
    <row r="413" spans="1:9" ht="28.5" customHeight="1" x14ac:dyDescent="0.25">
      <c r="A413" s="125">
        <v>3358</v>
      </c>
      <c r="B413" s="126"/>
      <c r="C413" s="299" t="s">
        <v>12064</v>
      </c>
      <c r="D413" s="300"/>
      <c r="E413" s="125" t="s">
        <v>8859</v>
      </c>
      <c r="F413" s="299"/>
      <c r="G413" s="301"/>
      <c r="H413" s="300"/>
      <c r="I413" s="31"/>
    </row>
    <row r="414" spans="1:9" ht="28.5" customHeight="1" x14ac:dyDescent="0.25">
      <c r="A414" s="125">
        <v>3466</v>
      </c>
      <c r="B414" s="126"/>
      <c r="C414" s="299" t="s">
        <v>9359</v>
      </c>
      <c r="D414" s="300"/>
      <c r="E414" s="125"/>
      <c r="F414" s="209"/>
      <c r="G414" s="225"/>
      <c r="H414" s="210"/>
      <c r="I414" s="31"/>
    </row>
    <row r="415" spans="1:9" ht="28.5" customHeight="1" x14ac:dyDescent="0.25">
      <c r="A415" s="125">
        <v>3369</v>
      </c>
      <c r="B415" s="126"/>
      <c r="C415" s="299" t="s">
        <v>12065</v>
      </c>
      <c r="D415" s="300"/>
      <c r="E415" s="125" t="s">
        <v>8904</v>
      </c>
      <c r="F415" s="299" t="s">
        <v>12066</v>
      </c>
      <c r="G415" s="301"/>
      <c r="H415" s="300"/>
      <c r="I415" s="31"/>
    </row>
    <row r="416" spans="1:9" ht="28.5" customHeight="1" x14ac:dyDescent="0.25">
      <c r="A416" s="125">
        <v>3376</v>
      </c>
      <c r="B416" s="126"/>
      <c r="C416" s="299" t="s">
        <v>8932</v>
      </c>
      <c r="D416" s="300"/>
      <c r="E416" s="125" t="s">
        <v>8931</v>
      </c>
      <c r="F416" s="299"/>
      <c r="G416" s="301"/>
      <c r="H416" s="300"/>
      <c r="I416" s="31"/>
    </row>
    <row r="417" spans="1:9" ht="28.5" customHeight="1" x14ac:dyDescent="0.25">
      <c r="A417" s="125">
        <v>3377</v>
      </c>
      <c r="B417" s="126"/>
      <c r="C417" s="299" t="s">
        <v>8935</v>
      </c>
      <c r="D417" s="300"/>
      <c r="E417" s="125" t="s">
        <v>8934</v>
      </c>
      <c r="F417" s="299" t="s">
        <v>8936</v>
      </c>
      <c r="G417" s="301"/>
      <c r="H417" s="300"/>
      <c r="I417" s="31"/>
    </row>
    <row r="418" spans="1:9" ht="28.5" customHeight="1" x14ac:dyDescent="0.25">
      <c r="A418" s="125">
        <v>3388</v>
      </c>
      <c r="B418" s="126"/>
      <c r="C418" s="299" t="s">
        <v>8983</v>
      </c>
      <c r="D418" s="300"/>
      <c r="E418" s="125" t="s">
        <v>8981</v>
      </c>
      <c r="F418" s="299"/>
      <c r="G418" s="301"/>
      <c r="H418" s="300"/>
      <c r="I418" s="31"/>
    </row>
    <row r="419" spans="1:9" ht="28.5" customHeight="1" x14ac:dyDescent="0.25">
      <c r="A419" s="125">
        <v>3389</v>
      </c>
      <c r="B419" s="126"/>
      <c r="C419" s="299" t="s">
        <v>8987</v>
      </c>
      <c r="D419" s="300"/>
      <c r="E419" s="125" t="s">
        <v>8985</v>
      </c>
      <c r="F419" s="299" t="s">
        <v>8990</v>
      </c>
      <c r="G419" s="301"/>
      <c r="H419" s="300"/>
      <c r="I419" s="31"/>
    </row>
    <row r="420" spans="1:9" ht="28.5" customHeight="1" x14ac:dyDescent="0.25">
      <c r="A420" s="125">
        <v>3394</v>
      </c>
      <c r="B420" s="126"/>
      <c r="C420" s="299" t="s">
        <v>9012</v>
      </c>
      <c r="D420" s="300"/>
      <c r="E420" s="125" t="s">
        <v>9010</v>
      </c>
      <c r="F420" s="299"/>
      <c r="G420" s="301"/>
      <c r="H420" s="300"/>
      <c r="I420" s="31"/>
    </row>
    <row r="421" spans="1:9" ht="28.5" customHeight="1" x14ac:dyDescent="0.25">
      <c r="A421" s="125">
        <v>3402</v>
      </c>
      <c r="B421" s="126"/>
      <c r="C421" s="299" t="s">
        <v>12067</v>
      </c>
      <c r="D421" s="300"/>
      <c r="E421" s="127" t="s">
        <v>9047</v>
      </c>
      <c r="F421" s="299"/>
      <c r="G421" s="301"/>
      <c r="H421" s="300"/>
      <c r="I421" s="31"/>
    </row>
    <row r="422" spans="1:9" ht="28.5" customHeight="1" x14ac:dyDescent="0.25">
      <c r="A422" s="125">
        <v>3403</v>
      </c>
      <c r="B422" s="126" t="s">
        <v>11789</v>
      </c>
      <c r="C422" s="299" t="s">
        <v>12068</v>
      </c>
      <c r="D422" s="300"/>
      <c r="E422" s="125" t="s">
        <v>9055</v>
      </c>
      <c r="F422" s="299" t="s">
        <v>12069</v>
      </c>
      <c r="G422" s="301"/>
      <c r="H422" s="300"/>
      <c r="I422" s="31"/>
    </row>
    <row r="423" spans="1:9" ht="28.5" customHeight="1" x14ac:dyDescent="0.25">
      <c r="A423" s="125">
        <v>3408</v>
      </c>
      <c r="B423" s="126"/>
      <c r="C423" s="299" t="s">
        <v>12070</v>
      </c>
      <c r="D423" s="300"/>
      <c r="E423" s="125" t="s">
        <v>9081</v>
      </c>
      <c r="F423" s="299" t="s">
        <v>9084</v>
      </c>
      <c r="G423" s="301"/>
      <c r="H423" s="300"/>
      <c r="I423" s="31"/>
    </row>
    <row r="424" spans="1:9" ht="28.5" customHeight="1" x14ac:dyDescent="0.25">
      <c r="A424" s="125">
        <v>3415</v>
      </c>
      <c r="B424" s="126"/>
      <c r="C424" s="299" t="s">
        <v>9118</v>
      </c>
      <c r="D424" s="300"/>
      <c r="E424" s="125" t="s">
        <v>9116</v>
      </c>
      <c r="F424" s="299" t="s">
        <v>9119</v>
      </c>
      <c r="G424" s="301"/>
      <c r="H424" s="300"/>
      <c r="I424" s="31"/>
    </row>
    <row r="425" spans="1:9" ht="28.5" customHeight="1" x14ac:dyDescent="0.25">
      <c r="A425" s="125">
        <v>3420</v>
      </c>
      <c r="B425" s="126"/>
      <c r="C425" s="299" t="s">
        <v>9141</v>
      </c>
      <c r="D425" s="300"/>
      <c r="E425" s="125" t="s">
        <v>9139</v>
      </c>
      <c r="F425" s="299" t="s">
        <v>9142</v>
      </c>
      <c r="G425" s="301"/>
      <c r="H425" s="300"/>
      <c r="I425" s="31"/>
    </row>
    <row r="426" spans="1:9" ht="28.5" customHeight="1" x14ac:dyDescent="0.25">
      <c r="A426" s="125">
        <v>3421</v>
      </c>
      <c r="B426" s="126"/>
      <c r="C426" s="299" t="s">
        <v>9147</v>
      </c>
      <c r="D426" s="300"/>
      <c r="E426" s="125" t="s">
        <v>9145</v>
      </c>
      <c r="F426" s="299"/>
      <c r="G426" s="301"/>
      <c r="H426" s="300"/>
      <c r="I426" s="31"/>
    </row>
    <row r="427" spans="1:9" ht="28.5" customHeight="1" x14ac:dyDescent="0.25">
      <c r="A427" s="125">
        <v>3422</v>
      </c>
      <c r="B427" s="126"/>
      <c r="C427" s="299" t="s">
        <v>9149</v>
      </c>
      <c r="D427" s="300"/>
      <c r="E427" s="125" t="s">
        <v>9148</v>
      </c>
      <c r="F427" s="299"/>
      <c r="G427" s="301"/>
      <c r="H427" s="300"/>
      <c r="I427" s="31"/>
    </row>
    <row r="428" spans="1:9" ht="28.5" customHeight="1" x14ac:dyDescent="0.25">
      <c r="A428" s="125">
        <v>3443</v>
      </c>
      <c r="B428" s="126"/>
      <c r="C428" s="299" t="s">
        <v>9251</v>
      </c>
      <c r="D428" s="300"/>
      <c r="E428" s="127">
        <v>997297</v>
      </c>
      <c r="F428" s="299"/>
      <c r="G428" s="301"/>
      <c r="H428" s="300"/>
      <c r="I428" s="31"/>
    </row>
    <row r="429" spans="1:9" ht="28.5" customHeight="1" x14ac:dyDescent="0.25">
      <c r="A429" s="125">
        <v>3455</v>
      </c>
      <c r="B429" s="123" t="s">
        <v>11588</v>
      </c>
      <c r="C429" s="299" t="s">
        <v>9307</v>
      </c>
      <c r="D429" s="300"/>
      <c r="E429" s="125" t="s">
        <v>9305</v>
      </c>
      <c r="F429" s="299"/>
      <c r="G429" s="301"/>
      <c r="H429" s="300"/>
      <c r="I429" s="31"/>
    </row>
    <row r="430" spans="1:9" ht="28.5" customHeight="1" x14ac:dyDescent="0.25">
      <c r="A430" s="125">
        <v>3465</v>
      </c>
      <c r="B430" s="126"/>
      <c r="C430" s="299" t="s">
        <v>9356</v>
      </c>
      <c r="D430" s="300"/>
      <c r="E430" s="125" t="s">
        <v>9352</v>
      </c>
      <c r="F430" s="299"/>
      <c r="G430" s="301"/>
      <c r="H430" s="300"/>
      <c r="I430" s="31"/>
    </row>
    <row r="431" spans="1:9" ht="28.5" customHeight="1" x14ac:dyDescent="0.25">
      <c r="A431" s="125">
        <v>3472</v>
      </c>
      <c r="B431" s="126"/>
      <c r="C431" s="299" t="s">
        <v>9388</v>
      </c>
      <c r="D431" s="300"/>
      <c r="E431" s="125" t="s">
        <v>9386</v>
      </c>
      <c r="F431" s="299" t="s">
        <v>9387</v>
      </c>
      <c r="G431" s="301"/>
      <c r="H431" s="300"/>
      <c r="I431" s="31"/>
    </row>
    <row r="432" spans="1:9" ht="28.5" customHeight="1" x14ac:dyDescent="0.25">
      <c r="A432" s="125">
        <v>3475</v>
      </c>
      <c r="B432" s="126"/>
      <c r="C432" s="299" t="s">
        <v>9399</v>
      </c>
      <c r="D432" s="300"/>
      <c r="E432" s="125" t="s">
        <v>9397</v>
      </c>
      <c r="F432" s="299"/>
      <c r="G432" s="301"/>
      <c r="H432" s="300"/>
      <c r="I432" s="31"/>
    </row>
    <row r="433" spans="1:9" ht="28.5" customHeight="1" x14ac:dyDescent="0.25">
      <c r="A433" s="125">
        <v>3480</v>
      </c>
      <c r="B433" s="126"/>
      <c r="C433" s="299" t="s">
        <v>9415</v>
      </c>
      <c r="D433" s="300"/>
      <c r="E433" s="125" t="s">
        <v>9414</v>
      </c>
      <c r="F433" s="299"/>
      <c r="G433" s="301"/>
      <c r="H433" s="300"/>
      <c r="I433" s="31"/>
    </row>
    <row r="434" spans="1:9" ht="28.5" customHeight="1" x14ac:dyDescent="0.25">
      <c r="A434" s="125">
        <v>3497</v>
      </c>
      <c r="B434" s="126"/>
      <c r="C434" s="299" t="s">
        <v>12071</v>
      </c>
      <c r="D434" s="300"/>
      <c r="E434" s="125" t="s">
        <v>9494</v>
      </c>
      <c r="F434" s="299"/>
      <c r="G434" s="301"/>
      <c r="H434" s="300"/>
      <c r="I434" s="31"/>
    </row>
    <row r="435" spans="1:9" ht="28.5" customHeight="1" x14ac:dyDescent="0.25">
      <c r="A435" s="125">
        <v>3498</v>
      </c>
      <c r="B435" s="126"/>
      <c r="C435" s="299" t="s">
        <v>12072</v>
      </c>
      <c r="D435" s="300"/>
      <c r="E435" s="125" t="s">
        <v>9498</v>
      </c>
      <c r="F435" s="299" t="s">
        <v>12073</v>
      </c>
      <c r="G435" s="301"/>
      <c r="H435" s="300"/>
      <c r="I435" s="31"/>
    </row>
    <row r="436" spans="1:9" ht="28.5" customHeight="1" x14ac:dyDescent="0.25">
      <c r="A436" s="125">
        <v>3503</v>
      </c>
      <c r="B436" s="126"/>
      <c r="C436" s="299" t="s">
        <v>14036</v>
      </c>
      <c r="D436" s="300"/>
      <c r="E436" s="125" t="s">
        <v>9525</v>
      </c>
      <c r="F436" s="299" t="s">
        <v>9527</v>
      </c>
      <c r="G436" s="301"/>
      <c r="H436" s="300"/>
      <c r="I436" s="31"/>
    </row>
    <row r="437" spans="1:9" ht="28.5" customHeight="1" x14ac:dyDescent="0.25">
      <c r="A437" s="125">
        <v>3507</v>
      </c>
      <c r="B437" s="126"/>
      <c r="C437" s="299" t="s">
        <v>12074</v>
      </c>
      <c r="D437" s="300"/>
      <c r="E437" s="125">
        <v>54791</v>
      </c>
      <c r="F437" s="299" t="s">
        <v>12075</v>
      </c>
      <c r="G437" s="301"/>
      <c r="H437" s="300"/>
      <c r="I437" s="31"/>
    </row>
    <row r="438" spans="1:9" ht="28.5" customHeight="1" x14ac:dyDescent="0.25">
      <c r="A438" s="125">
        <v>3515</v>
      </c>
      <c r="B438" s="126"/>
      <c r="C438" s="299" t="s">
        <v>12076</v>
      </c>
      <c r="D438" s="300"/>
      <c r="E438" s="125" t="s">
        <v>9587</v>
      </c>
      <c r="F438" s="299"/>
      <c r="G438" s="301"/>
      <c r="H438" s="300"/>
      <c r="I438" s="31"/>
    </row>
    <row r="439" spans="1:9" ht="28.5" customHeight="1" x14ac:dyDescent="0.25">
      <c r="A439" s="125">
        <v>3521</v>
      </c>
      <c r="B439" s="126"/>
      <c r="C439" s="299" t="s">
        <v>9608</v>
      </c>
      <c r="D439" s="300"/>
      <c r="E439" s="125" t="s">
        <v>9607</v>
      </c>
      <c r="F439" s="299" t="s">
        <v>12077</v>
      </c>
      <c r="G439" s="301"/>
      <c r="H439" s="300"/>
      <c r="I439" s="31"/>
    </row>
    <row r="440" spans="1:9" ht="28.5" customHeight="1" x14ac:dyDescent="0.25">
      <c r="A440" s="125">
        <v>3524</v>
      </c>
      <c r="B440" s="126"/>
      <c r="C440" s="299" t="s">
        <v>9624</v>
      </c>
      <c r="D440" s="300"/>
      <c r="E440" s="125" t="s">
        <v>9622</v>
      </c>
      <c r="F440" s="299"/>
      <c r="G440" s="301"/>
      <c r="H440" s="300"/>
      <c r="I440" s="31"/>
    </row>
    <row r="441" spans="1:9" ht="28.5" customHeight="1" x14ac:dyDescent="0.25">
      <c r="A441" s="125">
        <v>3536</v>
      </c>
      <c r="B441" s="126"/>
      <c r="C441" s="299" t="s">
        <v>12078</v>
      </c>
      <c r="D441" s="300"/>
      <c r="E441" s="125" t="s">
        <v>9673</v>
      </c>
      <c r="F441" s="299" t="s">
        <v>12079</v>
      </c>
      <c r="G441" s="301"/>
      <c r="H441" s="300"/>
      <c r="I441" s="31"/>
    </row>
    <row r="442" spans="1:9" ht="28.5" customHeight="1" x14ac:dyDescent="0.25">
      <c r="A442" s="125">
        <v>3539</v>
      </c>
      <c r="B442" s="126"/>
      <c r="C442" s="299" t="s">
        <v>9689</v>
      </c>
      <c r="D442" s="300"/>
      <c r="E442" s="125" t="s">
        <v>9688</v>
      </c>
      <c r="F442" s="299" t="s">
        <v>9690</v>
      </c>
      <c r="G442" s="301"/>
      <c r="H442" s="300"/>
      <c r="I442" s="31"/>
    </row>
    <row r="443" spans="1:9" ht="28.5" customHeight="1" x14ac:dyDescent="0.25">
      <c r="A443" s="125">
        <v>3547</v>
      </c>
      <c r="B443" s="126"/>
      <c r="C443" s="299" t="s">
        <v>9725</v>
      </c>
      <c r="D443" s="300"/>
      <c r="E443" s="125" t="s">
        <v>9723</v>
      </c>
      <c r="F443" s="299"/>
      <c r="G443" s="301"/>
      <c r="H443" s="300"/>
      <c r="I443" s="31"/>
    </row>
    <row r="444" spans="1:9" ht="28.5" customHeight="1" x14ac:dyDescent="0.25">
      <c r="A444" s="125">
        <v>3551</v>
      </c>
      <c r="B444" s="126"/>
      <c r="C444" s="299" t="s">
        <v>12080</v>
      </c>
      <c r="D444" s="300"/>
      <c r="E444" s="125" t="s">
        <v>9740</v>
      </c>
      <c r="F444" s="299"/>
      <c r="G444" s="301"/>
      <c r="H444" s="300"/>
      <c r="I444" s="31"/>
    </row>
    <row r="445" spans="1:9" ht="28.5" customHeight="1" x14ac:dyDescent="0.25">
      <c r="A445" s="125">
        <v>3553</v>
      </c>
      <c r="B445" s="126"/>
      <c r="C445" s="299" t="s">
        <v>9756</v>
      </c>
      <c r="D445" s="300"/>
      <c r="E445" s="125" t="s">
        <v>9754</v>
      </c>
      <c r="F445" s="299"/>
      <c r="G445" s="301"/>
      <c r="H445" s="300"/>
      <c r="I445" s="31"/>
    </row>
    <row r="446" spans="1:9" ht="28.5" customHeight="1" x14ac:dyDescent="0.25">
      <c r="A446" s="125">
        <v>3559</v>
      </c>
      <c r="B446" s="126"/>
      <c r="C446" s="299" t="s">
        <v>9786</v>
      </c>
      <c r="D446" s="300"/>
      <c r="E446" s="125" t="s">
        <v>9784</v>
      </c>
      <c r="F446" s="299" t="s">
        <v>12081</v>
      </c>
      <c r="G446" s="301"/>
      <c r="H446" s="300"/>
      <c r="I446" s="31"/>
    </row>
    <row r="447" spans="1:9" ht="28.5" customHeight="1" x14ac:dyDescent="0.25">
      <c r="A447" s="125">
        <v>3565</v>
      </c>
      <c r="B447" s="126"/>
      <c r="C447" s="299" t="s">
        <v>12082</v>
      </c>
      <c r="D447" s="300"/>
      <c r="E447" s="125" t="s">
        <v>9825</v>
      </c>
      <c r="F447" s="299" t="s">
        <v>9828</v>
      </c>
      <c r="G447" s="301"/>
      <c r="H447" s="300"/>
      <c r="I447" s="31"/>
    </row>
    <row r="448" spans="1:9" ht="28.5" customHeight="1" x14ac:dyDescent="0.25">
      <c r="A448" s="125">
        <v>3573</v>
      </c>
      <c r="B448" s="126"/>
      <c r="C448" s="299" t="s">
        <v>9863</v>
      </c>
      <c r="D448" s="300"/>
      <c r="E448" s="125" t="s">
        <v>9861</v>
      </c>
      <c r="F448" s="299"/>
      <c r="G448" s="301"/>
      <c r="H448" s="300"/>
      <c r="I448" s="31"/>
    </row>
    <row r="449" spans="1:9" ht="28.5" customHeight="1" x14ac:dyDescent="0.25">
      <c r="A449" s="125">
        <v>3578</v>
      </c>
      <c r="B449" s="126"/>
      <c r="C449" s="299" t="s">
        <v>9882</v>
      </c>
      <c r="D449" s="300"/>
      <c r="E449" s="125" t="s">
        <v>9881</v>
      </c>
      <c r="F449" s="299"/>
      <c r="G449" s="301"/>
      <c r="H449" s="300"/>
      <c r="I449" s="31"/>
    </row>
    <row r="450" spans="1:9" ht="28.5" customHeight="1" x14ac:dyDescent="0.25">
      <c r="A450" s="125">
        <v>3580</v>
      </c>
      <c r="B450" s="126"/>
      <c r="C450" s="299" t="s">
        <v>9889</v>
      </c>
      <c r="D450" s="300"/>
      <c r="E450" s="125" t="s">
        <v>9887</v>
      </c>
      <c r="F450" s="299"/>
      <c r="G450" s="301"/>
      <c r="H450" s="300"/>
      <c r="I450" s="31"/>
    </row>
    <row r="451" spans="1:9" ht="28.5" customHeight="1" x14ac:dyDescent="0.25">
      <c r="A451" s="125">
        <v>3581</v>
      </c>
      <c r="B451" s="126"/>
      <c r="C451" s="299" t="s">
        <v>9893</v>
      </c>
      <c r="D451" s="300"/>
      <c r="E451" s="125" t="s">
        <v>9891</v>
      </c>
      <c r="F451" s="299"/>
      <c r="G451" s="301"/>
      <c r="H451" s="300"/>
      <c r="I451" s="31"/>
    </row>
    <row r="452" spans="1:9" ht="28.5" customHeight="1" x14ac:dyDescent="0.25">
      <c r="A452" s="125">
        <v>3583</v>
      </c>
      <c r="B452" s="126"/>
      <c r="C452" s="299" t="s">
        <v>12083</v>
      </c>
      <c r="D452" s="300"/>
      <c r="E452" s="125" t="s">
        <v>9905</v>
      </c>
      <c r="F452" s="299"/>
      <c r="G452" s="301"/>
      <c r="H452" s="300"/>
      <c r="I452" s="31"/>
    </row>
    <row r="453" spans="1:9" ht="28.5" customHeight="1" x14ac:dyDescent="0.25">
      <c r="A453" s="125">
        <v>3584</v>
      </c>
      <c r="B453" s="126"/>
      <c r="C453" s="299" t="s">
        <v>9911</v>
      </c>
      <c r="D453" s="300"/>
      <c r="E453" s="125" t="s">
        <v>9909</v>
      </c>
      <c r="F453" s="299" t="s">
        <v>12084</v>
      </c>
      <c r="G453" s="301"/>
      <c r="H453" s="300"/>
      <c r="I453" s="31"/>
    </row>
    <row r="454" spans="1:9" ht="28.5" customHeight="1" x14ac:dyDescent="0.25">
      <c r="A454" s="125">
        <v>3590</v>
      </c>
      <c r="B454" s="126"/>
      <c r="C454" s="299" t="s">
        <v>12085</v>
      </c>
      <c r="D454" s="300"/>
      <c r="E454" s="125" t="s">
        <v>9939</v>
      </c>
      <c r="F454" s="299"/>
      <c r="G454" s="301"/>
      <c r="H454" s="300"/>
      <c r="I454" s="31"/>
    </row>
    <row r="455" spans="1:9" ht="28.5" customHeight="1" x14ac:dyDescent="0.25">
      <c r="A455" s="125">
        <v>3616</v>
      </c>
      <c r="B455" s="126"/>
      <c r="C455" s="299" t="s">
        <v>10049</v>
      </c>
      <c r="D455" s="300"/>
      <c r="E455" s="125" t="s">
        <v>10048</v>
      </c>
      <c r="F455" s="299" t="s">
        <v>10050</v>
      </c>
      <c r="G455" s="301"/>
      <c r="H455" s="300"/>
      <c r="I455" s="31"/>
    </row>
    <row r="456" spans="1:9" ht="28.5" customHeight="1" x14ac:dyDescent="0.25">
      <c r="A456" s="125">
        <v>3634</v>
      </c>
      <c r="B456" s="126"/>
      <c r="C456" s="299" t="s">
        <v>10143</v>
      </c>
      <c r="D456" s="300"/>
      <c r="E456" s="125" t="s">
        <v>10141</v>
      </c>
      <c r="F456" s="299"/>
      <c r="G456" s="301"/>
      <c r="H456" s="300"/>
      <c r="I456" s="31"/>
    </row>
    <row r="457" spans="1:9" ht="28.5" customHeight="1" x14ac:dyDescent="0.25">
      <c r="A457" s="125">
        <v>3646</v>
      </c>
      <c r="B457" s="126"/>
      <c r="C457" s="299" t="s">
        <v>10190</v>
      </c>
      <c r="D457" s="300"/>
      <c r="E457" s="125" t="s">
        <v>10188</v>
      </c>
      <c r="F457" s="299"/>
      <c r="G457" s="301"/>
      <c r="H457" s="300"/>
      <c r="I457" s="31"/>
    </row>
    <row r="458" spans="1:9" ht="28.5" customHeight="1" x14ac:dyDescent="0.25">
      <c r="A458" s="125">
        <v>3670</v>
      </c>
      <c r="B458" s="126"/>
      <c r="C458" s="299" t="s">
        <v>12086</v>
      </c>
      <c r="D458" s="300"/>
      <c r="E458" s="125" t="s">
        <v>10293</v>
      </c>
      <c r="F458" s="299" t="s">
        <v>12087</v>
      </c>
      <c r="G458" s="301"/>
      <c r="H458" s="300"/>
      <c r="I458" s="31"/>
    </row>
    <row r="459" spans="1:9" ht="28.5" customHeight="1" x14ac:dyDescent="0.25">
      <c r="A459" s="125">
        <v>3680</v>
      </c>
      <c r="B459" s="126"/>
      <c r="C459" s="299" t="s">
        <v>10336</v>
      </c>
      <c r="D459" s="300"/>
      <c r="E459" s="125" t="s">
        <v>10335</v>
      </c>
      <c r="F459" s="299"/>
      <c r="G459" s="301"/>
      <c r="H459" s="300"/>
      <c r="I459" s="31"/>
    </row>
    <row r="460" spans="1:9" ht="28.5" customHeight="1" x14ac:dyDescent="0.25">
      <c r="A460" s="125">
        <v>3687</v>
      </c>
      <c r="B460" s="126"/>
      <c r="C460" s="299" t="s">
        <v>12088</v>
      </c>
      <c r="D460" s="300"/>
      <c r="E460" s="125" t="s">
        <v>10360</v>
      </c>
      <c r="F460" s="299" t="s">
        <v>10364</v>
      </c>
      <c r="G460" s="301"/>
      <c r="H460" s="300"/>
      <c r="I460" s="31"/>
    </row>
    <row r="461" spans="1:9" ht="28.5" customHeight="1" x14ac:dyDescent="0.25">
      <c r="A461" s="125">
        <v>3690</v>
      </c>
      <c r="B461" s="126"/>
      <c r="C461" s="299" t="s">
        <v>12089</v>
      </c>
      <c r="D461" s="300"/>
      <c r="E461" s="125" t="s">
        <v>10375</v>
      </c>
      <c r="F461" s="299"/>
      <c r="G461" s="301"/>
      <c r="H461" s="300"/>
      <c r="I461" s="31"/>
    </row>
    <row r="462" spans="1:9" ht="28.5" customHeight="1" x14ac:dyDescent="0.25">
      <c r="A462" s="125">
        <v>3700</v>
      </c>
      <c r="B462" s="126"/>
      <c r="C462" s="299" t="s">
        <v>10422</v>
      </c>
      <c r="D462" s="300"/>
      <c r="E462" s="125" t="s">
        <v>10420</v>
      </c>
      <c r="F462" s="299"/>
      <c r="G462" s="301"/>
      <c r="H462" s="300"/>
      <c r="I462" s="31"/>
    </row>
    <row r="463" spans="1:9" ht="28.5" customHeight="1" x14ac:dyDescent="0.25">
      <c r="A463" s="125">
        <v>3710</v>
      </c>
      <c r="B463" s="126"/>
      <c r="C463" s="299" t="s">
        <v>10461</v>
      </c>
      <c r="D463" s="300"/>
      <c r="E463" s="125" t="s">
        <v>10460</v>
      </c>
      <c r="F463" s="299"/>
      <c r="G463" s="301"/>
      <c r="H463" s="300"/>
      <c r="I463" s="31"/>
    </row>
    <row r="464" spans="1:9" ht="28.5" customHeight="1" x14ac:dyDescent="0.25">
      <c r="A464" s="125">
        <v>3723</v>
      </c>
      <c r="B464" s="126"/>
      <c r="C464" s="299" t="s">
        <v>12090</v>
      </c>
      <c r="D464" s="300"/>
      <c r="E464" s="125" t="s">
        <v>10514</v>
      </c>
      <c r="F464" s="299"/>
      <c r="G464" s="301"/>
      <c r="H464" s="300"/>
      <c r="I464" s="31"/>
    </row>
    <row r="465" spans="1:9" ht="28.5" customHeight="1" x14ac:dyDescent="0.25">
      <c r="A465" s="125">
        <v>3732</v>
      </c>
      <c r="B465" s="123" t="s">
        <v>11588</v>
      </c>
      <c r="C465" s="299" t="s">
        <v>10555</v>
      </c>
      <c r="D465" s="300"/>
      <c r="E465" s="125" t="s">
        <v>10553</v>
      </c>
      <c r="F465" s="299"/>
      <c r="G465" s="301"/>
      <c r="H465" s="300"/>
      <c r="I465" s="31"/>
    </row>
    <row r="466" spans="1:9" ht="28.5" customHeight="1" x14ac:dyDescent="0.25">
      <c r="A466" s="125">
        <v>3742</v>
      </c>
      <c r="B466" s="126" t="s">
        <v>11789</v>
      </c>
      <c r="C466" s="299" t="s">
        <v>12091</v>
      </c>
      <c r="D466" s="300"/>
      <c r="E466" s="125" t="s">
        <v>10604</v>
      </c>
      <c r="F466" s="299" t="s">
        <v>12092</v>
      </c>
      <c r="G466" s="301"/>
      <c r="H466" s="300"/>
      <c r="I466" s="31"/>
    </row>
    <row r="467" spans="1:9" ht="28.5" customHeight="1" x14ac:dyDescent="0.25">
      <c r="A467" s="125">
        <v>3744</v>
      </c>
      <c r="B467" s="126"/>
      <c r="C467" s="209" t="s">
        <v>13902</v>
      </c>
      <c r="D467" s="210"/>
      <c r="E467" s="125" t="s">
        <v>10610</v>
      </c>
      <c r="F467" s="299" t="s">
        <v>10612</v>
      </c>
      <c r="G467" s="301"/>
      <c r="H467" s="300"/>
      <c r="I467" s="31"/>
    </row>
    <row r="468" spans="1:9" ht="28.5" customHeight="1" x14ac:dyDescent="0.25">
      <c r="A468" s="125">
        <v>3750</v>
      </c>
      <c r="B468" s="123" t="s">
        <v>11588</v>
      </c>
      <c r="C468" s="299" t="s">
        <v>12093</v>
      </c>
      <c r="D468" s="300"/>
      <c r="E468" s="125" t="s">
        <v>10646</v>
      </c>
      <c r="F468" s="299"/>
      <c r="G468" s="301"/>
      <c r="H468" s="300"/>
      <c r="I468" s="31"/>
    </row>
    <row r="469" spans="1:9" ht="28.5" customHeight="1" x14ac:dyDescent="0.25">
      <c r="A469" s="125">
        <v>3766</v>
      </c>
      <c r="B469" s="123" t="s">
        <v>11588</v>
      </c>
      <c r="C469" s="299" t="s">
        <v>12094</v>
      </c>
      <c r="D469" s="300"/>
      <c r="E469" s="125" t="s">
        <v>10726</v>
      </c>
      <c r="F469" s="299"/>
      <c r="G469" s="301"/>
      <c r="H469" s="300"/>
      <c r="I469" s="31"/>
    </row>
    <row r="470" spans="1:9" ht="28.5" customHeight="1" x14ac:dyDescent="0.25">
      <c r="A470" s="125">
        <v>3783</v>
      </c>
      <c r="B470" s="123" t="s">
        <v>11588</v>
      </c>
      <c r="C470" s="299" t="s">
        <v>12095</v>
      </c>
      <c r="D470" s="300"/>
      <c r="E470" s="125" t="s">
        <v>10793</v>
      </c>
      <c r="F470" s="299" t="s">
        <v>12096</v>
      </c>
      <c r="G470" s="301"/>
      <c r="H470" s="300"/>
      <c r="I470" s="31"/>
    </row>
    <row r="471" spans="1:9" ht="28.5" customHeight="1" x14ac:dyDescent="0.25">
      <c r="A471" s="125">
        <v>3785</v>
      </c>
      <c r="B471" s="123"/>
      <c r="C471" s="299" t="s">
        <v>14009</v>
      </c>
      <c r="D471" s="300"/>
      <c r="E471" s="125" t="s">
        <v>10799</v>
      </c>
      <c r="F471" s="299" t="s">
        <v>10800</v>
      </c>
      <c r="G471" s="301"/>
      <c r="H471" s="300"/>
      <c r="I471" s="31"/>
    </row>
    <row r="472" spans="1:9" ht="28.5" customHeight="1" x14ac:dyDescent="0.25">
      <c r="A472" s="125">
        <v>3789</v>
      </c>
      <c r="B472" s="126"/>
      <c r="C472" s="299" t="s">
        <v>12097</v>
      </c>
      <c r="D472" s="300"/>
      <c r="E472" s="125" t="s">
        <v>10815</v>
      </c>
      <c r="F472" s="299"/>
      <c r="G472" s="301"/>
      <c r="H472" s="300"/>
      <c r="I472" s="31"/>
    </row>
    <row r="473" spans="1:9" ht="28.5" customHeight="1" x14ac:dyDescent="0.25">
      <c r="A473" s="125">
        <v>3811</v>
      </c>
      <c r="B473" s="126"/>
      <c r="C473" s="299" t="s">
        <v>12098</v>
      </c>
      <c r="D473" s="300"/>
      <c r="E473" s="125" t="s">
        <v>10918</v>
      </c>
      <c r="F473" s="299"/>
      <c r="G473" s="301"/>
      <c r="H473" s="300"/>
      <c r="I473" s="31"/>
    </row>
    <row r="474" spans="1:9" ht="28.5" customHeight="1" x14ac:dyDescent="0.25">
      <c r="A474" s="125">
        <v>3852</v>
      </c>
      <c r="B474" s="126"/>
      <c r="C474" s="299" t="s">
        <v>12099</v>
      </c>
      <c r="D474" s="300"/>
      <c r="E474" s="125" t="s">
        <v>11118</v>
      </c>
      <c r="F474" s="299" t="s">
        <v>12100</v>
      </c>
      <c r="G474" s="301"/>
      <c r="H474" s="300"/>
      <c r="I474" s="31"/>
    </row>
    <row r="475" spans="1:9" ht="28.5" customHeight="1" x14ac:dyDescent="0.25">
      <c r="A475" s="125">
        <v>3902</v>
      </c>
      <c r="B475" s="123" t="s">
        <v>11588</v>
      </c>
      <c r="C475" s="299" t="s">
        <v>12101</v>
      </c>
      <c r="D475" s="300"/>
      <c r="E475" s="125" t="s">
        <v>11377</v>
      </c>
      <c r="F475" s="299" t="s">
        <v>12102</v>
      </c>
      <c r="G475" s="301"/>
      <c r="H475" s="300"/>
      <c r="I475" s="31"/>
    </row>
    <row r="476" spans="1:9" ht="28.5" customHeight="1" x14ac:dyDescent="0.25">
      <c r="A476" s="125"/>
      <c r="B476" s="123" t="s">
        <v>11789</v>
      </c>
      <c r="C476" s="299" t="s">
        <v>12103</v>
      </c>
      <c r="D476" s="300"/>
      <c r="E476" s="125" t="s">
        <v>12104</v>
      </c>
      <c r="F476" s="299"/>
      <c r="G476" s="301"/>
      <c r="H476" s="300"/>
      <c r="I476" s="31"/>
    </row>
    <row r="477" spans="1:9" ht="28.5" customHeight="1" x14ac:dyDescent="0.25">
      <c r="A477" s="125">
        <v>3543</v>
      </c>
      <c r="B477" s="126"/>
      <c r="C477" s="299" t="s">
        <v>12105</v>
      </c>
      <c r="D477" s="300"/>
      <c r="E477" s="125" t="s">
        <v>9704</v>
      </c>
      <c r="F477" s="299"/>
      <c r="G477" s="301"/>
      <c r="H477" s="300"/>
      <c r="I477" s="31"/>
    </row>
    <row r="478" spans="1:9" ht="28.5" customHeight="1" x14ac:dyDescent="0.25">
      <c r="A478" s="125"/>
      <c r="B478" s="126"/>
      <c r="C478" s="299" t="s">
        <v>12106</v>
      </c>
      <c r="D478" s="300"/>
      <c r="E478" s="125" t="s">
        <v>12107</v>
      </c>
      <c r="F478" s="299"/>
      <c r="G478" s="301"/>
      <c r="H478" s="300"/>
      <c r="I478" s="31"/>
    </row>
    <row r="479" spans="1:9" ht="28.5" customHeight="1" x14ac:dyDescent="0.25">
      <c r="A479" s="125">
        <v>4969</v>
      </c>
      <c r="B479" s="123" t="s">
        <v>11588</v>
      </c>
      <c r="C479" s="299" t="s">
        <v>12108</v>
      </c>
      <c r="D479" s="300"/>
      <c r="E479" s="125" t="s">
        <v>12109</v>
      </c>
      <c r="F479" s="299"/>
      <c r="G479" s="301"/>
      <c r="H479" s="300"/>
      <c r="I479" s="31"/>
    </row>
    <row r="480" spans="1:9" ht="28.5" customHeight="1" x14ac:dyDescent="0.25">
      <c r="A480" s="125"/>
      <c r="B480" s="126"/>
      <c r="C480" s="299" t="s">
        <v>12110</v>
      </c>
      <c r="D480" s="300"/>
      <c r="E480" s="125" t="s">
        <v>12111</v>
      </c>
      <c r="F480" s="299" t="s">
        <v>12112</v>
      </c>
      <c r="G480" s="301"/>
      <c r="H480" s="300"/>
      <c r="I480" s="31"/>
    </row>
    <row r="481" spans="1:9" ht="28.5" customHeight="1" x14ac:dyDescent="0.25">
      <c r="A481" s="125"/>
      <c r="B481" s="123" t="s">
        <v>11588</v>
      </c>
      <c r="C481" s="299" t="s">
        <v>12113</v>
      </c>
      <c r="D481" s="300"/>
      <c r="E481" s="125" t="s">
        <v>12114</v>
      </c>
      <c r="F481" s="299"/>
      <c r="G481" s="301"/>
      <c r="H481" s="300"/>
      <c r="I481" s="31"/>
    </row>
    <row r="482" spans="1:9" ht="28.5" customHeight="1" x14ac:dyDescent="0.25">
      <c r="A482" s="125"/>
      <c r="B482" s="126"/>
      <c r="C482" s="299" t="s">
        <v>12115</v>
      </c>
      <c r="D482" s="300"/>
      <c r="E482" s="125" t="s">
        <v>12116</v>
      </c>
      <c r="F482" s="299"/>
      <c r="G482" s="301"/>
      <c r="H482" s="300"/>
      <c r="I482" s="31"/>
    </row>
    <row r="483" spans="1:9" ht="28.5" customHeight="1" x14ac:dyDescent="0.25">
      <c r="A483" s="125"/>
      <c r="B483" s="123" t="s">
        <v>11588</v>
      </c>
      <c r="C483" s="299" t="s">
        <v>12117</v>
      </c>
      <c r="D483" s="300"/>
      <c r="E483" s="125" t="s">
        <v>12118</v>
      </c>
      <c r="F483" s="299"/>
      <c r="G483" s="301"/>
      <c r="H483" s="300"/>
      <c r="I483" s="31"/>
    </row>
    <row r="484" spans="1:9" ht="28.5" customHeight="1" x14ac:dyDescent="0.25">
      <c r="A484" s="125"/>
      <c r="B484" s="123" t="s">
        <v>11588</v>
      </c>
      <c r="C484" s="299" t="s">
        <v>12119</v>
      </c>
      <c r="D484" s="300"/>
      <c r="E484" s="125" t="s">
        <v>12120</v>
      </c>
      <c r="F484" s="299"/>
      <c r="G484" s="301"/>
      <c r="H484" s="300"/>
      <c r="I484" s="31"/>
    </row>
    <row r="485" spans="1:9" ht="28.5" customHeight="1" x14ac:dyDescent="0.25">
      <c r="A485" s="125"/>
      <c r="B485" s="123" t="s">
        <v>11588</v>
      </c>
      <c r="C485" s="299" t="s">
        <v>12121</v>
      </c>
      <c r="D485" s="300"/>
      <c r="E485" s="125"/>
      <c r="F485" s="299"/>
      <c r="G485" s="301"/>
      <c r="H485" s="300"/>
      <c r="I485" s="31"/>
    </row>
    <row r="486" spans="1:9" ht="28.5" customHeight="1" x14ac:dyDescent="0.25">
      <c r="A486" s="125">
        <v>4217</v>
      </c>
      <c r="B486" s="123"/>
      <c r="C486" s="299" t="s">
        <v>12315</v>
      </c>
      <c r="D486" s="300"/>
      <c r="E486" s="125"/>
      <c r="F486" s="209"/>
      <c r="G486" s="225"/>
      <c r="H486" s="210"/>
      <c r="I486" s="31"/>
    </row>
    <row r="487" spans="1:9" ht="28.5" customHeight="1" x14ac:dyDescent="0.25">
      <c r="A487" s="125">
        <v>4221</v>
      </c>
      <c r="B487" s="123" t="s">
        <v>11588</v>
      </c>
      <c r="C487" s="299" t="s">
        <v>13273</v>
      </c>
      <c r="D487" s="300"/>
      <c r="E487" s="125"/>
      <c r="F487" s="299"/>
      <c r="G487" s="301"/>
      <c r="H487" s="300"/>
      <c r="I487" s="31"/>
    </row>
    <row r="488" spans="1:9" ht="28.5" customHeight="1" x14ac:dyDescent="0.25">
      <c r="A488" s="125">
        <v>4743</v>
      </c>
      <c r="B488" s="123" t="s">
        <v>11588</v>
      </c>
      <c r="C488" s="299" t="s">
        <v>13274</v>
      </c>
      <c r="D488" s="300"/>
      <c r="E488" s="125"/>
      <c r="F488" s="299"/>
      <c r="G488" s="301"/>
      <c r="H488" s="300"/>
      <c r="I488" s="31"/>
    </row>
    <row r="489" spans="1:9" ht="28.5" customHeight="1" x14ac:dyDescent="0.25">
      <c r="A489" s="125">
        <v>4744</v>
      </c>
      <c r="B489" s="123" t="s">
        <v>11588</v>
      </c>
      <c r="C489" s="299" t="s">
        <v>13275</v>
      </c>
      <c r="D489" s="300"/>
      <c r="E489" s="125"/>
      <c r="F489" s="299"/>
      <c r="G489" s="301"/>
      <c r="H489" s="300"/>
      <c r="I489" s="31"/>
    </row>
    <row r="490" spans="1:9" ht="28.5" customHeight="1" x14ac:dyDescent="0.25">
      <c r="A490" s="125">
        <v>4770</v>
      </c>
      <c r="B490" s="123" t="s">
        <v>11588</v>
      </c>
      <c r="C490" s="299" t="s">
        <v>13276</v>
      </c>
      <c r="D490" s="300"/>
      <c r="E490" s="125"/>
      <c r="F490" s="299"/>
      <c r="G490" s="301"/>
      <c r="H490" s="300"/>
      <c r="I490" s="31"/>
    </row>
    <row r="491" spans="1:9" ht="28.5" customHeight="1" x14ac:dyDescent="0.25">
      <c r="A491" s="125">
        <v>4777</v>
      </c>
      <c r="B491" s="123" t="s">
        <v>11588</v>
      </c>
      <c r="C491" s="299" t="s">
        <v>13277</v>
      </c>
      <c r="D491" s="300"/>
      <c r="E491" s="125"/>
      <c r="F491" s="299"/>
      <c r="G491" s="301"/>
      <c r="H491" s="300"/>
      <c r="I491" s="31"/>
    </row>
    <row r="492" spans="1:9" ht="28.5" customHeight="1" x14ac:dyDescent="0.25">
      <c r="A492" s="125">
        <v>4778</v>
      </c>
      <c r="B492" s="123" t="s">
        <v>11588</v>
      </c>
      <c r="C492" s="299" t="s">
        <v>13278</v>
      </c>
      <c r="D492" s="300"/>
      <c r="E492" s="125"/>
      <c r="F492" s="299"/>
      <c r="G492" s="301"/>
      <c r="H492" s="300"/>
      <c r="I492" s="31"/>
    </row>
  </sheetData>
  <sheetProtection algorithmName="SHA-512" hashValue="k0KSaUCxNsSbjLouhLD/KiMQ3ZRo0eeuinkOTf4/bEgnu+rQHCizoJyKcOVnFUq9Xt5ZPC6ELbT/WvlujS/BlQ==" saltValue="qILEiq2kLHNw0r5Fmu2okw==" spinCount="100000" sheet="1" objects="1" scenarios="1"/>
  <dataConsolidate function="product" topLabels="1">
    <dataRefs count="2">
      <dataRef ref="A1:F354" sheet="Artificial" r:id="rId1"/>
      <dataRef ref="A1:F448" sheet="Natural" r:id="rId2"/>
    </dataRefs>
  </dataConsolidate>
  <mergeCells count="945">
    <mergeCell ref="C486:D486"/>
    <mergeCell ref="C7:D7"/>
    <mergeCell ref="F7:H7"/>
    <mergeCell ref="C8:D8"/>
    <mergeCell ref="F8:H8"/>
    <mergeCell ref="C9:D9"/>
    <mergeCell ref="F9:H9"/>
    <mergeCell ref="A2:C3"/>
    <mergeCell ref="F3:G3"/>
    <mergeCell ref="F4:G4"/>
    <mergeCell ref="C6:D6"/>
    <mergeCell ref="F6:H6"/>
    <mergeCell ref="C13:D13"/>
    <mergeCell ref="F13:H13"/>
    <mergeCell ref="C14:D14"/>
    <mergeCell ref="F14:H14"/>
    <mergeCell ref="C15:D15"/>
    <mergeCell ref="F15:H15"/>
    <mergeCell ref="C10:D10"/>
    <mergeCell ref="F10:H10"/>
    <mergeCell ref="C11:D11"/>
    <mergeCell ref="F11:H11"/>
    <mergeCell ref="C12:D12"/>
    <mergeCell ref="F12:H12"/>
    <mergeCell ref="C19:D19"/>
    <mergeCell ref="F19:H19"/>
    <mergeCell ref="C20:D20"/>
    <mergeCell ref="F20:H20"/>
    <mergeCell ref="C21:D21"/>
    <mergeCell ref="F21:H21"/>
    <mergeCell ref="C16:D16"/>
    <mergeCell ref="F16:H16"/>
    <mergeCell ref="C17:D17"/>
    <mergeCell ref="F17:H17"/>
    <mergeCell ref="C18:D18"/>
    <mergeCell ref="F18:H18"/>
    <mergeCell ref="C25:D25"/>
    <mergeCell ref="F25:H25"/>
    <mergeCell ref="C26:D26"/>
    <mergeCell ref="F26:H26"/>
    <mergeCell ref="C27:D27"/>
    <mergeCell ref="F27:H27"/>
    <mergeCell ref="C22:D22"/>
    <mergeCell ref="F22:H22"/>
    <mergeCell ref="C23:D23"/>
    <mergeCell ref="F23:H23"/>
    <mergeCell ref="C24:D24"/>
    <mergeCell ref="F24:H24"/>
    <mergeCell ref="C31:D31"/>
    <mergeCell ref="F31:H31"/>
    <mergeCell ref="C32:D32"/>
    <mergeCell ref="F32:H32"/>
    <mergeCell ref="C33:D33"/>
    <mergeCell ref="F33:H33"/>
    <mergeCell ref="C28:D28"/>
    <mergeCell ref="F28:H28"/>
    <mergeCell ref="C29:D29"/>
    <mergeCell ref="F29:H29"/>
    <mergeCell ref="C30:D30"/>
    <mergeCell ref="F30:H30"/>
    <mergeCell ref="C38:D38"/>
    <mergeCell ref="F38:H38"/>
    <mergeCell ref="C39:D39"/>
    <mergeCell ref="F39:H39"/>
    <mergeCell ref="C40:D40"/>
    <mergeCell ref="F40:H40"/>
    <mergeCell ref="C34:D34"/>
    <mergeCell ref="F34:H34"/>
    <mergeCell ref="C35:D35"/>
    <mergeCell ref="F35:H35"/>
    <mergeCell ref="C37:D37"/>
    <mergeCell ref="F37:H37"/>
    <mergeCell ref="C44:D44"/>
    <mergeCell ref="F44:H44"/>
    <mergeCell ref="C45:D45"/>
    <mergeCell ref="F45:H45"/>
    <mergeCell ref="C46:D46"/>
    <mergeCell ref="F46:H46"/>
    <mergeCell ref="C41:D41"/>
    <mergeCell ref="F41:H41"/>
    <mergeCell ref="C42:D42"/>
    <mergeCell ref="F42:H42"/>
    <mergeCell ref="C43:D43"/>
    <mergeCell ref="F43:H43"/>
    <mergeCell ref="C50:D50"/>
    <mergeCell ref="F50:H50"/>
    <mergeCell ref="C51:D51"/>
    <mergeCell ref="F51:H51"/>
    <mergeCell ref="C52:D52"/>
    <mergeCell ref="F52:H52"/>
    <mergeCell ref="C47:D47"/>
    <mergeCell ref="F47:H47"/>
    <mergeCell ref="C48:D48"/>
    <mergeCell ref="F48:H48"/>
    <mergeCell ref="C49:D49"/>
    <mergeCell ref="F49:H49"/>
    <mergeCell ref="C56:D56"/>
    <mergeCell ref="F56:H56"/>
    <mergeCell ref="C57:D57"/>
    <mergeCell ref="F57:H57"/>
    <mergeCell ref="C58:D58"/>
    <mergeCell ref="F58:H58"/>
    <mergeCell ref="C53:D53"/>
    <mergeCell ref="F53:H53"/>
    <mergeCell ref="C54:D54"/>
    <mergeCell ref="F54:H54"/>
    <mergeCell ref="C55:D55"/>
    <mergeCell ref="F55:H55"/>
    <mergeCell ref="C62:D62"/>
    <mergeCell ref="F62:H62"/>
    <mergeCell ref="C63:D63"/>
    <mergeCell ref="F63:H63"/>
    <mergeCell ref="C64:D64"/>
    <mergeCell ref="F64:H64"/>
    <mergeCell ref="C59:D59"/>
    <mergeCell ref="F59:H59"/>
    <mergeCell ref="C60:D60"/>
    <mergeCell ref="F60:H60"/>
    <mergeCell ref="C61:D61"/>
    <mergeCell ref="F61:H61"/>
    <mergeCell ref="C68:D68"/>
    <mergeCell ref="F68:H68"/>
    <mergeCell ref="C69:D69"/>
    <mergeCell ref="F69:H69"/>
    <mergeCell ref="C70:D70"/>
    <mergeCell ref="F70:H70"/>
    <mergeCell ref="C65:D65"/>
    <mergeCell ref="F65:H65"/>
    <mergeCell ref="C66:D66"/>
    <mergeCell ref="F66:H66"/>
    <mergeCell ref="C67:D67"/>
    <mergeCell ref="F67:H67"/>
    <mergeCell ref="C74:D74"/>
    <mergeCell ref="F74:H74"/>
    <mergeCell ref="C75:D75"/>
    <mergeCell ref="F75:H75"/>
    <mergeCell ref="C76:D76"/>
    <mergeCell ref="F76:H76"/>
    <mergeCell ref="C71:D71"/>
    <mergeCell ref="F71:H71"/>
    <mergeCell ref="C72:D72"/>
    <mergeCell ref="F72:H72"/>
    <mergeCell ref="C73:D73"/>
    <mergeCell ref="F73:H73"/>
    <mergeCell ref="C80:D80"/>
    <mergeCell ref="F80:H80"/>
    <mergeCell ref="C81:D81"/>
    <mergeCell ref="F81:H81"/>
    <mergeCell ref="C82:D82"/>
    <mergeCell ref="F82:H82"/>
    <mergeCell ref="C77:D77"/>
    <mergeCell ref="F77:H77"/>
    <mergeCell ref="C78:D78"/>
    <mergeCell ref="F78:H78"/>
    <mergeCell ref="C79:D79"/>
    <mergeCell ref="F79:H79"/>
    <mergeCell ref="C86:D86"/>
    <mergeCell ref="F86:H86"/>
    <mergeCell ref="C87:D87"/>
    <mergeCell ref="F87:H87"/>
    <mergeCell ref="C88:D88"/>
    <mergeCell ref="F88:H88"/>
    <mergeCell ref="C83:D83"/>
    <mergeCell ref="F83:H83"/>
    <mergeCell ref="C84:D84"/>
    <mergeCell ref="F84:H84"/>
    <mergeCell ref="C85:D85"/>
    <mergeCell ref="F85:H85"/>
    <mergeCell ref="C92:D92"/>
    <mergeCell ref="F92:H92"/>
    <mergeCell ref="C93:D93"/>
    <mergeCell ref="F93:H93"/>
    <mergeCell ref="C94:D94"/>
    <mergeCell ref="F94:H94"/>
    <mergeCell ref="C89:D89"/>
    <mergeCell ref="F89:H89"/>
    <mergeCell ref="C90:D90"/>
    <mergeCell ref="F90:H90"/>
    <mergeCell ref="C91:D91"/>
    <mergeCell ref="F91:H91"/>
    <mergeCell ref="C98:D98"/>
    <mergeCell ref="F98:H98"/>
    <mergeCell ref="C99:D99"/>
    <mergeCell ref="F99:H99"/>
    <mergeCell ref="C101:D101"/>
    <mergeCell ref="F101:H101"/>
    <mergeCell ref="C95:D95"/>
    <mergeCell ref="F95:H95"/>
    <mergeCell ref="C96:D96"/>
    <mergeCell ref="F96:H96"/>
    <mergeCell ref="C97:D97"/>
    <mergeCell ref="F97:H97"/>
    <mergeCell ref="C100:D100"/>
    <mergeCell ref="C105:D105"/>
    <mergeCell ref="F105:H105"/>
    <mergeCell ref="C106:D106"/>
    <mergeCell ref="F106:H106"/>
    <mergeCell ref="C107:D107"/>
    <mergeCell ref="F107:H107"/>
    <mergeCell ref="C102:D102"/>
    <mergeCell ref="F102:H102"/>
    <mergeCell ref="C103:D103"/>
    <mergeCell ref="F103:H103"/>
    <mergeCell ref="C104:D104"/>
    <mergeCell ref="F104:H104"/>
    <mergeCell ref="C111:D111"/>
    <mergeCell ref="F111:H111"/>
    <mergeCell ref="C112:D112"/>
    <mergeCell ref="F112:H112"/>
    <mergeCell ref="C113:D113"/>
    <mergeCell ref="F113:H113"/>
    <mergeCell ref="C108:D108"/>
    <mergeCell ref="F108:H108"/>
    <mergeCell ref="C109:D109"/>
    <mergeCell ref="F109:H109"/>
    <mergeCell ref="C110:D110"/>
    <mergeCell ref="F110:H110"/>
    <mergeCell ref="C117:D117"/>
    <mergeCell ref="F117:H117"/>
    <mergeCell ref="C118:D118"/>
    <mergeCell ref="F118:H118"/>
    <mergeCell ref="C119:D119"/>
    <mergeCell ref="F119:H119"/>
    <mergeCell ref="C114:D114"/>
    <mergeCell ref="F114:H114"/>
    <mergeCell ref="C115:D115"/>
    <mergeCell ref="F115:H115"/>
    <mergeCell ref="C116:D116"/>
    <mergeCell ref="F116:H116"/>
    <mergeCell ref="C123:D123"/>
    <mergeCell ref="F123:H123"/>
    <mergeCell ref="C124:D124"/>
    <mergeCell ref="F124:H124"/>
    <mergeCell ref="C125:D125"/>
    <mergeCell ref="F125:H125"/>
    <mergeCell ref="C120:D120"/>
    <mergeCell ref="F120:H120"/>
    <mergeCell ref="C121:D121"/>
    <mergeCell ref="F121:H121"/>
    <mergeCell ref="C122:D122"/>
    <mergeCell ref="F122:H122"/>
    <mergeCell ref="C129:D129"/>
    <mergeCell ref="F129:H129"/>
    <mergeCell ref="C130:D130"/>
    <mergeCell ref="F130:H130"/>
    <mergeCell ref="C131:D131"/>
    <mergeCell ref="F131:H131"/>
    <mergeCell ref="C126:D126"/>
    <mergeCell ref="F126:H126"/>
    <mergeCell ref="C127:D127"/>
    <mergeCell ref="F127:H127"/>
    <mergeCell ref="C128:D128"/>
    <mergeCell ref="F128:H128"/>
    <mergeCell ref="C135:D135"/>
    <mergeCell ref="F135:H135"/>
    <mergeCell ref="C136:D136"/>
    <mergeCell ref="F136:H136"/>
    <mergeCell ref="C137:D137"/>
    <mergeCell ref="F137:H137"/>
    <mergeCell ref="C132:D132"/>
    <mergeCell ref="F132:H132"/>
    <mergeCell ref="C133:D133"/>
    <mergeCell ref="F133:H133"/>
    <mergeCell ref="C134:D134"/>
    <mergeCell ref="F134:H134"/>
    <mergeCell ref="C141:D141"/>
    <mergeCell ref="F141:H141"/>
    <mergeCell ref="C142:D142"/>
    <mergeCell ref="F142:H142"/>
    <mergeCell ref="C143:D143"/>
    <mergeCell ref="F143:H143"/>
    <mergeCell ref="C138:D138"/>
    <mergeCell ref="F138:H138"/>
    <mergeCell ref="C139:D139"/>
    <mergeCell ref="F139:H139"/>
    <mergeCell ref="C140:D140"/>
    <mergeCell ref="F140:H140"/>
    <mergeCell ref="C147:D147"/>
    <mergeCell ref="F147:H147"/>
    <mergeCell ref="C148:D148"/>
    <mergeCell ref="F148:H148"/>
    <mergeCell ref="C149:D149"/>
    <mergeCell ref="F149:H149"/>
    <mergeCell ref="C144:D144"/>
    <mergeCell ref="F144:H144"/>
    <mergeCell ref="C145:D145"/>
    <mergeCell ref="F145:H145"/>
    <mergeCell ref="C146:D146"/>
    <mergeCell ref="F146:H146"/>
    <mergeCell ref="C153:D153"/>
    <mergeCell ref="F153:H153"/>
    <mergeCell ref="C154:D154"/>
    <mergeCell ref="F154:H154"/>
    <mergeCell ref="C155:D155"/>
    <mergeCell ref="F155:H155"/>
    <mergeCell ref="C150:D150"/>
    <mergeCell ref="F150:H150"/>
    <mergeCell ref="C151:D151"/>
    <mergeCell ref="F151:H151"/>
    <mergeCell ref="C152:D152"/>
    <mergeCell ref="F152:H152"/>
    <mergeCell ref="C159:D159"/>
    <mergeCell ref="F159:H159"/>
    <mergeCell ref="C160:D160"/>
    <mergeCell ref="F160:H160"/>
    <mergeCell ref="C161:D161"/>
    <mergeCell ref="F161:H161"/>
    <mergeCell ref="C156:D156"/>
    <mergeCell ref="F156:H156"/>
    <mergeCell ref="C157:D157"/>
    <mergeCell ref="F157:H157"/>
    <mergeCell ref="C158:D158"/>
    <mergeCell ref="F158:H158"/>
    <mergeCell ref="C166:D166"/>
    <mergeCell ref="F166:H166"/>
    <mergeCell ref="C167:D167"/>
    <mergeCell ref="F167:H167"/>
    <mergeCell ref="C168:D168"/>
    <mergeCell ref="F168:H168"/>
    <mergeCell ref="C162:D162"/>
    <mergeCell ref="F162:H162"/>
    <mergeCell ref="C163:D163"/>
    <mergeCell ref="F163:H163"/>
    <mergeCell ref="C164:D164"/>
    <mergeCell ref="F164:H164"/>
    <mergeCell ref="C172:D172"/>
    <mergeCell ref="F172:H172"/>
    <mergeCell ref="C173:D173"/>
    <mergeCell ref="F173:H173"/>
    <mergeCell ref="C174:D174"/>
    <mergeCell ref="F174:H174"/>
    <mergeCell ref="C169:D169"/>
    <mergeCell ref="F169:H169"/>
    <mergeCell ref="C170:D170"/>
    <mergeCell ref="F170:H170"/>
    <mergeCell ref="C171:D171"/>
    <mergeCell ref="F171:H171"/>
    <mergeCell ref="C180:D180"/>
    <mergeCell ref="F180:H180"/>
    <mergeCell ref="C181:D181"/>
    <mergeCell ref="F181:H181"/>
    <mergeCell ref="C182:D182"/>
    <mergeCell ref="F182:H182"/>
    <mergeCell ref="C176:D176"/>
    <mergeCell ref="F176:H176"/>
    <mergeCell ref="C177:D177"/>
    <mergeCell ref="F177:H177"/>
    <mergeCell ref="C178:D178"/>
    <mergeCell ref="F178:H178"/>
    <mergeCell ref="C179:D179"/>
    <mergeCell ref="C187:D187"/>
    <mergeCell ref="F187:H187"/>
    <mergeCell ref="C188:D188"/>
    <mergeCell ref="F188:H188"/>
    <mergeCell ref="C189:D189"/>
    <mergeCell ref="F189:H189"/>
    <mergeCell ref="C183:D183"/>
    <mergeCell ref="F183:H183"/>
    <mergeCell ref="C184:D184"/>
    <mergeCell ref="F184:H184"/>
    <mergeCell ref="C186:D186"/>
    <mergeCell ref="F186:H186"/>
    <mergeCell ref="F185:H185"/>
    <mergeCell ref="C193:D193"/>
    <mergeCell ref="F193:H193"/>
    <mergeCell ref="C194:D194"/>
    <mergeCell ref="F194:H194"/>
    <mergeCell ref="C195:D195"/>
    <mergeCell ref="F195:H195"/>
    <mergeCell ref="C190:D190"/>
    <mergeCell ref="F190:H190"/>
    <mergeCell ref="C191:D191"/>
    <mergeCell ref="F191:H191"/>
    <mergeCell ref="C192:D192"/>
    <mergeCell ref="F192:H192"/>
    <mergeCell ref="C200:D200"/>
    <mergeCell ref="F200:H200"/>
    <mergeCell ref="C203:D203"/>
    <mergeCell ref="F203:H203"/>
    <mergeCell ref="C207:D207"/>
    <mergeCell ref="F207:H207"/>
    <mergeCell ref="C196:D196"/>
    <mergeCell ref="F196:H196"/>
    <mergeCell ref="C198:D198"/>
    <mergeCell ref="F198:H198"/>
    <mergeCell ref="C199:D199"/>
    <mergeCell ref="F199:H199"/>
    <mergeCell ref="F197:H197"/>
    <mergeCell ref="C204:D204"/>
    <mergeCell ref="C205:D205"/>
    <mergeCell ref="F201:H201"/>
    <mergeCell ref="F202:H202"/>
    <mergeCell ref="C212:D212"/>
    <mergeCell ref="F212:H212"/>
    <mergeCell ref="C213:D213"/>
    <mergeCell ref="F213:H213"/>
    <mergeCell ref="C214:D214"/>
    <mergeCell ref="F214:H214"/>
    <mergeCell ref="C208:D208"/>
    <mergeCell ref="F208:H208"/>
    <mergeCell ref="C210:D210"/>
    <mergeCell ref="F210:H210"/>
    <mergeCell ref="C211:D211"/>
    <mergeCell ref="F211:H211"/>
    <mergeCell ref="C218:D218"/>
    <mergeCell ref="F218:H218"/>
    <mergeCell ref="C219:D219"/>
    <mergeCell ref="F219:H219"/>
    <mergeCell ref="C220:D220"/>
    <mergeCell ref="F220:H220"/>
    <mergeCell ref="C215:D215"/>
    <mergeCell ref="F215:H215"/>
    <mergeCell ref="C216:D216"/>
    <mergeCell ref="F216:H216"/>
    <mergeCell ref="C217:D217"/>
    <mergeCell ref="F217:H217"/>
    <mergeCell ref="C225:D225"/>
    <mergeCell ref="F225:H225"/>
    <mergeCell ref="C226:D226"/>
    <mergeCell ref="F226:H226"/>
    <mergeCell ref="C227:D227"/>
    <mergeCell ref="F227:H227"/>
    <mergeCell ref="C221:D221"/>
    <mergeCell ref="F221:H221"/>
    <mergeCell ref="C222:D222"/>
    <mergeCell ref="F222:H222"/>
    <mergeCell ref="C223:D223"/>
    <mergeCell ref="F223:H223"/>
    <mergeCell ref="F224:H224"/>
    <mergeCell ref="C231:D231"/>
    <mergeCell ref="F231:H231"/>
    <mergeCell ref="C232:D232"/>
    <mergeCell ref="F232:H232"/>
    <mergeCell ref="C233:D233"/>
    <mergeCell ref="F233:H233"/>
    <mergeCell ref="C228:D228"/>
    <mergeCell ref="F228:H228"/>
    <mergeCell ref="C229:D229"/>
    <mergeCell ref="F229:H229"/>
    <mergeCell ref="C230:D230"/>
    <mergeCell ref="F230:H230"/>
    <mergeCell ref="C237:D237"/>
    <mergeCell ref="F237:H237"/>
    <mergeCell ref="C238:D238"/>
    <mergeCell ref="F238:H238"/>
    <mergeCell ref="C239:D239"/>
    <mergeCell ref="F239:H239"/>
    <mergeCell ref="C234:D234"/>
    <mergeCell ref="F234:H234"/>
    <mergeCell ref="C235:D235"/>
    <mergeCell ref="F235:H235"/>
    <mergeCell ref="C236:D236"/>
    <mergeCell ref="F236:H236"/>
    <mergeCell ref="C243:D243"/>
    <mergeCell ref="F243:H243"/>
    <mergeCell ref="C244:D244"/>
    <mergeCell ref="F244:H244"/>
    <mergeCell ref="C245:D245"/>
    <mergeCell ref="F245:H245"/>
    <mergeCell ref="C240:D240"/>
    <mergeCell ref="F240:H240"/>
    <mergeCell ref="C241:D241"/>
    <mergeCell ref="F241:H241"/>
    <mergeCell ref="C242:D242"/>
    <mergeCell ref="F242:H242"/>
    <mergeCell ref="C249:D249"/>
    <mergeCell ref="F249:H249"/>
    <mergeCell ref="C250:D250"/>
    <mergeCell ref="F250:H250"/>
    <mergeCell ref="C251:D251"/>
    <mergeCell ref="F251:H251"/>
    <mergeCell ref="C246:D246"/>
    <mergeCell ref="F246:H246"/>
    <mergeCell ref="C247:D247"/>
    <mergeCell ref="F247:H247"/>
    <mergeCell ref="C248:D248"/>
    <mergeCell ref="F248:H248"/>
    <mergeCell ref="C255:D255"/>
    <mergeCell ref="F255:H255"/>
    <mergeCell ref="C256:D256"/>
    <mergeCell ref="F256:H256"/>
    <mergeCell ref="C257:D257"/>
    <mergeCell ref="F257:H257"/>
    <mergeCell ref="C252:D252"/>
    <mergeCell ref="F252:H252"/>
    <mergeCell ref="C253:D253"/>
    <mergeCell ref="F253:H253"/>
    <mergeCell ref="C254:D254"/>
    <mergeCell ref="F254:H254"/>
    <mergeCell ref="C261:D261"/>
    <mergeCell ref="F261:H261"/>
    <mergeCell ref="C262:D262"/>
    <mergeCell ref="F262:H262"/>
    <mergeCell ref="C263:D263"/>
    <mergeCell ref="F263:H263"/>
    <mergeCell ref="C258:D258"/>
    <mergeCell ref="F258:H258"/>
    <mergeCell ref="C259:D259"/>
    <mergeCell ref="F259:H259"/>
    <mergeCell ref="C260:D260"/>
    <mergeCell ref="F260:H260"/>
    <mergeCell ref="C267:D267"/>
    <mergeCell ref="F267:H267"/>
    <mergeCell ref="C268:D268"/>
    <mergeCell ref="F268:H268"/>
    <mergeCell ref="C270:D270"/>
    <mergeCell ref="F270:H270"/>
    <mergeCell ref="C264:D264"/>
    <mergeCell ref="F264:H264"/>
    <mergeCell ref="C265:D265"/>
    <mergeCell ref="F265:H265"/>
    <mergeCell ref="C266:D266"/>
    <mergeCell ref="F266:H266"/>
    <mergeCell ref="C269:D269"/>
    <mergeCell ref="C274:D274"/>
    <mergeCell ref="F274:H274"/>
    <mergeCell ref="C275:D275"/>
    <mergeCell ref="F275:H275"/>
    <mergeCell ref="C276:D276"/>
    <mergeCell ref="F276:H276"/>
    <mergeCell ref="C271:D271"/>
    <mergeCell ref="F271:H271"/>
    <mergeCell ref="C272:D272"/>
    <mergeCell ref="F272:H272"/>
    <mergeCell ref="C273:D273"/>
    <mergeCell ref="F273:H273"/>
    <mergeCell ref="C280:D280"/>
    <mergeCell ref="F280:H280"/>
    <mergeCell ref="C281:D281"/>
    <mergeCell ref="F281:H281"/>
    <mergeCell ref="C282:D282"/>
    <mergeCell ref="F282:H282"/>
    <mergeCell ref="C277:D277"/>
    <mergeCell ref="F277:H277"/>
    <mergeCell ref="C278:D278"/>
    <mergeCell ref="F278:H278"/>
    <mergeCell ref="C279:D279"/>
    <mergeCell ref="F279:H279"/>
    <mergeCell ref="C286:D286"/>
    <mergeCell ref="F286:H286"/>
    <mergeCell ref="C287:D287"/>
    <mergeCell ref="F287:H287"/>
    <mergeCell ref="C288:D288"/>
    <mergeCell ref="F288:H288"/>
    <mergeCell ref="C283:D283"/>
    <mergeCell ref="F283:H283"/>
    <mergeCell ref="C284:D284"/>
    <mergeCell ref="F284:H284"/>
    <mergeCell ref="C285:D285"/>
    <mergeCell ref="F285:H285"/>
    <mergeCell ref="C292:D292"/>
    <mergeCell ref="F292:H292"/>
    <mergeCell ref="C293:D293"/>
    <mergeCell ref="F293:H293"/>
    <mergeCell ref="C294:D294"/>
    <mergeCell ref="F294:H294"/>
    <mergeCell ref="C289:D289"/>
    <mergeCell ref="F289:H289"/>
    <mergeCell ref="C290:D290"/>
    <mergeCell ref="F290:H290"/>
    <mergeCell ref="C291:D291"/>
    <mergeCell ref="F291:H291"/>
    <mergeCell ref="C298:D298"/>
    <mergeCell ref="F298:H298"/>
    <mergeCell ref="C299:D299"/>
    <mergeCell ref="F299:H299"/>
    <mergeCell ref="C300:D300"/>
    <mergeCell ref="F300:H300"/>
    <mergeCell ref="C295:D295"/>
    <mergeCell ref="F295:H295"/>
    <mergeCell ref="C296:D296"/>
    <mergeCell ref="F296:H296"/>
    <mergeCell ref="C297:D297"/>
    <mergeCell ref="F297:H297"/>
    <mergeCell ref="C304:D304"/>
    <mergeCell ref="F304:H304"/>
    <mergeCell ref="C305:D305"/>
    <mergeCell ref="F305:H305"/>
    <mergeCell ref="C306:D306"/>
    <mergeCell ref="F306:H306"/>
    <mergeCell ref="C301:D301"/>
    <mergeCell ref="F301:H301"/>
    <mergeCell ref="C302:D302"/>
    <mergeCell ref="F302:H302"/>
    <mergeCell ref="C303:D303"/>
    <mergeCell ref="F303:H303"/>
    <mergeCell ref="C310:D310"/>
    <mergeCell ref="F310:H310"/>
    <mergeCell ref="C311:D311"/>
    <mergeCell ref="F311:H311"/>
    <mergeCell ref="C312:D312"/>
    <mergeCell ref="F312:H312"/>
    <mergeCell ref="C307:D307"/>
    <mergeCell ref="F307:H307"/>
    <mergeCell ref="C308:D308"/>
    <mergeCell ref="F308:H308"/>
    <mergeCell ref="C309:D309"/>
    <mergeCell ref="F309:H309"/>
    <mergeCell ref="C317:D317"/>
    <mergeCell ref="F317:H317"/>
    <mergeCell ref="C318:D318"/>
    <mergeCell ref="F318:H318"/>
    <mergeCell ref="C319:D319"/>
    <mergeCell ref="F319:H319"/>
    <mergeCell ref="C313:D313"/>
    <mergeCell ref="F313:H313"/>
    <mergeCell ref="C314:D314"/>
    <mergeCell ref="F314:H314"/>
    <mergeCell ref="C315:D315"/>
    <mergeCell ref="F315:H315"/>
    <mergeCell ref="C316:D316"/>
    <mergeCell ref="C323:D323"/>
    <mergeCell ref="F323:H323"/>
    <mergeCell ref="C324:D324"/>
    <mergeCell ref="F324:H324"/>
    <mergeCell ref="C325:D325"/>
    <mergeCell ref="F325:H325"/>
    <mergeCell ref="C320:D320"/>
    <mergeCell ref="F320:H320"/>
    <mergeCell ref="C321:D321"/>
    <mergeCell ref="F321:H321"/>
    <mergeCell ref="C322:D322"/>
    <mergeCell ref="F322:H322"/>
    <mergeCell ref="C330:D330"/>
    <mergeCell ref="F330:H330"/>
    <mergeCell ref="C331:D331"/>
    <mergeCell ref="F331:H331"/>
    <mergeCell ref="C332:D332"/>
    <mergeCell ref="F332:H332"/>
    <mergeCell ref="C327:D327"/>
    <mergeCell ref="F327:H327"/>
    <mergeCell ref="C328:D328"/>
    <mergeCell ref="F328:H328"/>
    <mergeCell ref="C329:D329"/>
    <mergeCell ref="F329:H329"/>
    <mergeCell ref="C336:D336"/>
    <mergeCell ref="F336:H336"/>
    <mergeCell ref="C337:D337"/>
    <mergeCell ref="F337:H337"/>
    <mergeCell ref="C338:D338"/>
    <mergeCell ref="F338:H338"/>
    <mergeCell ref="C333:D333"/>
    <mergeCell ref="F333:H333"/>
    <mergeCell ref="C334:D334"/>
    <mergeCell ref="F334:H334"/>
    <mergeCell ref="C335:D335"/>
    <mergeCell ref="F335:H335"/>
    <mergeCell ref="C342:D342"/>
    <mergeCell ref="F342:H342"/>
    <mergeCell ref="C343:D343"/>
    <mergeCell ref="F343:H343"/>
    <mergeCell ref="C344:D344"/>
    <mergeCell ref="F344:H344"/>
    <mergeCell ref="C339:D339"/>
    <mergeCell ref="F339:H339"/>
    <mergeCell ref="C340:D340"/>
    <mergeCell ref="F340:H340"/>
    <mergeCell ref="C341:D341"/>
    <mergeCell ref="F341:H341"/>
    <mergeCell ref="C349:D349"/>
    <mergeCell ref="F349:H349"/>
    <mergeCell ref="C350:D350"/>
    <mergeCell ref="F350:H350"/>
    <mergeCell ref="C351:D351"/>
    <mergeCell ref="F351:H351"/>
    <mergeCell ref="C345:D345"/>
    <mergeCell ref="F345:H345"/>
    <mergeCell ref="C346:D346"/>
    <mergeCell ref="F346:H346"/>
    <mergeCell ref="C347:D347"/>
    <mergeCell ref="F347:H347"/>
    <mergeCell ref="F348:H348"/>
    <mergeCell ref="C355:D355"/>
    <mergeCell ref="F355:H355"/>
    <mergeCell ref="C356:D356"/>
    <mergeCell ref="F356:H356"/>
    <mergeCell ref="C357:D357"/>
    <mergeCell ref="F357:H357"/>
    <mergeCell ref="C352:D352"/>
    <mergeCell ref="F352:H352"/>
    <mergeCell ref="C353:D353"/>
    <mergeCell ref="F353:H353"/>
    <mergeCell ref="C354:D354"/>
    <mergeCell ref="F354:H354"/>
    <mergeCell ref="C362:D362"/>
    <mergeCell ref="F362:H362"/>
    <mergeCell ref="C363:D363"/>
    <mergeCell ref="F363:H363"/>
    <mergeCell ref="C364:D364"/>
    <mergeCell ref="F364:H364"/>
    <mergeCell ref="C358:D358"/>
    <mergeCell ref="F358:H358"/>
    <mergeCell ref="C360:D360"/>
    <mergeCell ref="F360:H360"/>
    <mergeCell ref="C361:D361"/>
    <mergeCell ref="F361:H361"/>
    <mergeCell ref="F359:H359"/>
    <mergeCell ref="C368:D368"/>
    <mergeCell ref="F368:H368"/>
    <mergeCell ref="C369:D369"/>
    <mergeCell ref="F369:H369"/>
    <mergeCell ref="C370:D370"/>
    <mergeCell ref="F370:H370"/>
    <mergeCell ref="C365:D365"/>
    <mergeCell ref="F365:H365"/>
    <mergeCell ref="C366:D366"/>
    <mergeCell ref="F366:H366"/>
    <mergeCell ref="C367:D367"/>
    <mergeCell ref="F367:H367"/>
    <mergeCell ref="C374:D374"/>
    <mergeCell ref="F374:H374"/>
    <mergeCell ref="C375:D375"/>
    <mergeCell ref="F375:H375"/>
    <mergeCell ref="C376:D376"/>
    <mergeCell ref="F376:H376"/>
    <mergeCell ref="C371:D371"/>
    <mergeCell ref="F371:H371"/>
    <mergeCell ref="C372:D372"/>
    <mergeCell ref="F372:H372"/>
    <mergeCell ref="C373:D373"/>
    <mergeCell ref="F373:H373"/>
    <mergeCell ref="C380:D380"/>
    <mergeCell ref="F380:H380"/>
    <mergeCell ref="C381:D381"/>
    <mergeCell ref="F381:H381"/>
    <mergeCell ref="C382:D382"/>
    <mergeCell ref="F382:H382"/>
    <mergeCell ref="C377:D377"/>
    <mergeCell ref="F377:H377"/>
    <mergeCell ref="C378:D378"/>
    <mergeCell ref="F378:H378"/>
    <mergeCell ref="C379:D379"/>
    <mergeCell ref="F379:H379"/>
    <mergeCell ref="C386:D386"/>
    <mergeCell ref="F386:H386"/>
    <mergeCell ref="C387:D387"/>
    <mergeCell ref="F387:H387"/>
    <mergeCell ref="C388:D388"/>
    <mergeCell ref="F388:H388"/>
    <mergeCell ref="C383:D383"/>
    <mergeCell ref="F383:H383"/>
    <mergeCell ref="C384:D384"/>
    <mergeCell ref="F384:H384"/>
    <mergeCell ref="C385:D385"/>
    <mergeCell ref="F385:H385"/>
    <mergeCell ref="C392:D392"/>
    <mergeCell ref="F392:H392"/>
    <mergeCell ref="C393:D393"/>
    <mergeCell ref="F393:H393"/>
    <mergeCell ref="C394:D394"/>
    <mergeCell ref="F394:H394"/>
    <mergeCell ref="C389:D389"/>
    <mergeCell ref="F389:H389"/>
    <mergeCell ref="C390:D390"/>
    <mergeCell ref="F390:H390"/>
    <mergeCell ref="C391:D391"/>
    <mergeCell ref="F391:H391"/>
    <mergeCell ref="C401:D401"/>
    <mergeCell ref="F401:H401"/>
    <mergeCell ref="C402:D402"/>
    <mergeCell ref="F402:H402"/>
    <mergeCell ref="C403:D403"/>
    <mergeCell ref="F403:H403"/>
    <mergeCell ref="C395:D395"/>
    <mergeCell ref="F395:H395"/>
    <mergeCell ref="C398:D398"/>
    <mergeCell ref="F398:H398"/>
    <mergeCell ref="C400:D400"/>
    <mergeCell ref="F400:H400"/>
    <mergeCell ref="C396:D396"/>
    <mergeCell ref="C397:D397"/>
    <mergeCell ref="C407:D407"/>
    <mergeCell ref="F407:H407"/>
    <mergeCell ref="C408:D408"/>
    <mergeCell ref="F408:H408"/>
    <mergeCell ref="C409:D409"/>
    <mergeCell ref="F409:H409"/>
    <mergeCell ref="C404:D404"/>
    <mergeCell ref="F404:H404"/>
    <mergeCell ref="C405:D405"/>
    <mergeCell ref="F405:H405"/>
    <mergeCell ref="C406:D406"/>
    <mergeCell ref="F406:H406"/>
    <mergeCell ref="C413:D413"/>
    <mergeCell ref="F413:H413"/>
    <mergeCell ref="C415:D415"/>
    <mergeCell ref="F415:H415"/>
    <mergeCell ref="C416:D416"/>
    <mergeCell ref="F416:H416"/>
    <mergeCell ref="C410:D410"/>
    <mergeCell ref="F410:H410"/>
    <mergeCell ref="C411:D411"/>
    <mergeCell ref="F411:H411"/>
    <mergeCell ref="C412:D412"/>
    <mergeCell ref="F412:H412"/>
    <mergeCell ref="C414:D414"/>
    <mergeCell ref="C420:D420"/>
    <mergeCell ref="F420:H420"/>
    <mergeCell ref="C421:D421"/>
    <mergeCell ref="F421:H421"/>
    <mergeCell ref="C422:D422"/>
    <mergeCell ref="F422:H422"/>
    <mergeCell ref="C417:D417"/>
    <mergeCell ref="F417:H417"/>
    <mergeCell ref="C418:D418"/>
    <mergeCell ref="F418:H418"/>
    <mergeCell ref="C419:D419"/>
    <mergeCell ref="F419:H419"/>
    <mergeCell ref="C426:D426"/>
    <mergeCell ref="F426:H426"/>
    <mergeCell ref="C427:D427"/>
    <mergeCell ref="F427:H427"/>
    <mergeCell ref="C428:D428"/>
    <mergeCell ref="F428:H428"/>
    <mergeCell ref="C423:D423"/>
    <mergeCell ref="F423:H423"/>
    <mergeCell ref="C424:D424"/>
    <mergeCell ref="F424:H424"/>
    <mergeCell ref="C425:D425"/>
    <mergeCell ref="F425:H425"/>
    <mergeCell ref="C432:D432"/>
    <mergeCell ref="F432:H432"/>
    <mergeCell ref="C433:D433"/>
    <mergeCell ref="F433:H433"/>
    <mergeCell ref="C434:D434"/>
    <mergeCell ref="F434:H434"/>
    <mergeCell ref="C429:D429"/>
    <mergeCell ref="F429:H429"/>
    <mergeCell ref="C430:D430"/>
    <mergeCell ref="F430:H430"/>
    <mergeCell ref="C431:D431"/>
    <mergeCell ref="F431:H431"/>
    <mergeCell ref="C439:D439"/>
    <mergeCell ref="F439:H439"/>
    <mergeCell ref="C440:D440"/>
    <mergeCell ref="F440:H440"/>
    <mergeCell ref="C441:D441"/>
    <mergeCell ref="F441:H441"/>
    <mergeCell ref="C435:D435"/>
    <mergeCell ref="F435:H435"/>
    <mergeCell ref="C437:D437"/>
    <mergeCell ref="F437:H437"/>
    <mergeCell ref="C438:D438"/>
    <mergeCell ref="F438:H438"/>
    <mergeCell ref="C436:D436"/>
    <mergeCell ref="F436:H436"/>
    <mergeCell ref="C445:D445"/>
    <mergeCell ref="F445:H445"/>
    <mergeCell ref="C446:D446"/>
    <mergeCell ref="F446:H446"/>
    <mergeCell ref="C447:D447"/>
    <mergeCell ref="F447:H447"/>
    <mergeCell ref="C442:D442"/>
    <mergeCell ref="F442:H442"/>
    <mergeCell ref="C443:D443"/>
    <mergeCell ref="F443:H443"/>
    <mergeCell ref="C444:D444"/>
    <mergeCell ref="F444:H444"/>
    <mergeCell ref="C451:D451"/>
    <mergeCell ref="F451:H451"/>
    <mergeCell ref="C452:D452"/>
    <mergeCell ref="F452:H452"/>
    <mergeCell ref="C453:D453"/>
    <mergeCell ref="F453:H453"/>
    <mergeCell ref="C448:D448"/>
    <mergeCell ref="F448:H448"/>
    <mergeCell ref="C449:D449"/>
    <mergeCell ref="F449:H449"/>
    <mergeCell ref="C450:D450"/>
    <mergeCell ref="F450:H450"/>
    <mergeCell ref="C457:D457"/>
    <mergeCell ref="F457:H457"/>
    <mergeCell ref="C458:D458"/>
    <mergeCell ref="F458:H458"/>
    <mergeCell ref="C459:D459"/>
    <mergeCell ref="F459:H459"/>
    <mergeCell ref="C454:D454"/>
    <mergeCell ref="F454:H454"/>
    <mergeCell ref="C455:D455"/>
    <mergeCell ref="F455:H455"/>
    <mergeCell ref="C456:D456"/>
    <mergeCell ref="F456:H456"/>
    <mergeCell ref="C463:D463"/>
    <mergeCell ref="F463:H463"/>
    <mergeCell ref="C464:D464"/>
    <mergeCell ref="F464:H464"/>
    <mergeCell ref="C465:D465"/>
    <mergeCell ref="F465:H465"/>
    <mergeCell ref="C460:D460"/>
    <mergeCell ref="F460:H460"/>
    <mergeCell ref="C461:D461"/>
    <mergeCell ref="F461:H461"/>
    <mergeCell ref="C462:D462"/>
    <mergeCell ref="F462:H462"/>
    <mergeCell ref="C470:D470"/>
    <mergeCell ref="F470:H470"/>
    <mergeCell ref="C472:D472"/>
    <mergeCell ref="F472:H472"/>
    <mergeCell ref="C473:D473"/>
    <mergeCell ref="F473:H473"/>
    <mergeCell ref="C466:D466"/>
    <mergeCell ref="F466:H466"/>
    <mergeCell ref="C468:D468"/>
    <mergeCell ref="F468:H468"/>
    <mergeCell ref="C469:D469"/>
    <mergeCell ref="F469:H469"/>
    <mergeCell ref="F467:H467"/>
    <mergeCell ref="C471:D471"/>
    <mergeCell ref="F471:H471"/>
    <mergeCell ref="C477:D477"/>
    <mergeCell ref="F477:H477"/>
    <mergeCell ref="C478:D478"/>
    <mergeCell ref="F478:H478"/>
    <mergeCell ref="C479:D479"/>
    <mergeCell ref="F479:H479"/>
    <mergeCell ref="C474:D474"/>
    <mergeCell ref="F474:H474"/>
    <mergeCell ref="C475:D475"/>
    <mergeCell ref="F475:H475"/>
    <mergeCell ref="C476:D476"/>
    <mergeCell ref="F476:H476"/>
    <mergeCell ref="C483:D483"/>
    <mergeCell ref="F483:H483"/>
    <mergeCell ref="C484:D484"/>
    <mergeCell ref="F484:H484"/>
    <mergeCell ref="C485:D485"/>
    <mergeCell ref="F485:H485"/>
    <mergeCell ref="C480:D480"/>
    <mergeCell ref="F480:H480"/>
    <mergeCell ref="C481:D481"/>
    <mergeCell ref="F481:H481"/>
    <mergeCell ref="C482:D482"/>
    <mergeCell ref="F482:H482"/>
    <mergeCell ref="C492:D492"/>
    <mergeCell ref="F492:H492"/>
    <mergeCell ref="C487:D487"/>
    <mergeCell ref="F487:H487"/>
    <mergeCell ref="C488:D488"/>
    <mergeCell ref="F488:H488"/>
    <mergeCell ref="C489:D489"/>
    <mergeCell ref="F489:H489"/>
    <mergeCell ref="C490:D490"/>
    <mergeCell ref="F490:H490"/>
    <mergeCell ref="C491:D491"/>
    <mergeCell ref="F491:H491"/>
  </mergeCell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A70"/>
  <sheetViews>
    <sheetView zoomScaleNormal="100" workbookViewId="0"/>
  </sheetViews>
  <sheetFormatPr defaultRowHeight="15.75" x14ac:dyDescent="0.25"/>
  <cols>
    <col min="1" max="1" width="5.7109375" style="87" customWidth="1"/>
    <col min="2" max="2" width="17.7109375" style="87" customWidth="1"/>
    <col min="3" max="3" width="2.7109375" style="87" customWidth="1"/>
    <col min="4" max="4" width="17.7109375" style="87" customWidth="1"/>
    <col min="5" max="5" width="2.7109375" style="87" customWidth="1"/>
    <col min="6" max="6" width="17.7109375" style="87" customWidth="1"/>
    <col min="7" max="7" width="2.7109375" style="87" customWidth="1"/>
    <col min="8" max="8" width="17.7109375" style="87" customWidth="1"/>
    <col min="9" max="9" width="2.7109375" style="87" customWidth="1"/>
    <col min="10" max="10" width="17.7109375" style="87" customWidth="1"/>
    <col min="11" max="11" width="2.7109375" style="87" customWidth="1"/>
    <col min="12" max="12" width="17.7109375" style="87" customWidth="1"/>
    <col min="13" max="13" width="2.7109375" style="87" customWidth="1"/>
    <col min="14" max="14" width="17.7109375" style="87" customWidth="1"/>
    <col min="15" max="15" width="2.7109375" style="87" customWidth="1"/>
    <col min="16" max="16" width="17.7109375" style="87" customWidth="1"/>
    <col min="17" max="17" width="2.7109375" style="87" customWidth="1"/>
    <col min="18" max="18" width="17.7109375" style="87" customWidth="1"/>
    <col min="19" max="20" width="9.7109375" style="87" customWidth="1"/>
    <col min="21" max="16384" width="9.140625" style="87"/>
  </cols>
  <sheetData>
    <row r="1" spans="1:16" ht="20.100000000000001" customHeight="1" x14ac:dyDescent="0.25">
      <c r="A1" s="101" t="s">
        <v>13302</v>
      </c>
      <c r="B1" s="101"/>
      <c r="C1" s="101"/>
      <c r="D1" s="101"/>
      <c r="E1" s="101"/>
      <c r="F1" s="101"/>
      <c r="L1" s="130" t="str">
        <f>'Flavor Unfitness Worksheet'!J1</f>
        <v>Version 2026.1</v>
      </c>
    </row>
    <row r="2" spans="1:16" ht="56.25" customHeight="1" x14ac:dyDescent="0.25">
      <c r="A2" s="309" t="s">
        <v>13313</v>
      </c>
      <c r="B2" s="309"/>
      <c r="C2" s="309"/>
      <c r="D2" s="309"/>
      <c r="E2" s="309"/>
      <c r="F2" s="309"/>
      <c r="G2" s="309"/>
      <c r="H2" s="309"/>
      <c r="I2" s="309"/>
      <c r="J2" s="309"/>
      <c r="K2" s="309"/>
      <c r="L2" s="109"/>
      <c r="M2" s="109"/>
      <c r="N2" s="109"/>
      <c r="O2" s="109"/>
      <c r="P2" s="109"/>
    </row>
    <row r="3" spans="1:16" s="181" customFormat="1" ht="9.9499999999999993" customHeight="1" x14ac:dyDescent="0.2">
      <c r="A3" s="180"/>
    </row>
    <row r="4" spans="1:16" s="181" customFormat="1" ht="14.1" customHeight="1" x14ac:dyDescent="0.2">
      <c r="B4" s="186" t="s">
        <v>13228</v>
      </c>
      <c r="C4" s="175"/>
      <c r="D4" s="175"/>
      <c r="E4" s="175"/>
      <c r="F4" s="175"/>
      <c r="G4" s="175"/>
      <c r="H4" s="193"/>
      <c r="I4" s="193"/>
      <c r="J4" s="175"/>
      <c r="K4" s="193"/>
      <c r="L4" s="167"/>
    </row>
    <row r="5" spans="1:16" s="181" customFormat="1" ht="14.1" customHeight="1" x14ac:dyDescent="0.2">
      <c r="B5" s="187" t="s">
        <v>13262</v>
      </c>
      <c r="C5" s="179"/>
      <c r="D5" s="179"/>
      <c r="E5" s="179"/>
      <c r="G5" s="188" t="s">
        <v>4749</v>
      </c>
      <c r="K5" s="188" t="s">
        <v>13231</v>
      </c>
      <c r="L5" s="170"/>
    </row>
    <row r="6" spans="1:16" s="181" customFormat="1" ht="14.1" customHeight="1" x14ac:dyDescent="0.2">
      <c r="B6" s="187" t="s">
        <v>13263</v>
      </c>
      <c r="C6" s="179"/>
      <c r="D6" s="179"/>
      <c r="E6" s="179"/>
      <c r="G6" s="188" t="s">
        <v>13229</v>
      </c>
      <c r="K6" s="179" t="s">
        <v>13237</v>
      </c>
      <c r="L6" s="170"/>
    </row>
    <row r="7" spans="1:16" s="181" customFormat="1" ht="14.1" customHeight="1" x14ac:dyDescent="0.2">
      <c r="B7" s="187" t="s">
        <v>13264</v>
      </c>
      <c r="C7" s="179"/>
      <c r="D7" s="179"/>
      <c r="E7" s="179"/>
      <c r="G7" s="188" t="s">
        <v>13230</v>
      </c>
      <c r="K7" s="188" t="s">
        <v>13232</v>
      </c>
      <c r="L7" s="170"/>
    </row>
    <row r="8" spans="1:16" s="181" customFormat="1" ht="14.1" customHeight="1" x14ac:dyDescent="0.2">
      <c r="B8" s="189" t="s">
        <v>13265</v>
      </c>
      <c r="C8" s="179"/>
      <c r="D8" s="179"/>
      <c r="E8" s="179"/>
      <c r="G8" s="188" t="s">
        <v>13234</v>
      </c>
      <c r="K8" s="188" t="s">
        <v>13235</v>
      </c>
      <c r="L8" s="170"/>
    </row>
    <row r="9" spans="1:16" s="181" customFormat="1" ht="14.1" customHeight="1" x14ac:dyDescent="0.2">
      <c r="B9" s="187" t="s">
        <v>13261</v>
      </c>
      <c r="C9" s="179"/>
      <c r="D9" s="179"/>
      <c r="E9" s="179"/>
      <c r="G9" s="188" t="s">
        <v>13236</v>
      </c>
      <c r="K9" s="188" t="s">
        <v>13238</v>
      </c>
      <c r="L9" s="170"/>
    </row>
    <row r="10" spans="1:16" s="181" customFormat="1" ht="16.5" customHeight="1" x14ac:dyDescent="0.2">
      <c r="B10" s="190" t="s">
        <v>13260</v>
      </c>
      <c r="C10" s="191"/>
      <c r="D10" s="191"/>
      <c r="E10" s="191"/>
      <c r="F10" s="194"/>
      <c r="G10" s="192" t="s">
        <v>13233</v>
      </c>
      <c r="H10" s="194"/>
      <c r="I10" s="194"/>
      <c r="J10" s="194"/>
      <c r="K10" s="191" t="s">
        <v>13239</v>
      </c>
      <c r="L10" s="173"/>
    </row>
    <row r="11" spans="1:16" s="181" customFormat="1" ht="15" customHeight="1" x14ac:dyDescent="0.2">
      <c r="A11" s="182"/>
    </row>
    <row r="12" spans="1:16" s="200" customFormat="1" ht="15" customHeight="1" x14ac:dyDescent="0.2">
      <c r="A12" s="199"/>
      <c r="B12" s="312"/>
      <c r="C12" s="313"/>
      <c r="D12" s="313"/>
      <c r="E12" s="313"/>
      <c r="F12" s="313"/>
      <c r="G12" s="313"/>
      <c r="H12" s="313"/>
      <c r="I12" s="313"/>
      <c r="J12" s="313"/>
      <c r="K12" s="313"/>
      <c r="L12" s="314"/>
    </row>
    <row r="13" spans="1:16" s="200" customFormat="1" ht="15" customHeight="1" x14ac:dyDescent="0.2">
      <c r="A13" s="201"/>
      <c r="B13" s="315"/>
      <c r="C13" s="316"/>
      <c r="D13" s="316"/>
      <c r="E13" s="316"/>
      <c r="F13" s="316"/>
      <c r="G13" s="316"/>
      <c r="H13" s="316"/>
      <c r="I13" s="316"/>
      <c r="J13" s="316"/>
      <c r="K13" s="316"/>
      <c r="L13" s="317"/>
    </row>
    <row r="14" spans="1:16" s="200" customFormat="1" ht="15" customHeight="1" x14ac:dyDescent="0.2">
      <c r="A14" s="202"/>
      <c r="B14" s="315"/>
      <c r="C14" s="316"/>
      <c r="D14" s="316"/>
      <c r="E14" s="316"/>
      <c r="F14" s="316"/>
      <c r="G14" s="316"/>
      <c r="H14" s="316"/>
      <c r="I14" s="316"/>
      <c r="J14" s="316"/>
      <c r="K14" s="316"/>
      <c r="L14" s="317"/>
    </row>
    <row r="15" spans="1:16" s="200" customFormat="1" ht="15" customHeight="1" x14ac:dyDescent="0.2">
      <c r="A15" s="201"/>
      <c r="B15" s="315"/>
      <c r="C15" s="316"/>
      <c r="D15" s="316"/>
      <c r="E15" s="316"/>
      <c r="F15" s="316"/>
      <c r="G15" s="316"/>
      <c r="H15" s="316"/>
      <c r="I15" s="316"/>
      <c r="J15" s="316"/>
      <c r="K15" s="316"/>
      <c r="L15" s="317"/>
    </row>
    <row r="16" spans="1:16" s="200" customFormat="1" ht="15" customHeight="1" x14ac:dyDescent="0.2">
      <c r="A16" s="202"/>
      <c r="B16" s="315"/>
      <c r="C16" s="316"/>
      <c r="D16" s="316"/>
      <c r="E16" s="316"/>
      <c r="F16" s="316"/>
      <c r="G16" s="316"/>
      <c r="H16" s="316"/>
      <c r="I16" s="316"/>
      <c r="J16" s="316"/>
      <c r="K16" s="316"/>
      <c r="L16" s="317"/>
    </row>
    <row r="17" spans="1:35" s="200" customFormat="1" ht="15" customHeight="1" x14ac:dyDescent="0.2">
      <c r="A17" s="201"/>
      <c r="B17" s="318"/>
      <c r="C17" s="319"/>
      <c r="D17" s="319"/>
      <c r="E17" s="319"/>
      <c r="F17" s="319"/>
      <c r="G17" s="319"/>
      <c r="H17" s="319"/>
      <c r="I17" s="319"/>
      <c r="J17" s="319"/>
      <c r="K17" s="319"/>
      <c r="L17" s="320"/>
    </row>
    <row r="18" spans="1:35" s="200" customFormat="1" ht="15" customHeight="1" x14ac:dyDescent="0.2">
      <c r="A18" s="202"/>
      <c r="B18" s="203"/>
      <c r="C18" s="203"/>
      <c r="D18" s="203"/>
      <c r="E18" s="203"/>
      <c r="F18" s="203"/>
      <c r="G18" s="203"/>
      <c r="H18" s="203"/>
      <c r="I18" s="203"/>
      <c r="J18" s="203"/>
      <c r="K18" s="203"/>
      <c r="L18" s="203"/>
    </row>
    <row r="19" spans="1:35" s="31" customFormat="1" ht="14.1" customHeight="1" x14ac:dyDescent="0.25">
      <c r="B19" s="321" t="s">
        <v>12163</v>
      </c>
      <c r="C19" s="321"/>
      <c r="D19" s="321"/>
      <c r="E19" s="321"/>
      <c r="F19" s="321"/>
      <c r="G19" s="321"/>
      <c r="H19" s="321"/>
      <c r="I19" s="321"/>
      <c r="J19" s="321"/>
      <c r="K19" s="321"/>
      <c r="L19" s="321"/>
      <c r="M19" s="110"/>
      <c r="N19" s="110"/>
      <c r="O19" s="110"/>
      <c r="Q19" s="110"/>
      <c r="R19" s="110"/>
      <c r="W19" s="87"/>
      <c r="Z19" s="87"/>
      <c r="AD19" s="87"/>
      <c r="AI19" s="87"/>
    </row>
    <row r="20" spans="1:35" s="31" customFormat="1" ht="14.1" customHeight="1" x14ac:dyDescent="0.25">
      <c r="B20" s="110" t="s">
        <v>11568</v>
      </c>
      <c r="C20" s="110"/>
      <c r="D20" s="110"/>
      <c r="E20" s="110"/>
      <c r="F20" s="110"/>
      <c r="G20" s="110"/>
      <c r="H20" s="110"/>
      <c r="I20" s="110"/>
      <c r="J20" s="110"/>
      <c r="K20" s="110"/>
      <c r="L20" s="110"/>
      <c r="M20" s="110"/>
      <c r="N20" s="110"/>
      <c r="O20" s="110"/>
      <c r="Q20" s="110"/>
      <c r="R20" s="110"/>
      <c r="W20" s="87"/>
      <c r="Z20" s="87"/>
      <c r="AD20" s="87"/>
      <c r="AI20" s="87"/>
    </row>
    <row r="21" spans="1:35" s="31" customFormat="1" ht="14.1" customHeight="1" x14ac:dyDescent="0.25">
      <c r="B21" s="110" t="s">
        <v>11566</v>
      </c>
      <c r="C21" s="110"/>
      <c r="E21" s="110"/>
      <c r="F21" s="110"/>
      <c r="G21" s="110"/>
      <c r="H21" s="110"/>
      <c r="I21" s="110"/>
      <c r="K21" s="110"/>
      <c r="L21" s="110"/>
      <c r="M21" s="110"/>
      <c r="O21" s="110"/>
      <c r="Q21" s="110"/>
      <c r="R21" s="110"/>
      <c r="W21" s="87"/>
      <c r="Z21" s="87"/>
      <c r="AD21" s="87"/>
      <c r="AI21" s="87"/>
    </row>
    <row r="22" spans="1:35" s="31" customFormat="1" ht="14.1" customHeight="1" x14ac:dyDescent="0.25">
      <c r="B22" s="110" t="s">
        <v>11567</v>
      </c>
      <c r="C22" s="110"/>
      <c r="E22" s="110"/>
      <c r="F22" s="110"/>
      <c r="G22" s="110"/>
      <c r="I22" s="110"/>
      <c r="J22" s="110"/>
      <c r="K22" s="110"/>
      <c r="L22" s="110"/>
      <c r="M22" s="110"/>
      <c r="N22" s="110"/>
      <c r="O22" s="110"/>
      <c r="P22" s="110"/>
      <c r="Q22" s="110"/>
      <c r="R22" s="110"/>
      <c r="W22" s="87"/>
      <c r="Z22" s="87"/>
      <c r="AD22" s="87"/>
      <c r="AI22" s="87"/>
    </row>
    <row r="23" spans="1:35" s="31" customFormat="1" ht="14.1" customHeight="1" x14ac:dyDescent="0.25">
      <c r="B23" s="110"/>
      <c r="C23" s="110"/>
      <c r="E23" s="110"/>
      <c r="F23" s="110"/>
      <c r="G23" s="110"/>
      <c r="H23" s="110"/>
      <c r="I23" s="110"/>
      <c r="J23" s="110"/>
      <c r="K23" s="110"/>
      <c r="L23" s="110"/>
      <c r="M23" s="110"/>
      <c r="N23" s="110"/>
      <c r="O23" s="110"/>
      <c r="Q23" s="110"/>
      <c r="W23" s="87"/>
      <c r="Z23" s="87"/>
      <c r="AD23" s="87"/>
      <c r="AI23" s="87"/>
    </row>
    <row r="24" spans="1:35" s="31" customFormat="1" ht="14.1" customHeight="1" x14ac:dyDescent="0.25">
      <c r="B24" s="321" t="s">
        <v>12162</v>
      </c>
      <c r="C24" s="321"/>
      <c r="D24" s="321"/>
      <c r="E24" s="321"/>
      <c r="F24" s="321"/>
      <c r="G24" s="321"/>
      <c r="H24" s="321"/>
      <c r="I24" s="321"/>
      <c r="J24" s="321"/>
      <c r="K24" s="321"/>
      <c r="L24" s="321"/>
      <c r="M24" s="110"/>
      <c r="N24" s="110"/>
      <c r="O24" s="110"/>
      <c r="P24" s="110"/>
      <c r="Q24" s="110"/>
      <c r="R24" s="110"/>
      <c r="W24" s="87"/>
      <c r="Z24" s="87"/>
      <c r="AD24" s="87"/>
      <c r="AI24" s="87"/>
    </row>
    <row r="25" spans="1:35" s="31" customFormat="1" ht="14.1" customHeight="1" x14ac:dyDescent="0.25">
      <c r="B25" s="110" t="s">
        <v>12151</v>
      </c>
      <c r="C25" s="135"/>
      <c r="D25" s="135"/>
      <c r="E25" s="135"/>
      <c r="F25" s="135"/>
      <c r="G25" s="135"/>
      <c r="H25" s="135"/>
      <c r="I25" s="135"/>
      <c r="J25" s="135"/>
      <c r="K25" s="135"/>
      <c r="L25" s="135"/>
      <c r="M25" s="110"/>
      <c r="N25" s="110"/>
      <c r="O25" s="110"/>
      <c r="P25" s="110"/>
      <c r="Q25" s="110"/>
      <c r="R25" s="110"/>
      <c r="W25" s="87"/>
      <c r="Z25" s="87"/>
      <c r="AD25" s="87"/>
      <c r="AI25" s="87"/>
    </row>
    <row r="26" spans="1:35" s="31" customFormat="1" ht="14.1" customHeight="1" x14ac:dyDescent="0.25">
      <c r="B26" s="110"/>
      <c r="C26" s="135"/>
      <c r="D26" s="135"/>
      <c r="E26" s="135"/>
      <c r="F26" s="135"/>
      <c r="G26" s="135"/>
      <c r="H26" s="135"/>
      <c r="I26" s="135"/>
      <c r="J26" s="135"/>
      <c r="K26" s="135"/>
      <c r="L26" s="135"/>
      <c r="M26" s="110"/>
      <c r="N26" s="110"/>
      <c r="O26" s="110"/>
      <c r="P26" s="110"/>
      <c r="Q26" s="110"/>
      <c r="R26" s="110"/>
      <c r="W26" s="87"/>
      <c r="Z26" s="87"/>
      <c r="AD26" s="87"/>
      <c r="AI26" s="87"/>
    </row>
    <row r="27" spans="1:35" ht="48" customHeight="1" x14ac:dyDescent="0.25">
      <c r="B27" s="322" t="s">
        <v>12160</v>
      </c>
      <c r="C27" s="322"/>
      <c r="D27" s="322"/>
      <c r="E27" s="322"/>
      <c r="F27" s="322"/>
      <c r="G27" s="322"/>
      <c r="H27" s="322"/>
      <c r="I27" s="322"/>
      <c r="J27" s="322"/>
      <c r="K27" s="134"/>
      <c r="L27" s="134"/>
      <c r="M27" s="134"/>
      <c r="N27" s="104"/>
    </row>
    <row r="28" spans="1:35" s="110" customFormat="1" ht="14.1" customHeight="1" x14ac:dyDescent="0.2">
      <c r="B28" s="110" t="s">
        <v>11563</v>
      </c>
      <c r="I28" s="111"/>
      <c r="K28" s="111"/>
      <c r="M28" s="111"/>
      <c r="Q28" s="111"/>
    </row>
    <row r="29" spans="1:35" s="110" customFormat="1" ht="14.1" customHeight="1" x14ac:dyDescent="0.2">
      <c r="B29" s="110" t="s">
        <v>11564</v>
      </c>
      <c r="I29" s="111"/>
      <c r="K29" s="111"/>
      <c r="M29" s="111"/>
      <c r="Q29" s="111"/>
    </row>
    <row r="30" spans="1:35" s="110" customFormat="1" ht="14.1" customHeight="1" x14ac:dyDescent="0.2">
      <c r="B30" s="110" t="s">
        <v>11565</v>
      </c>
      <c r="I30" s="111"/>
      <c r="K30" s="111"/>
      <c r="M30" s="111"/>
      <c r="Q30" s="111"/>
    </row>
    <row r="31" spans="1:35" s="110" customFormat="1" ht="14.1" customHeight="1" x14ac:dyDescent="0.2">
      <c r="B31" s="110" t="s">
        <v>12153</v>
      </c>
      <c r="I31" s="111"/>
      <c r="K31" s="111"/>
      <c r="M31" s="111"/>
      <c r="Q31" s="111"/>
    </row>
    <row r="32" spans="1:35" s="110" customFormat="1" ht="14.1" customHeight="1" x14ac:dyDescent="0.2">
      <c r="B32" s="110" t="s">
        <v>12156</v>
      </c>
      <c r="I32" s="112"/>
      <c r="J32" s="112"/>
      <c r="K32" s="112"/>
      <c r="M32" s="112"/>
      <c r="Q32" s="112"/>
      <c r="R32" s="112"/>
    </row>
    <row r="33" spans="1:35" s="110" customFormat="1" ht="14.1" customHeight="1" x14ac:dyDescent="0.2">
      <c r="B33" s="110" t="s">
        <v>12154</v>
      </c>
      <c r="I33" s="112"/>
      <c r="J33" s="112"/>
      <c r="K33" s="112"/>
      <c r="M33" s="112"/>
      <c r="Q33" s="112"/>
      <c r="R33" s="112"/>
    </row>
    <row r="34" spans="1:35" s="110" customFormat="1" ht="14.1" customHeight="1" x14ac:dyDescent="0.2">
      <c r="B34" s="110" t="s">
        <v>12155</v>
      </c>
      <c r="I34" s="112"/>
      <c r="J34" s="112"/>
      <c r="K34" s="112"/>
      <c r="M34" s="112"/>
      <c r="Q34" s="112"/>
      <c r="R34" s="112"/>
    </row>
    <row r="35" spans="1:35" s="110" customFormat="1" ht="14.1" customHeight="1" x14ac:dyDescent="0.2">
      <c r="B35" s="110" t="s">
        <v>12157</v>
      </c>
      <c r="I35" s="112"/>
      <c r="J35" s="112"/>
      <c r="K35" s="112"/>
      <c r="M35" s="112"/>
      <c r="Q35" s="112"/>
      <c r="R35" s="112"/>
    </row>
    <row r="36" spans="1:35" s="110" customFormat="1" ht="14.1" customHeight="1" x14ac:dyDescent="0.2">
      <c r="B36" s="110" t="s">
        <v>12158</v>
      </c>
      <c r="I36" s="112"/>
      <c r="J36" s="112"/>
      <c r="K36" s="112"/>
      <c r="M36" s="112"/>
      <c r="Q36" s="112"/>
      <c r="R36" s="112"/>
    </row>
    <row r="37" spans="1:35" s="110" customFormat="1" ht="14.1" customHeight="1" x14ac:dyDescent="0.2">
      <c r="B37" s="110" t="s">
        <v>12159</v>
      </c>
      <c r="I37" s="112"/>
      <c r="J37" s="112"/>
      <c r="K37" s="112"/>
      <c r="M37" s="112"/>
      <c r="Q37" s="112"/>
      <c r="R37" s="112"/>
      <c r="V37" s="99"/>
      <c r="W37" s="99"/>
      <c r="X37" s="99"/>
      <c r="Y37" s="99"/>
      <c r="Z37" s="99"/>
      <c r="AA37" s="99"/>
      <c r="AB37" s="99"/>
      <c r="AC37" s="99"/>
      <c r="AD37" s="99"/>
      <c r="AE37" s="99"/>
      <c r="AF37" s="99"/>
      <c r="AG37" s="99"/>
      <c r="AH37" s="99"/>
      <c r="AI37" s="99"/>
    </row>
    <row r="38" spans="1:35" s="110" customFormat="1" ht="14.1" customHeight="1" x14ac:dyDescent="0.2">
      <c r="I38" s="112"/>
      <c r="J38" s="112"/>
      <c r="K38" s="112"/>
      <c r="M38" s="112"/>
      <c r="Q38" s="112"/>
      <c r="R38" s="112"/>
      <c r="V38" s="99"/>
      <c r="W38" s="99"/>
      <c r="X38" s="99"/>
      <c r="Y38" s="99"/>
      <c r="Z38" s="99"/>
      <c r="AA38" s="99"/>
      <c r="AB38" s="99"/>
      <c r="AC38" s="99"/>
      <c r="AD38" s="99"/>
      <c r="AE38" s="99"/>
      <c r="AF38" s="99"/>
      <c r="AG38" s="99"/>
      <c r="AH38" s="99"/>
      <c r="AI38" s="99"/>
    </row>
    <row r="39" spans="1:35" ht="18.75" customHeight="1" x14ac:dyDescent="0.25">
      <c r="A39" s="309" t="s">
        <v>12161</v>
      </c>
      <c r="B39" s="309"/>
      <c r="C39" s="309"/>
      <c r="D39" s="309"/>
      <c r="E39" s="309"/>
      <c r="F39" s="309"/>
      <c r="G39" s="309"/>
      <c r="H39" s="309"/>
      <c r="I39" s="309"/>
      <c r="J39" s="309"/>
      <c r="K39" s="309"/>
      <c r="M39" s="109"/>
      <c r="N39" s="109"/>
      <c r="V39" s="99"/>
      <c r="W39" s="99"/>
      <c r="X39" s="99"/>
      <c r="Y39" s="99"/>
      <c r="Z39" s="99"/>
      <c r="AA39" s="99"/>
      <c r="AB39" s="99"/>
      <c r="AC39" s="99"/>
      <c r="AD39" s="99"/>
      <c r="AE39" s="99"/>
      <c r="AF39" s="99"/>
      <c r="AG39" s="99"/>
      <c r="AH39" s="99"/>
      <c r="AI39" s="99"/>
    </row>
    <row r="40" spans="1:35" ht="20.100000000000001" customHeight="1" x14ac:dyDescent="0.25">
      <c r="A40" s="309"/>
      <c r="B40" s="309"/>
      <c r="C40" s="309"/>
      <c r="D40" s="309"/>
      <c r="E40" s="309"/>
      <c r="F40" s="309"/>
      <c r="G40" s="309"/>
      <c r="H40" s="309"/>
      <c r="I40" s="309"/>
      <c r="J40" s="309"/>
      <c r="K40" s="309"/>
      <c r="M40" s="109"/>
      <c r="N40" s="109"/>
      <c r="V40" s="99"/>
      <c r="W40" s="99"/>
      <c r="X40" s="99"/>
      <c r="Y40" s="99"/>
      <c r="Z40" s="99"/>
      <c r="AA40" s="99"/>
      <c r="AB40" s="99"/>
      <c r="AC40" s="99"/>
      <c r="AD40" s="99"/>
      <c r="AE40" s="99"/>
      <c r="AF40" s="99"/>
      <c r="AG40" s="99"/>
      <c r="AH40" s="99"/>
      <c r="AI40" s="99"/>
    </row>
    <row r="41" spans="1:35" ht="9.9499999999999993" customHeight="1" x14ac:dyDescent="0.25">
      <c r="B41" s="136"/>
      <c r="C41" s="136"/>
      <c r="D41" s="136"/>
      <c r="E41" s="136"/>
      <c r="F41" s="136"/>
      <c r="G41" s="136"/>
      <c r="H41" s="136"/>
      <c r="I41" s="136"/>
      <c r="J41" s="136"/>
      <c r="K41" s="136"/>
      <c r="L41" s="136"/>
      <c r="M41" s="136"/>
      <c r="N41" s="136"/>
      <c r="V41" s="99"/>
      <c r="W41" s="99"/>
      <c r="X41" s="99"/>
      <c r="Y41" s="99"/>
      <c r="Z41" s="99"/>
      <c r="AA41" s="99"/>
      <c r="AB41" s="99"/>
      <c r="AC41" s="99"/>
      <c r="AD41" s="99"/>
      <c r="AE41" s="99"/>
      <c r="AF41" s="99"/>
      <c r="AG41" s="99"/>
      <c r="AH41" s="99"/>
      <c r="AI41" s="99"/>
    </row>
    <row r="42" spans="1:35" ht="20.100000000000001" customHeight="1" x14ac:dyDescent="0.25">
      <c r="A42" s="113" t="s">
        <v>11551</v>
      </c>
      <c r="C42" s="113"/>
      <c r="D42" s="113"/>
      <c r="E42" s="113"/>
      <c r="F42" s="100"/>
      <c r="G42" s="100"/>
      <c r="V42" s="99"/>
      <c r="W42" s="99"/>
      <c r="X42" s="99"/>
      <c r="Y42" s="99"/>
      <c r="Z42" s="99"/>
      <c r="AA42" s="99"/>
      <c r="AB42" s="99"/>
      <c r="AC42" s="99"/>
      <c r="AD42" s="99"/>
      <c r="AE42" s="99"/>
      <c r="AF42" s="99"/>
      <c r="AG42" s="99"/>
      <c r="AH42" s="99"/>
      <c r="AI42" s="99"/>
    </row>
    <row r="43" spans="1:35" s="90" customFormat="1" ht="30" x14ac:dyDescent="0.25">
      <c r="B43" s="102" t="s">
        <v>11553</v>
      </c>
      <c r="C43" s="88"/>
      <c r="D43" s="102" t="s">
        <v>11571</v>
      </c>
      <c r="E43" s="89"/>
      <c r="F43" s="102" t="s">
        <v>11570</v>
      </c>
      <c r="G43" s="89"/>
      <c r="H43" s="102" t="s">
        <v>11554</v>
      </c>
      <c r="J43" s="102" t="s">
        <v>11400</v>
      </c>
      <c r="P43" s="113"/>
      <c r="Q43" s="113"/>
      <c r="R43" s="113"/>
      <c r="S43" s="113"/>
      <c r="T43" s="113"/>
      <c r="V43" s="99"/>
      <c r="W43" s="99"/>
      <c r="X43" s="99"/>
      <c r="Y43" s="99"/>
      <c r="Z43" s="99"/>
      <c r="AA43" s="99"/>
      <c r="AB43" s="99"/>
      <c r="AC43" s="99"/>
      <c r="AD43" s="99"/>
      <c r="AE43" s="99"/>
      <c r="AF43" s="99"/>
      <c r="AG43" s="99"/>
      <c r="AH43" s="99"/>
      <c r="AI43" s="99"/>
    </row>
    <row r="44" spans="1:35" ht="24.95" customHeight="1" x14ac:dyDescent="0.25">
      <c r="B44" s="91"/>
      <c r="C44" s="85"/>
      <c r="D44" s="116"/>
      <c r="E44" s="86"/>
      <c r="F44" s="91"/>
      <c r="G44" s="86"/>
      <c r="H44" s="183" t="str">
        <f>IF(F44&gt;0,((B44-(B44*D44))/F44),"-")</f>
        <v>-</v>
      </c>
      <c r="J44" s="184" t="str">
        <f>IF(ISNUMBER(H44),IF(H44&gt;=0.995,"YES","-"),"-")</f>
        <v>-</v>
      </c>
      <c r="P44" s="113"/>
      <c r="Q44" s="113"/>
      <c r="R44" s="113"/>
      <c r="S44" s="113"/>
      <c r="T44" s="113"/>
      <c r="V44" s="99"/>
      <c r="W44" s="99"/>
      <c r="X44" s="99"/>
      <c r="Y44" s="99"/>
      <c r="Z44" s="99"/>
      <c r="AA44" s="99"/>
      <c r="AB44" s="99"/>
      <c r="AC44" s="99"/>
      <c r="AD44" s="99"/>
      <c r="AE44" s="99"/>
      <c r="AF44" s="99"/>
      <c r="AG44" s="99"/>
      <c r="AH44" s="99"/>
      <c r="AI44" s="99"/>
    </row>
    <row r="45" spans="1:35" ht="20.100000000000001" customHeight="1" x14ac:dyDescent="0.25">
      <c r="B45" s="85"/>
      <c r="C45" s="85"/>
      <c r="D45" s="85"/>
      <c r="E45" s="86"/>
      <c r="F45" s="86"/>
      <c r="G45" s="86"/>
      <c r="V45" s="99"/>
      <c r="W45" s="99"/>
      <c r="X45" s="99"/>
      <c r="Y45" s="99"/>
      <c r="Z45" s="99"/>
      <c r="AA45" s="99"/>
      <c r="AB45" s="99"/>
      <c r="AC45" s="99"/>
      <c r="AD45" s="99"/>
      <c r="AE45" s="99"/>
      <c r="AF45" s="99"/>
      <c r="AG45" s="99"/>
      <c r="AH45" s="99"/>
      <c r="AI45" s="99"/>
    </row>
    <row r="46" spans="1:35" ht="20.100000000000001" customHeight="1" x14ac:dyDescent="0.25">
      <c r="A46" s="113" t="s">
        <v>11552</v>
      </c>
      <c r="C46" s="113"/>
      <c r="D46" s="113"/>
      <c r="E46" s="113"/>
      <c r="F46" s="100"/>
      <c r="G46" s="100"/>
      <c r="V46" s="99"/>
      <c r="W46" s="99"/>
      <c r="X46" s="99"/>
      <c r="Y46" s="99"/>
      <c r="Z46" s="99"/>
      <c r="AA46" s="99"/>
      <c r="AB46" s="99"/>
      <c r="AC46" s="99"/>
      <c r="AD46" s="99"/>
      <c r="AE46" s="99"/>
      <c r="AF46" s="99"/>
      <c r="AG46" s="99"/>
      <c r="AH46" s="99"/>
      <c r="AI46" s="99"/>
    </row>
    <row r="47" spans="1:35" s="90" customFormat="1" ht="31.5" x14ac:dyDescent="0.25">
      <c r="B47" s="97" t="s">
        <v>11555</v>
      </c>
      <c r="C47" s="88"/>
      <c r="D47" s="102" t="s">
        <v>11571</v>
      </c>
      <c r="E47" s="89"/>
      <c r="F47" s="97" t="s">
        <v>11569</v>
      </c>
      <c r="G47" s="89"/>
      <c r="H47" s="97" t="s">
        <v>11554</v>
      </c>
      <c r="J47" s="97" t="s">
        <v>11400</v>
      </c>
      <c r="V47" s="99"/>
      <c r="W47" s="99"/>
      <c r="X47" s="99"/>
      <c r="Y47" s="99"/>
      <c r="Z47" s="99"/>
      <c r="AA47" s="99"/>
      <c r="AB47" s="99"/>
      <c r="AC47" s="99"/>
      <c r="AD47" s="99"/>
      <c r="AE47" s="99"/>
      <c r="AF47" s="99"/>
      <c r="AG47" s="99"/>
      <c r="AH47" s="99"/>
      <c r="AI47" s="99"/>
    </row>
    <row r="48" spans="1:35" ht="24.95" customHeight="1" x14ac:dyDescent="0.25">
      <c r="B48" s="91"/>
      <c r="C48" s="85"/>
      <c r="D48" s="116"/>
      <c r="E48" s="86"/>
      <c r="F48" s="91"/>
      <c r="G48" s="86"/>
      <c r="H48" s="183" t="str">
        <f>IF(F48&gt;0,(((B48/453.5924)-((B48/453.5924)*D48))/(F48/3785.33)),"-")</f>
        <v>-</v>
      </c>
      <c r="J48" s="184" t="str">
        <f>IF(ISNUMBER(H48),IF(H48&gt;=0.995,"YES","-"),"-")</f>
        <v>-</v>
      </c>
    </row>
    <row r="49" spans="1:14" ht="20.100000000000001" customHeight="1" x14ac:dyDescent="0.25">
      <c r="B49" s="85"/>
      <c r="C49" s="85"/>
      <c r="D49" s="85"/>
      <c r="E49" s="86"/>
      <c r="F49" s="86"/>
      <c r="G49" s="86"/>
    </row>
    <row r="50" spans="1:14" ht="20.100000000000001" customHeight="1" x14ac:dyDescent="0.25">
      <c r="A50" s="113" t="s">
        <v>11558</v>
      </c>
      <c r="C50" s="113"/>
      <c r="D50" s="113"/>
      <c r="E50" s="113"/>
      <c r="F50" s="100"/>
      <c r="G50" s="100"/>
    </row>
    <row r="51" spans="1:14" s="90" customFormat="1" ht="31.5" x14ac:dyDescent="0.25">
      <c r="B51" s="97" t="s">
        <v>11556</v>
      </c>
      <c r="C51" s="88"/>
      <c r="D51" s="102" t="s">
        <v>11571</v>
      </c>
      <c r="E51" s="89"/>
      <c r="F51" s="97" t="s">
        <v>11557</v>
      </c>
      <c r="G51" s="89"/>
      <c r="H51" s="97" t="s">
        <v>11554</v>
      </c>
      <c r="J51" s="97" t="s">
        <v>11400</v>
      </c>
    </row>
    <row r="52" spans="1:14" ht="24.95" customHeight="1" x14ac:dyDescent="0.25">
      <c r="B52" s="91"/>
      <c r="C52" s="85"/>
      <c r="D52" s="116"/>
      <c r="E52" s="86"/>
      <c r="F52" s="91"/>
      <c r="G52" s="86"/>
      <c r="H52" s="183" t="str">
        <f>IF(F52&gt;0,(((B52/16)-((B52/16)*D52))/(F52/128)),"-")</f>
        <v>-</v>
      </c>
      <c r="J52" s="184" t="str">
        <f>IF(ISNUMBER(H52),IF(H52&gt;=0.995,"YES","-"),"-")</f>
        <v>-</v>
      </c>
    </row>
    <row r="53" spans="1:14" ht="20.100000000000001" customHeight="1" x14ac:dyDescent="0.25"/>
    <row r="54" spans="1:14" ht="20.100000000000001" customHeight="1" x14ac:dyDescent="0.25">
      <c r="A54" s="98" t="s">
        <v>11559</v>
      </c>
    </row>
    <row r="55" spans="1:14" ht="9.9499999999999993" customHeight="1" x14ac:dyDescent="0.25">
      <c r="A55" s="98"/>
    </row>
    <row r="56" spans="1:14" ht="20.100000000000001" customHeight="1" x14ac:dyDescent="0.25">
      <c r="A56" s="108"/>
      <c r="B56" s="311" t="s">
        <v>11544</v>
      </c>
      <c r="C56" s="311"/>
      <c r="D56" s="103"/>
      <c r="E56" s="103"/>
      <c r="F56" s="103"/>
      <c r="G56" s="114"/>
      <c r="H56" s="311" t="s">
        <v>11548</v>
      </c>
      <c r="I56" s="311"/>
      <c r="J56" s="311"/>
      <c r="L56" s="103"/>
      <c r="M56" s="103"/>
      <c r="N56" s="31"/>
    </row>
    <row r="57" spans="1:14" ht="15" customHeight="1" x14ac:dyDescent="0.25">
      <c r="A57" s="108"/>
      <c r="B57" s="92" t="s">
        <v>11545</v>
      </c>
      <c r="C57" s="92" t="s">
        <v>11546</v>
      </c>
      <c r="D57" s="92" t="s">
        <v>11547</v>
      </c>
      <c r="E57" s="310" t="s">
        <v>11573</v>
      </c>
      <c r="F57" s="310"/>
      <c r="G57" s="106"/>
      <c r="H57" s="92" t="s">
        <v>11549</v>
      </c>
      <c r="I57" s="92" t="s">
        <v>11546</v>
      </c>
      <c r="J57" s="92" t="s">
        <v>11550</v>
      </c>
      <c r="K57" s="325" t="s">
        <v>11572</v>
      </c>
      <c r="L57" s="325"/>
      <c r="N57" s="95"/>
    </row>
    <row r="58" spans="1:14" s="94" customFormat="1" ht="20.100000000000001" customHeight="1" x14ac:dyDescent="0.25">
      <c r="A58" s="115"/>
      <c r="B58" s="105"/>
      <c r="C58" s="93"/>
      <c r="D58" s="185" t="str">
        <f>IF(ISERROR(IF(AND(B58&gt;0),(B58*453.5924),"-")),"-",IF(AND(B58&gt;0),(B58*453.5924),"-"))</f>
        <v>-</v>
      </c>
      <c r="E58" s="323" t="str">
        <f>IF(ISERROR(IF(AND(B58&gt;0),(B58*16),"-")),"-",IF(AND(B58&gt;0),(B58*16),"-"))</f>
        <v>-</v>
      </c>
      <c r="F58" s="324"/>
      <c r="G58" s="107"/>
      <c r="H58" s="105"/>
      <c r="I58" s="93"/>
      <c r="J58" s="185" t="str">
        <f>IF(ISERROR(IF(AND(H58&gt;0),(H58*3785.33),"-")),"-",IF(AND(H58&gt;0),(H58*3785.33),"-"))</f>
        <v>-</v>
      </c>
      <c r="K58" s="323" t="str">
        <f>IF(ISERROR(IF(AND(H58&gt;0),(H58*128),"-")),"-",IF(AND(H58&gt;0),(H58*128),"-"))</f>
        <v>-</v>
      </c>
      <c r="L58" s="324"/>
      <c r="N58" s="96"/>
    </row>
    <row r="59" spans="1:14" ht="15" customHeight="1" x14ac:dyDescent="0.25">
      <c r="A59" s="108"/>
      <c r="B59" s="92" t="s">
        <v>11547</v>
      </c>
      <c r="C59" s="92" t="s">
        <v>11546</v>
      </c>
      <c r="D59" s="92" t="s">
        <v>11545</v>
      </c>
      <c r="E59" s="327" t="s">
        <v>11573</v>
      </c>
      <c r="F59" s="327"/>
      <c r="G59" s="106"/>
      <c r="H59" s="92" t="s">
        <v>11550</v>
      </c>
      <c r="I59" s="92" t="s">
        <v>11546</v>
      </c>
      <c r="J59" s="92" t="s">
        <v>11549</v>
      </c>
      <c r="K59" s="326" t="s">
        <v>11572</v>
      </c>
      <c r="L59" s="326"/>
      <c r="N59" s="95"/>
    </row>
    <row r="60" spans="1:14" s="94" customFormat="1" ht="20.100000000000001" customHeight="1" x14ac:dyDescent="0.25">
      <c r="A60" s="115"/>
      <c r="B60" s="105"/>
      <c r="C60" s="93"/>
      <c r="D60" s="185" t="str">
        <f>IF(ISERROR(IF(AND(B60&gt;0),(B60/453.5924),"-")),"-",IF(AND(B60&gt;0),(B60/453.5924),"-"))</f>
        <v>-</v>
      </c>
      <c r="E60" s="323" t="str">
        <f>IF(ISERROR(IF(AND(B60&gt;0),((B60/453.5924)*16),"-")),"-",IF(AND(B60&gt;0),((B60/453.5924)*16),"-"))</f>
        <v>-</v>
      </c>
      <c r="F60" s="324"/>
      <c r="G60" s="107"/>
      <c r="H60" s="105"/>
      <c r="I60" s="93"/>
      <c r="J60" s="185" t="str">
        <f>IF(ISERROR(IF(AND(H60&gt;0),(H60/3785.33),"-")),"-",IF(AND(H60&gt;0),(H60/3785.33),"-"))</f>
        <v>-</v>
      </c>
      <c r="K60" s="323" t="str">
        <f>IF(ISERROR(IF(AND(H60&gt;0),((H60/3785.33)*128),"-")),"-",IF(AND(H60&gt;0),((H60/3785.33)*128),"-"))</f>
        <v>-</v>
      </c>
      <c r="L60" s="324"/>
      <c r="N60" s="96"/>
    </row>
    <row r="61" spans="1:14" ht="15" customHeight="1" x14ac:dyDescent="0.25">
      <c r="A61" s="108"/>
      <c r="B61" s="92" t="s">
        <v>11573</v>
      </c>
      <c r="C61" s="92" t="s">
        <v>11546</v>
      </c>
      <c r="D61" s="92" t="s">
        <v>11545</v>
      </c>
      <c r="E61" s="327" t="s">
        <v>11547</v>
      </c>
      <c r="F61" s="327"/>
      <c r="G61" s="106"/>
      <c r="H61" s="92" t="s">
        <v>11572</v>
      </c>
      <c r="I61" s="92" t="s">
        <v>11546</v>
      </c>
      <c r="J61" s="92" t="s">
        <v>11549</v>
      </c>
      <c r="K61" s="326" t="s">
        <v>11550</v>
      </c>
      <c r="L61" s="326"/>
      <c r="N61" s="95"/>
    </row>
    <row r="62" spans="1:14" s="94" customFormat="1" ht="20.100000000000001" customHeight="1" x14ac:dyDescent="0.25">
      <c r="A62" s="115"/>
      <c r="B62" s="105"/>
      <c r="C62" s="93"/>
      <c r="D62" s="185" t="str">
        <f>IF(ISERROR(IF(AND(B62&gt;0),(B62/16),"-")),"-",IF(AND(B62&gt;0),(B62/16),"-"))</f>
        <v>-</v>
      </c>
      <c r="E62" s="323" t="str">
        <f>IF(ISERROR(IF(AND(B62&gt;0),((B62/16)*453.5924),"-")),"-",IF(AND(B62&gt;0),((B62/16)*453.5924),"-"))</f>
        <v>-</v>
      </c>
      <c r="F62" s="324"/>
      <c r="G62" s="107"/>
      <c r="H62" s="105"/>
      <c r="I62" s="93"/>
      <c r="J62" s="185" t="str">
        <f>IF(ISERROR(IF(AND(H62&gt;0),(H62/128),"-")),"-",IF(AND(H62&gt;0),(H62/128),"-"))</f>
        <v>-</v>
      </c>
      <c r="K62" s="323" t="str">
        <f>IF(ISERROR(IF(AND(H62&gt;0),((H62/128)*3785.33),"-")),"-",IF(AND(H62&gt;0),((H62/128)*3785.33),"-"))</f>
        <v>-</v>
      </c>
      <c r="L62" s="324"/>
      <c r="N62" s="96"/>
    </row>
    <row r="63" spans="1:14" ht="20.100000000000001" customHeight="1" x14ac:dyDescent="0.25">
      <c r="B63" s="92"/>
      <c r="C63" s="92"/>
      <c r="D63" s="92"/>
      <c r="E63" s="92"/>
      <c r="F63" s="92"/>
      <c r="G63" s="92"/>
      <c r="H63" s="31"/>
    </row>
    <row r="64" spans="1:14" ht="20.100000000000001" customHeight="1" x14ac:dyDescent="0.25">
      <c r="F64" s="31"/>
    </row>
    <row r="65" spans="7:131" ht="15" customHeight="1" x14ac:dyDescent="0.25"/>
    <row r="66" spans="7:131" s="94" customFormat="1" ht="19.5" customHeight="1" x14ac:dyDescent="0.25"/>
    <row r="67" spans="7:131" ht="15" customHeight="1" x14ac:dyDescent="0.25"/>
    <row r="68" spans="7:131" s="94" customFormat="1" ht="20.100000000000001" customHeight="1" x14ac:dyDescent="0.25">
      <c r="G68" s="31"/>
      <c r="H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row>
    <row r="69" spans="7:131" ht="15" customHeight="1" x14ac:dyDescent="0.25"/>
    <row r="70" spans="7:131" s="94" customFormat="1" ht="20.100000000000001" customHeight="1" x14ac:dyDescent="0.25"/>
  </sheetData>
  <sheetProtection algorithmName="SHA-512" hashValue="i4TPLwV5sZp9QpLR8aKklPKbgmTcVHXGWRskhH0qyvI+M6yaTtE08hfTtMOzf+zQS0Ch0jlr1CAKl3NQiVb8OQ==" saltValue="YLft1Qaw5qKjCZMv4U3ptw==" spinCount="100000" sheet="1" objects="1" scenarios="1"/>
  <mergeCells count="20">
    <mergeCell ref="K60:L60"/>
    <mergeCell ref="A39:K40"/>
    <mergeCell ref="K57:L57"/>
    <mergeCell ref="K62:L62"/>
    <mergeCell ref="K59:L59"/>
    <mergeCell ref="K61:L61"/>
    <mergeCell ref="E58:F58"/>
    <mergeCell ref="E60:F60"/>
    <mergeCell ref="E62:F62"/>
    <mergeCell ref="E59:F59"/>
    <mergeCell ref="E61:F61"/>
    <mergeCell ref="K58:L58"/>
    <mergeCell ref="A2:K2"/>
    <mergeCell ref="E57:F57"/>
    <mergeCell ref="H56:J56"/>
    <mergeCell ref="B56:C56"/>
    <mergeCell ref="B12:L17"/>
    <mergeCell ref="B19:L19"/>
    <mergeCell ref="B24:L24"/>
    <mergeCell ref="B27:J27"/>
  </mergeCells>
  <pageMargins left="0.7" right="0.7" top="0.75" bottom="0.75" header="0.3" footer="0.3"/>
  <pageSetup scale="83" orientation="portrait"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3"/>
  <sheetViews>
    <sheetView workbookViewId="0"/>
  </sheetViews>
  <sheetFormatPr defaultRowHeight="15" x14ac:dyDescent="0.25"/>
  <cols>
    <col min="1" max="1" width="42.7109375" bestFit="1" customWidth="1"/>
    <col min="2" max="2" width="9.140625" customWidth="1"/>
  </cols>
  <sheetData>
    <row r="1" spans="1:4" ht="16.5" thickBot="1" x14ac:dyDescent="0.3">
      <c r="A1" s="237" t="s">
        <v>11581</v>
      </c>
      <c r="B1" s="237" t="s">
        <v>1</v>
      </c>
      <c r="D1" s="238" t="str">
        <f>'Flavor Unfitness Worksheet'!J1</f>
        <v>Version 2026.1</v>
      </c>
    </row>
    <row r="2" spans="1:4" x14ac:dyDescent="0.25">
      <c r="A2" s="236" t="s">
        <v>14013</v>
      </c>
      <c r="B2" s="236">
        <v>2167</v>
      </c>
    </row>
    <row r="3" spans="1:4" x14ac:dyDescent="0.25">
      <c r="A3" s="235" t="s">
        <v>14014</v>
      </c>
      <c r="B3" s="235">
        <v>2169</v>
      </c>
    </row>
    <row r="4" spans="1:4" x14ac:dyDescent="0.25">
      <c r="A4" s="235" t="s">
        <v>11680</v>
      </c>
      <c r="B4" s="235">
        <v>2215</v>
      </c>
    </row>
    <row r="5" spans="1:4" x14ac:dyDescent="0.25">
      <c r="A5" s="235" t="s">
        <v>11691</v>
      </c>
      <c r="B5" s="235">
        <v>2238</v>
      </c>
    </row>
    <row r="6" spans="1:4" x14ac:dyDescent="0.25">
      <c r="A6" s="235" t="s">
        <v>14016</v>
      </c>
      <c r="B6" s="235">
        <v>2308</v>
      </c>
    </row>
    <row r="7" spans="1:4" x14ac:dyDescent="0.25">
      <c r="A7" s="235" t="s">
        <v>3623</v>
      </c>
      <c r="B7" s="235">
        <v>2308</v>
      </c>
    </row>
    <row r="8" spans="1:4" x14ac:dyDescent="0.25">
      <c r="A8" s="235" t="s">
        <v>3631</v>
      </c>
      <c r="B8" s="235">
        <v>2309</v>
      </c>
    </row>
    <row r="9" spans="1:4" x14ac:dyDescent="0.25">
      <c r="A9" s="235" t="s">
        <v>11736</v>
      </c>
      <c r="B9" s="235">
        <v>2323</v>
      </c>
    </row>
    <row r="10" spans="1:4" x14ac:dyDescent="0.25">
      <c r="A10" s="235" t="s">
        <v>14017</v>
      </c>
      <c r="B10" s="235">
        <v>2332</v>
      </c>
    </row>
    <row r="11" spans="1:4" x14ac:dyDescent="0.25">
      <c r="A11" s="235" t="s">
        <v>13338</v>
      </c>
      <c r="B11" s="235">
        <v>2334</v>
      </c>
    </row>
    <row r="12" spans="1:4" x14ac:dyDescent="0.25">
      <c r="A12" s="235" t="s">
        <v>3762</v>
      </c>
      <c r="B12" s="235">
        <v>2341</v>
      </c>
    </row>
    <row r="13" spans="1:4" x14ac:dyDescent="0.25">
      <c r="A13" s="235" t="s">
        <v>11747</v>
      </c>
      <c r="B13" s="235">
        <v>2359</v>
      </c>
    </row>
    <row r="14" spans="1:4" x14ac:dyDescent="0.25">
      <c r="A14" s="235" t="s">
        <v>14021</v>
      </c>
      <c r="B14" s="235">
        <v>2360</v>
      </c>
    </row>
    <row r="15" spans="1:4" x14ac:dyDescent="0.25">
      <c r="A15" s="235" t="s">
        <v>11757</v>
      </c>
      <c r="B15" s="235">
        <v>2418</v>
      </c>
    </row>
    <row r="16" spans="1:4" x14ac:dyDescent="0.25">
      <c r="A16" s="235" t="s">
        <v>11787</v>
      </c>
      <c r="B16" s="235">
        <v>2456</v>
      </c>
    </row>
    <row r="17" spans="1:2" x14ac:dyDescent="0.25">
      <c r="A17" s="235" t="s">
        <v>14020</v>
      </c>
      <c r="B17" s="235">
        <v>2480</v>
      </c>
    </row>
    <row r="18" spans="1:2" x14ac:dyDescent="0.25">
      <c r="A18" s="235" t="s">
        <v>11807</v>
      </c>
      <c r="B18" s="235">
        <v>2493</v>
      </c>
    </row>
    <row r="19" spans="1:2" x14ac:dyDescent="0.25">
      <c r="A19" s="235" t="s">
        <v>11811</v>
      </c>
      <c r="B19" s="235">
        <v>2501</v>
      </c>
    </row>
    <row r="20" spans="1:2" x14ac:dyDescent="0.25">
      <c r="A20" s="235" t="s">
        <v>14023</v>
      </c>
      <c r="B20" s="235">
        <v>2508</v>
      </c>
    </row>
    <row r="21" spans="1:2" x14ac:dyDescent="0.25">
      <c r="A21" s="235" t="s">
        <v>14024</v>
      </c>
      <c r="B21" s="235">
        <v>2534</v>
      </c>
    </row>
    <row r="22" spans="1:2" x14ac:dyDescent="0.25">
      <c r="A22" s="235" t="s">
        <v>14022</v>
      </c>
      <c r="B22" s="235">
        <v>2539</v>
      </c>
    </row>
    <row r="23" spans="1:2" x14ac:dyDescent="0.25">
      <c r="A23" s="235" t="s">
        <v>14011</v>
      </c>
      <c r="B23" s="235">
        <v>2555</v>
      </c>
    </row>
    <row r="24" spans="1:2" x14ac:dyDescent="0.25">
      <c r="A24" s="235" t="s">
        <v>14007</v>
      </c>
      <c r="B24" s="235">
        <v>2560</v>
      </c>
    </row>
    <row r="25" spans="1:2" x14ac:dyDescent="0.25">
      <c r="A25" s="235" t="s">
        <v>5095</v>
      </c>
      <c r="B25" s="235">
        <v>2593</v>
      </c>
    </row>
    <row r="26" spans="1:2" x14ac:dyDescent="0.25">
      <c r="A26" s="235" t="s">
        <v>14042</v>
      </c>
      <c r="B26" s="235">
        <v>2594</v>
      </c>
    </row>
    <row r="27" spans="1:2" x14ac:dyDescent="0.25">
      <c r="A27" s="235" t="s">
        <v>14012</v>
      </c>
      <c r="B27" s="235">
        <v>2595</v>
      </c>
    </row>
    <row r="28" spans="1:2" x14ac:dyDescent="0.25">
      <c r="A28" s="235" t="s">
        <v>14010</v>
      </c>
      <c r="B28" s="235">
        <v>2597</v>
      </c>
    </row>
    <row r="29" spans="1:2" x14ac:dyDescent="0.25">
      <c r="A29" s="235" t="s">
        <v>14027</v>
      </c>
      <c r="B29" s="235">
        <v>2600</v>
      </c>
    </row>
    <row r="30" spans="1:2" x14ac:dyDescent="0.25">
      <c r="A30" s="235" t="s">
        <v>14028</v>
      </c>
      <c r="B30" s="235">
        <v>2604</v>
      </c>
    </row>
    <row r="31" spans="1:2" x14ac:dyDescent="0.25">
      <c r="A31" s="235" t="s">
        <v>14045</v>
      </c>
      <c r="B31" s="235">
        <v>2604</v>
      </c>
    </row>
    <row r="32" spans="1:2" x14ac:dyDescent="0.25">
      <c r="A32" s="235" t="s">
        <v>11876</v>
      </c>
      <c r="B32" s="235">
        <v>2682</v>
      </c>
    </row>
    <row r="33" spans="1:2" x14ac:dyDescent="0.25">
      <c r="A33" s="235" t="s">
        <v>14041</v>
      </c>
      <c r="B33" s="235">
        <v>2723</v>
      </c>
    </row>
    <row r="34" spans="1:2" x14ac:dyDescent="0.25">
      <c r="A34" s="235" t="s">
        <v>11909</v>
      </c>
      <c r="B34" s="235">
        <v>2746</v>
      </c>
    </row>
    <row r="35" spans="1:2" x14ac:dyDescent="0.25">
      <c r="A35" s="235" t="s">
        <v>6021</v>
      </c>
      <c r="B35" s="235">
        <v>2762</v>
      </c>
    </row>
    <row r="36" spans="1:2" x14ac:dyDescent="0.25">
      <c r="A36" s="235" t="s">
        <v>6054</v>
      </c>
      <c r="B36" s="235">
        <v>2768</v>
      </c>
    </row>
    <row r="37" spans="1:2" x14ac:dyDescent="0.25">
      <c r="A37" s="235" t="s">
        <v>14031</v>
      </c>
      <c r="B37" s="235">
        <v>2787</v>
      </c>
    </row>
    <row r="38" spans="1:2" x14ac:dyDescent="0.25">
      <c r="A38" s="235" t="s">
        <v>6161</v>
      </c>
      <c r="B38" s="235">
        <v>2787</v>
      </c>
    </row>
    <row r="39" spans="1:2" x14ac:dyDescent="0.25">
      <c r="A39" s="235" t="s">
        <v>11934</v>
      </c>
      <c r="B39" s="235">
        <v>2817</v>
      </c>
    </row>
    <row r="40" spans="1:2" x14ac:dyDescent="0.25">
      <c r="A40" s="235" t="s">
        <v>11941</v>
      </c>
      <c r="B40" s="235">
        <v>2829</v>
      </c>
    </row>
    <row r="41" spans="1:2" x14ac:dyDescent="0.25">
      <c r="A41" s="235" t="s">
        <v>11940</v>
      </c>
      <c r="B41" s="235">
        <v>2830</v>
      </c>
    </row>
    <row r="42" spans="1:2" x14ac:dyDescent="0.25">
      <c r="A42" s="235" t="s">
        <v>14034</v>
      </c>
      <c r="B42" s="235">
        <v>2838</v>
      </c>
    </row>
    <row r="43" spans="1:2" x14ac:dyDescent="0.25">
      <c r="A43" s="235" t="s">
        <v>14035</v>
      </c>
      <c r="B43" s="235">
        <v>2855</v>
      </c>
    </row>
    <row r="44" spans="1:2" x14ac:dyDescent="0.25">
      <c r="A44" s="235" t="s">
        <v>11978</v>
      </c>
      <c r="B44" s="235">
        <v>2989</v>
      </c>
    </row>
    <row r="45" spans="1:2" x14ac:dyDescent="0.25">
      <c r="A45" s="235" t="s">
        <v>14039</v>
      </c>
      <c r="B45" s="235">
        <v>2989</v>
      </c>
    </row>
    <row r="46" spans="1:2" x14ac:dyDescent="0.25">
      <c r="A46" s="235" t="s">
        <v>14038</v>
      </c>
      <c r="B46" s="235">
        <v>3005</v>
      </c>
    </row>
    <row r="47" spans="1:2" x14ac:dyDescent="0.25">
      <c r="A47" s="235" t="s">
        <v>7330</v>
      </c>
      <c r="B47" s="235">
        <v>3019</v>
      </c>
    </row>
    <row r="48" spans="1:2" x14ac:dyDescent="0.25">
      <c r="A48" s="235" t="s">
        <v>14026</v>
      </c>
      <c r="B48" s="235">
        <v>3134</v>
      </c>
    </row>
    <row r="49" spans="1:2" x14ac:dyDescent="0.25">
      <c r="A49" s="235" t="s">
        <v>14018</v>
      </c>
      <c r="B49" s="235">
        <v>3146</v>
      </c>
    </row>
    <row r="50" spans="1:2" x14ac:dyDescent="0.25">
      <c r="A50" s="235" t="s">
        <v>14002</v>
      </c>
      <c r="B50" s="235">
        <v>3155</v>
      </c>
    </row>
    <row r="51" spans="1:2" x14ac:dyDescent="0.25">
      <c r="A51" s="235" t="s">
        <v>8029</v>
      </c>
      <c r="B51" s="235">
        <v>3166</v>
      </c>
    </row>
    <row r="52" spans="1:2" x14ac:dyDescent="0.25">
      <c r="A52" s="235" t="s">
        <v>14037</v>
      </c>
      <c r="B52" s="235">
        <v>3177</v>
      </c>
    </row>
    <row r="53" spans="1:2" x14ac:dyDescent="0.25">
      <c r="A53" s="235" t="s">
        <v>14032</v>
      </c>
      <c r="B53" s="235">
        <v>3213</v>
      </c>
    </row>
    <row r="54" spans="1:2" x14ac:dyDescent="0.25">
      <c r="A54" s="235" t="s">
        <v>8411</v>
      </c>
      <c r="B54" s="235">
        <v>3249</v>
      </c>
    </row>
    <row r="55" spans="1:2" x14ac:dyDescent="0.25">
      <c r="A55" s="235" t="s">
        <v>14003</v>
      </c>
      <c r="B55" s="235">
        <v>3272</v>
      </c>
    </row>
    <row r="56" spans="1:2" x14ac:dyDescent="0.25">
      <c r="A56" s="235" t="s">
        <v>14019</v>
      </c>
      <c r="B56" s="235">
        <v>3275</v>
      </c>
    </row>
    <row r="57" spans="1:2" x14ac:dyDescent="0.25">
      <c r="A57" s="235" t="s">
        <v>14015</v>
      </c>
      <c r="B57" s="235">
        <v>3289</v>
      </c>
    </row>
    <row r="58" spans="1:2" x14ac:dyDescent="0.25">
      <c r="A58" s="235" t="s">
        <v>14005</v>
      </c>
      <c r="B58" s="235">
        <v>3303</v>
      </c>
    </row>
    <row r="59" spans="1:2" x14ac:dyDescent="0.25">
      <c r="A59" s="235" t="s">
        <v>14008</v>
      </c>
      <c r="B59" s="235">
        <v>3305</v>
      </c>
    </row>
    <row r="60" spans="1:2" x14ac:dyDescent="0.25">
      <c r="A60" s="235" t="s">
        <v>14029</v>
      </c>
      <c r="B60" s="235">
        <v>3310</v>
      </c>
    </row>
    <row r="61" spans="1:2" x14ac:dyDescent="0.25">
      <c r="A61" s="235" t="s">
        <v>14004</v>
      </c>
      <c r="B61" s="235">
        <v>3377</v>
      </c>
    </row>
    <row r="62" spans="1:2" x14ac:dyDescent="0.25">
      <c r="A62" s="235" t="s">
        <v>8990</v>
      </c>
      <c r="B62" s="235">
        <v>3389</v>
      </c>
    </row>
    <row r="63" spans="1:2" x14ac:dyDescent="0.25">
      <c r="A63" s="235" t="s">
        <v>14006</v>
      </c>
      <c r="B63" s="235">
        <v>3466</v>
      </c>
    </row>
    <row r="64" spans="1:2" x14ac:dyDescent="0.25">
      <c r="A64" s="235" t="s">
        <v>14044</v>
      </c>
      <c r="B64" s="235">
        <v>3466</v>
      </c>
    </row>
    <row r="65" spans="1:2" x14ac:dyDescent="0.25">
      <c r="A65" s="235" t="s">
        <v>14036</v>
      </c>
      <c r="B65" s="235">
        <v>3503</v>
      </c>
    </row>
    <row r="66" spans="1:2" x14ac:dyDescent="0.25">
      <c r="A66" s="235" t="s">
        <v>14033</v>
      </c>
      <c r="B66" s="235">
        <v>3521</v>
      </c>
    </row>
    <row r="67" spans="1:2" x14ac:dyDescent="0.25">
      <c r="A67" s="235" t="s">
        <v>10050</v>
      </c>
      <c r="B67" s="235">
        <v>3616</v>
      </c>
    </row>
    <row r="68" spans="1:2" x14ac:dyDescent="0.25">
      <c r="A68" s="235" t="s">
        <v>13318</v>
      </c>
      <c r="B68" s="235">
        <v>3634</v>
      </c>
    </row>
    <row r="69" spans="1:2" x14ac:dyDescent="0.25">
      <c r="A69" s="235" t="s">
        <v>14001</v>
      </c>
      <c r="B69" s="235">
        <v>3700</v>
      </c>
    </row>
    <row r="70" spans="1:2" x14ac:dyDescent="0.25">
      <c r="A70" s="235" t="s">
        <v>14009</v>
      </c>
      <c r="B70" s="235">
        <v>3785</v>
      </c>
    </row>
    <row r="71" spans="1:2" x14ac:dyDescent="0.25">
      <c r="A71" s="235" t="s">
        <v>14040</v>
      </c>
      <c r="B71" s="235">
        <v>4217</v>
      </c>
    </row>
    <row r="72" spans="1:2" x14ac:dyDescent="0.25">
      <c r="A72" s="235" t="s">
        <v>14025</v>
      </c>
      <c r="B72" s="235"/>
    </row>
    <row r="73" spans="1:2" x14ac:dyDescent="0.25">
      <c r="A73" s="235" t="s">
        <v>14030</v>
      </c>
      <c r="B73" s="235"/>
    </row>
  </sheetData>
  <sheetProtection algorithmName="SHA-512" hashValue="dgmQNRKpashstg+JXf+iRv/lUvULiWpkcX2DNG+CGCYacSvdKlADYW4H4S0pK8LONJgBdspzYNv+V+c3WVq8kQ==" saltValue="qrTKRHz+2LnPHMH6qxDxLw==" spinCount="100000" sheet="1" objects="1" scenario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861"/>
  <sheetViews>
    <sheetView zoomScale="85" zoomScaleNormal="85" workbookViewId="0">
      <pane ySplit="1" topLeftCell="A2" activePane="bottomLeft" state="frozen"/>
      <selection pane="bottomLeft" activeCell="G2" sqref="G2"/>
    </sheetView>
  </sheetViews>
  <sheetFormatPr defaultRowHeight="15" x14ac:dyDescent="0.25"/>
  <cols>
    <col min="1" max="1" width="14.42578125" bestFit="1" customWidth="1"/>
    <col min="2" max="2" width="9" style="51" customWidth="1"/>
    <col min="3" max="3" width="43.7109375" customWidth="1"/>
    <col min="4" max="4" width="36.42578125" customWidth="1"/>
    <col min="5" max="5" width="27.5703125" customWidth="1"/>
  </cols>
  <sheetData>
    <row r="1" spans="1:7" s="50" customFormat="1" ht="15.75" x14ac:dyDescent="0.25">
      <c r="A1" s="147" t="s">
        <v>2070</v>
      </c>
      <c r="B1" s="148" t="s">
        <v>1</v>
      </c>
      <c r="C1" s="147" t="s">
        <v>2071</v>
      </c>
      <c r="D1" s="147" t="s">
        <v>2072</v>
      </c>
      <c r="E1" s="147" t="s">
        <v>13883</v>
      </c>
      <c r="F1" s="234"/>
      <c r="G1" s="234" t="str">
        <f>'Flavor Unfitness Worksheet'!J1</f>
        <v>Version 2026.1</v>
      </c>
    </row>
    <row r="2" spans="1:7" x14ac:dyDescent="0.25">
      <c r="A2" t="s">
        <v>2073</v>
      </c>
      <c r="B2" s="51">
        <v>2001</v>
      </c>
      <c r="C2" t="s">
        <v>2074</v>
      </c>
    </row>
    <row r="3" spans="1:7" x14ac:dyDescent="0.25">
      <c r="A3" t="s">
        <v>2073</v>
      </c>
      <c r="B3" s="51">
        <v>2001</v>
      </c>
      <c r="C3" t="s">
        <v>2075</v>
      </c>
      <c r="D3" t="s">
        <v>2074</v>
      </c>
    </row>
    <row r="4" spans="1:7" x14ac:dyDescent="0.25">
      <c r="A4" t="s">
        <v>2073</v>
      </c>
      <c r="B4" s="51">
        <v>2001</v>
      </c>
      <c r="C4" t="s">
        <v>2076</v>
      </c>
      <c r="D4" t="s">
        <v>2074</v>
      </c>
    </row>
    <row r="5" spans="1:7" x14ac:dyDescent="0.25">
      <c r="A5" t="s">
        <v>2073</v>
      </c>
      <c r="B5" s="51">
        <v>2001</v>
      </c>
      <c r="C5" t="s">
        <v>2077</v>
      </c>
      <c r="D5" t="s">
        <v>2074</v>
      </c>
    </row>
    <row r="6" spans="1:7" x14ac:dyDescent="0.25">
      <c r="A6" t="s">
        <v>2078</v>
      </c>
      <c r="B6" s="51">
        <v>2002</v>
      </c>
      <c r="C6" t="s">
        <v>2079</v>
      </c>
    </row>
    <row r="7" spans="1:7" x14ac:dyDescent="0.25">
      <c r="A7" t="s">
        <v>2078</v>
      </c>
      <c r="B7" s="51">
        <v>2002</v>
      </c>
      <c r="C7" t="s">
        <v>2080</v>
      </c>
      <c r="D7" t="s">
        <v>2079</v>
      </c>
    </row>
    <row r="8" spans="1:7" x14ac:dyDescent="0.25">
      <c r="A8" t="s">
        <v>2078</v>
      </c>
      <c r="B8" s="51">
        <v>2002</v>
      </c>
      <c r="C8" t="s">
        <v>2081</v>
      </c>
      <c r="D8" t="s">
        <v>2079</v>
      </c>
    </row>
    <row r="9" spans="1:7" x14ac:dyDescent="0.25">
      <c r="A9" t="s">
        <v>2078</v>
      </c>
      <c r="B9" s="51">
        <v>2002</v>
      </c>
      <c r="C9" t="s">
        <v>2082</v>
      </c>
      <c r="D9" t="s">
        <v>2079</v>
      </c>
    </row>
    <row r="10" spans="1:7" x14ac:dyDescent="0.25">
      <c r="A10" t="s">
        <v>2078</v>
      </c>
      <c r="B10" s="51">
        <v>2002</v>
      </c>
      <c r="C10" t="s">
        <v>2083</v>
      </c>
      <c r="D10" t="s">
        <v>2079</v>
      </c>
    </row>
    <row r="11" spans="1:7" x14ac:dyDescent="0.25">
      <c r="A11" t="s">
        <v>2078</v>
      </c>
      <c r="B11" s="51">
        <v>2002</v>
      </c>
      <c r="C11" t="s">
        <v>2084</v>
      </c>
      <c r="D11" t="s">
        <v>2079</v>
      </c>
    </row>
    <row r="12" spans="1:7" x14ac:dyDescent="0.25">
      <c r="A12" t="s">
        <v>2085</v>
      </c>
      <c r="B12" s="51">
        <v>2003</v>
      </c>
      <c r="C12" t="s">
        <v>2086</v>
      </c>
    </row>
    <row r="13" spans="1:7" x14ac:dyDescent="0.25">
      <c r="A13" t="s">
        <v>2085</v>
      </c>
      <c r="B13" s="51">
        <v>2003</v>
      </c>
      <c r="C13" t="s">
        <v>2087</v>
      </c>
      <c r="D13" t="s">
        <v>2086</v>
      </c>
    </row>
    <row r="14" spans="1:7" x14ac:dyDescent="0.25">
      <c r="A14" t="s">
        <v>2085</v>
      </c>
      <c r="B14" s="51">
        <v>2003</v>
      </c>
      <c r="C14" t="s">
        <v>2088</v>
      </c>
      <c r="D14" t="s">
        <v>2086</v>
      </c>
    </row>
    <row r="15" spans="1:7" x14ac:dyDescent="0.25">
      <c r="A15" t="s">
        <v>2089</v>
      </c>
      <c r="B15" s="51">
        <v>2004</v>
      </c>
      <c r="C15" t="s">
        <v>2090</v>
      </c>
      <c r="D15" t="s">
        <v>2091</v>
      </c>
    </row>
    <row r="16" spans="1:7" x14ac:dyDescent="0.25">
      <c r="A16" t="s">
        <v>2089</v>
      </c>
      <c r="B16" s="51">
        <v>2004</v>
      </c>
      <c r="C16" t="s">
        <v>2092</v>
      </c>
      <c r="D16" t="s">
        <v>2091</v>
      </c>
    </row>
    <row r="17" spans="1:4" x14ac:dyDescent="0.25">
      <c r="A17" t="s">
        <v>2089</v>
      </c>
      <c r="B17" s="51">
        <v>2004</v>
      </c>
      <c r="C17" t="s">
        <v>2093</v>
      </c>
      <c r="D17" t="s">
        <v>2091</v>
      </c>
    </row>
    <row r="18" spans="1:4" x14ac:dyDescent="0.25">
      <c r="A18" t="s">
        <v>2089</v>
      </c>
      <c r="B18" s="51">
        <v>2004</v>
      </c>
      <c r="C18" t="s">
        <v>2094</v>
      </c>
      <c r="D18" t="s">
        <v>2091</v>
      </c>
    </row>
    <row r="19" spans="1:4" x14ac:dyDescent="0.25">
      <c r="A19" t="s">
        <v>2089</v>
      </c>
      <c r="B19" s="51">
        <v>2004</v>
      </c>
      <c r="C19" t="s">
        <v>2095</v>
      </c>
      <c r="D19" t="s">
        <v>2091</v>
      </c>
    </row>
    <row r="20" spans="1:4" x14ac:dyDescent="0.25">
      <c r="A20" t="s">
        <v>2089</v>
      </c>
      <c r="B20" s="51">
        <v>2004</v>
      </c>
      <c r="C20" t="s">
        <v>2091</v>
      </c>
    </row>
    <row r="21" spans="1:4" x14ac:dyDescent="0.25">
      <c r="A21" t="s">
        <v>2096</v>
      </c>
      <c r="B21" s="51">
        <v>2005</v>
      </c>
      <c r="C21" t="s">
        <v>2097</v>
      </c>
    </row>
    <row r="22" spans="1:4" x14ac:dyDescent="0.25">
      <c r="A22" t="s">
        <v>2096</v>
      </c>
      <c r="B22" s="51">
        <v>2005</v>
      </c>
      <c r="C22" t="s">
        <v>2098</v>
      </c>
      <c r="D22" t="s">
        <v>2097</v>
      </c>
    </row>
    <row r="23" spans="1:4" x14ac:dyDescent="0.25">
      <c r="A23" t="s">
        <v>2096</v>
      </c>
      <c r="B23" s="51">
        <v>2005</v>
      </c>
      <c r="C23" t="s">
        <v>2099</v>
      </c>
      <c r="D23" t="s">
        <v>2097</v>
      </c>
    </row>
    <row r="24" spans="1:4" x14ac:dyDescent="0.25">
      <c r="A24" t="s">
        <v>2096</v>
      </c>
      <c r="B24" s="51">
        <v>2005</v>
      </c>
      <c r="C24" t="s">
        <v>2100</v>
      </c>
      <c r="D24" t="s">
        <v>2097</v>
      </c>
    </row>
    <row r="25" spans="1:4" x14ac:dyDescent="0.25">
      <c r="A25" t="s">
        <v>2096</v>
      </c>
      <c r="B25" s="51">
        <v>2005</v>
      </c>
      <c r="C25" t="s">
        <v>2101</v>
      </c>
      <c r="D25" t="s">
        <v>2097</v>
      </c>
    </row>
    <row r="26" spans="1:4" x14ac:dyDescent="0.25">
      <c r="A26" t="s">
        <v>2096</v>
      </c>
      <c r="B26" s="51">
        <v>2005</v>
      </c>
      <c r="C26" t="s">
        <v>2102</v>
      </c>
      <c r="D26" t="s">
        <v>2097</v>
      </c>
    </row>
    <row r="27" spans="1:4" x14ac:dyDescent="0.25">
      <c r="A27" t="s">
        <v>2096</v>
      </c>
      <c r="B27" s="51">
        <v>2005</v>
      </c>
      <c r="C27" t="s">
        <v>2103</v>
      </c>
      <c r="D27" t="s">
        <v>2097</v>
      </c>
    </row>
    <row r="28" spans="1:4" x14ac:dyDescent="0.25">
      <c r="A28" t="s">
        <v>2104</v>
      </c>
      <c r="B28" s="51">
        <v>2006</v>
      </c>
      <c r="C28" t="s">
        <v>2105</v>
      </c>
    </row>
    <row r="29" spans="1:4" x14ac:dyDescent="0.25">
      <c r="A29" t="s">
        <v>2104</v>
      </c>
      <c r="B29" s="51">
        <v>2006</v>
      </c>
      <c r="C29" t="s">
        <v>2106</v>
      </c>
      <c r="D29" t="s">
        <v>2105</v>
      </c>
    </row>
    <row r="30" spans="1:4" x14ac:dyDescent="0.25">
      <c r="A30" t="s">
        <v>2104</v>
      </c>
      <c r="B30" s="51">
        <v>2006</v>
      </c>
      <c r="C30" t="s">
        <v>2107</v>
      </c>
      <c r="D30" t="s">
        <v>2105</v>
      </c>
    </row>
    <row r="31" spans="1:4" x14ac:dyDescent="0.25">
      <c r="A31" t="s">
        <v>2108</v>
      </c>
      <c r="B31" s="51">
        <v>2007</v>
      </c>
      <c r="C31" t="s">
        <v>2109</v>
      </c>
    </row>
    <row r="32" spans="1:4" x14ac:dyDescent="0.25">
      <c r="A32" t="s">
        <v>2108</v>
      </c>
      <c r="B32" s="51">
        <v>2007</v>
      </c>
      <c r="C32" t="s">
        <v>2110</v>
      </c>
      <c r="D32" t="s">
        <v>2109</v>
      </c>
    </row>
    <row r="33" spans="1:4" x14ac:dyDescent="0.25">
      <c r="A33" t="s">
        <v>2108</v>
      </c>
      <c r="B33" s="51">
        <v>2007</v>
      </c>
      <c r="C33" t="s">
        <v>2111</v>
      </c>
      <c r="D33" t="s">
        <v>2109</v>
      </c>
    </row>
    <row r="34" spans="1:4" x14ac:dyDescent="0.25">
      <c r="A34" t="s">
        <v>2108</v>
      </c>
      <c r="B34" s="51">
        <v>2007</v>
      </c>
      <c r="C34" t="s">
        <v>2112</v>
      </c>
      <c r="D34" t="s">
        <v>2109</v>
      </c>
    </row>
    <row r="35" spans="1:4" x14ac:dyDescent="0.25">
      <c r="A35" t="s">
        <v>2108</v>
      </c>
      <c r="B35" s="51">
        <v>2007</v>
      </c>
      <c r="C35" t="s">
        <v>2113</v>
      </c>
      <c r="D35" t="s">
        <v>2109</v>
      </c>
    </row>
    <row r="36" spans="1:4" x14ac:dyDescent="0.25">
      <c r="A36" t="s">
        <v>2108</v>
      </c>
      <c r="B36" s="51">
        <v>2007</v>
      </c>
      <c r="C36" t="s">
        <v>2114</v>
      </c>
      <c r="D36" t="s">
        <v>2109</v>
      </c>
    </row>
    <row r="37" spans="1:4" x14ac:dyDescent="0.25">
      <c r="A37" t="s">
        <v>2115</v>
      </c>
      <c r="B37" s="51">
        <v>2008</v>
      </c>
      <c r="C37" t="s">
        <v>2116</v>
      </c>
    </row>
    <row r="38" spans="1:4" x14ac:dyDescent="0.25">
      <c r="A38" t="s">
        <v>2115</v>
      </c>
      <c r="B38" s="51">
        <v>2008</v>
      </c>
      <c r="C38" t="s">
        <v>2117</v>
      </c>
      <c r="D38" t="s">
        <v>2116</v>
      </c>
    </row>
    <row r="39" spans="1:4" x14ac:dyDescent="0.25">
      <c r="A39" t="s">
        <v>2115</v>
      </c>
      <c r="B39" s="51">
        <v>2008</v>
      </c>
      <c r="C39" t="s">
        <v>2118</v>
      </c>
      <c r="D39" t="s">
        <v>2116</v>
      </c>
    </row>
    <row r="40" spans="1:4" x14ac:dyDescent="0.25">
      <c r="A40" t="s">
        <v>2115</v>
      </c>
      <c r="B40" s="51">
        <v>2008</v>
      </c>
      <c r="C40" t="s">
        <v>2119</v>
      </c>
      <c r="D40" t="s">
        <v>2116</v>
      </c>
    </row>
    <row r="41" spans="1:4" x14ac:dyDescent="0.25">
      <c r="A41" t="s">
        <v>2115</v>
      </c>
      <c r="B41" s="51">
        <v>2008</v>
      </c>
      <c r="C41" t="s">
        <v>2120</v>
      </c>
      <c r="D41" t="s">
        <v>2116</v>
      </c>
    </row>
    <row r="42" spans="1:4" x14ac:dyDescent="0.25">
      <c r="A42" t="s">
        <v>2115</v>
      </c>
      <c r="B42" s="51">
        <v>2008</v>
      </c>
      <c r="C42" t="s">
        <v>2121</v>
      </c>
      <c r="D42" t="s">
        <v>2116</v>
      </c>
    </row>
    <row r="43" spans="1:4" x14ac:dyDescent="0.25">
      <c r="A43" t="s">
        <v>2115</v>
      </c>
      <c r="B43" s="51">
        <v>2008</v>
      </c>
      <c r="C43" t="s">
        <v>2122</v>
      </c>
      <c r="D43" t="s">
        <v>2116</v>
      </c>
    </row>
    <row r="44" spans="1:4" x14ac:dyDescent="0.25">
      <c r="A44" t="s">
        <v>2123</v>
      </c>
      <c r="B44" s="51">
        <v>2009</v>
      </c>
      <c r="C44" t="s">
        <v>2124</v>
      </c>
    </row>
    <row r="45" spans="1:4" x14ac:dyDescent="0.25">
      <c r="A45" t="s">
        <v>2123</v>
      </c>
      <c r="B45" s="51">
        <v>2009</v>
      </c>
      <c r="C45" t="s">
        <v>2125</v>
      </c>
      <c r="D45" t="s">
        <v>2124</v>
      </c>
    </row>
    <row r="46" spans="1:4" x14ac:dyDescent="0.25">
      <c r="A46" t="s">
        <v>2123</v>
      </c>
      <c r="B46" s="51">
        <v>2009</v>
      </c>
      <c r="C46" t="s">
        <v>2126</v>
      </c>
      <c r="D46" t="s">
        <v>2124</v>
      </c>
    </row>
    <row r="47" spans="1:4" x14ac:dyDescent="0.25">
      <c r="A47" t="s">
        <v>2123</v>
      </c>
      <c r="B47" s="51">
        <v>2009</v>
      </c>
      <c r="C47" t="s">
        <v>2127</v>
      </c>
      <c r="D47" t="s">
        <v>2124</v>
      </c>
    </row>
    <row r="48" spans="1:4" x14ac:dyDescent="0.25">
      <c r="A48" t="s">
        <v>2123</v>
      </c>
      <c r="B48" s="51">
        <v>2009</v>
      </c>
      <c r="C48" t="s">
        <v>2128</v>
      </c>
      <c r="D48" t="s">
        <v>2124</v>
      </c>
    </row>
    <row r="49" spans="1:4" x14ac:dyDescent="0.25">
      <c r="A49" t="s">
        <v>2123</v>
      </c>
      <c r="B49" s="51">
        <v>2009</v>
      </c>
      <c r="C49" t="s">
        <v>2129</v>
      </c>
      <c r="D49" t="s">
        <v>2124</v>
      </c>
    </row>
    <row r="50" spans="1:4" x14ac:dyDescent="0.25">
      <c r="A50" t="s">
        <v>2123</v>
      </c>
      <c r="B50" s="51">
        <v>2009</v>
      </c>
      <c r="C50" t="s">
        <v>2130</v>
      </c>
      <c r="D50" t="s">
        <v>2124</v>
      </c>
    </row>
    <row r="51" spans="1:4" x14ac:dyDescent="0.25">
      <c r="A51" t="s">
        <v>2131</v>
      </c>
      <c r="B51" s="51">
        <v>2010</v>
      </c>
      <c r="C51" t="s">
        <v>2132</v>
      </c>
      <c r="D51" t="s">
        <v>2133</v>
      </c>
    </row>
    <row r="52" spans="1:4" x14ac:dyDescent="0.25">
      <c r="A52" t="s">
        <v>2131</v>
      </c>
      <c r="B52" s="51">
        <v>2010</v>
      </c>
      <c r="C52" t="s">
        <v>2133</v>
      </c>
    </row>
    <row r="53" spans="1:4" x14ac:dyDescent="0.25">
      <c r="A53" t="s">
        <v>2131</v>
      </c>
      <c r="B53" s="51">
        <v>2010</v>
      </c>
      <c r="C53" t="s">
        <v>2134</v>
      </c>
      <c r="D53" t="s">
        <v>2133</v>
      </c>
    </row>
    <row r="54" spans="1:4" x14ac:dyDescent="0.25">
      <c r="A54" t="s">
        <v>2131</v>
      </c>
      <c r="B54" s="51">
        <v>2010</v>
      </c>
      <c r="C54" t="s">
        <v>2135</v>
      </c>
      <c r="D54" t="s">
        <v>2133</v>
      </c>
    </row>
    <row r="55" spans="1:4" x14ac:dyDescent="0.25">
      <c r="A55" t="s">
        <v>2131</v>
      </c>
      <c r="B55" s="51">
        <v>2010</v>
      </c>
      <c r="C55" t="s">
        <v>2136</v>
      </c>
      <c r="D55" t="s">
        <v>2133</v>
      </c>
    </row>
    <row r="56" spans="1:4" x14ac:dyDescent="0.25">
      <c r="A56" t="s">
        <v>2131</v>
      </c>
      <c r="B56" s="51">
        <v>2010</v>
      </c>
      <c r="C56" t="s">
        <v>2137</v>
      </c>
      <c r="D56" t="s">
        <v>2133</v>
      </c>
    </row>
    <row r="57" spans="1:4" x14ac:dyDescent="0.25">
      <c r="A57" t="s">
        <v>2131</v>
      </c>
      <c r="B57" s="51">
        <v>2010</v>
      </c>
      <c r="C57" t="s">
        <v>2138</v>
      </c>
      <c r="D57" t="s">
        <v>2133</v>
      </c>
    </row>
    <row r="58" spans="1:4" x14ac:dyDescent="0.25">
      <c r="A58" t="s">
        <v>2139</v>
      </c>
      <c r="B58" s="51">
        <v>2011</v>
      </c>
      <c r="C58" t="s">
        <v>2140</v>
      </c>
    </row>
    <row r="59" spans="1:4" x14ac:dyDescent="0.25">
      <c r="A59" t="s">
        <v>2139</v>
      </c>
      <c r="B59" s="51">
        <v>2011</v>
      </c>
      <c r="C59" t="s">
        <v>2141</v>
      </c>
      <c r="D59" t="s">
        <v>2140</v>
      </c>
    </row>
    <row r="60" spans="1:4" x14ac:dyDescent="0.25">
      <c r="A60" t="s">
        <v>2139</v>
      </c>
      <c r="B60" s="51">
        <v>2011</v>
      </c>
      <c r="C60" t="s">
        <v>2142</v>
      </c>
      <c r="D60" t="s">
        <v>2140</v>
      </c>
    </row>
    <row r="61" spans="1:4" x14ac:dyDescent="0.25">
      <c r="A61" t="s">
        <v>2143</v>
      </c>
      <c r="B61" s="51">
        <v>2012</v>
      </c>
      <c r="C61" t="s">
        <v>2144</v>
      </c>
    </row>
    <row r="62" spans="1:4" x14ac:dyDescent="0.25">
      <c r="A62" t="s">
        <v>2145</v>
      </c>
      <c r="B62" s="51">
        <v>2013</v>
      </c>
      <c r="C62" t="s">
        <v>2146</v>
      </c>
    </row>
    <row r="63" spans="1:4" x14ac:dyDescent="0.25">
      <c r="A63" t="s">
        <v>2145</v>
      </c>
      <c r="B63" s="51">
        <v>2013</v>
      </c>
      <c r="C63" t="s">
        <v>2147</v>
      </c>
      <c r="D63" t="s">
        <v>2146</v>
      </c>
    </row>
    <row r="64" spans="1:4" x14ac:dyDescent="0.25">
      <c r="A64" t="s">
        <v>2148</v>
      </c>
      <c r="B64" s="51">
        <v>2014</v>
      </c>
      <c r="C64" t="s">
        <v>2149</v>
      </c>
    </row>
    <row r="65" spans="1:4" x14ac:dyDescent="0.25">
      <c r="A65" t="s">
        <v>2150</v>
      </c>
      <c r="B65" s="51">
        <v>2015</v>
      </c>
      <c r="C65" t="s">
        <v>2151</v>
      </c>
    </row>
    <row r="66" spans="1:4" x14ac:dyDescent="0.25">
      <c r="A66" t="s">
        <v>2150</v>
      </c>
      <c r="B66" s="51">
        <v>2015</v>
      </c>
      <c r="C66" t="s">
        <v>2152</v>
      </c>
      <c r="D66" t="s">
        <v>2151</v>
      </c>
    </row>
    <row r="67" spans="1:4" x14ac:dyDescent="0.25">
      <c r="A67" t="s">
        <v>2150</v>
      </c>
      <c r="B67" s="51">
        <v>2015</v>
      </c>
      <c r="C67" t="s">
        <v>2153</v>
      </c>
      <c r="D67" t="s">
        <v>2151</v>
      </c>
    </row>
    <row r="68" spans="1:4" x14ac:dyDescent="0.25">
      <c r="A68" t="s">
        <v>2150</v>
      </c>
      <c r="B68" s="51">
        <v>2015</v>
      </c>
      <c r="C68" t="s">
        <v>2154</v>
      </c>
      <c r="D68" t="s">
        <v>2151</v>
      </c>
    </row>
    <row r="69" spans="1:4" x14ac:dyDescent="0.25">
      <c r="A69" t="s">
        <v>2155</v>
      </c>
      <c r="B69" s="51">
        <v>2017</v>
      </c>
      <c r="C69" t="s">
        <v>2156</v>
      </c>
    </row>
    <row r="70" spans="1:4" x14ac:dyDescent="0.25">
      <c r="A70" t="s">
        <v>2155</v>
      </c>
      <c r="B70" s="51">
        <v>2017</v>
      </c>
      <c r="C70" t="s">
        <v>2157</v>
      </c>
      <c r="D70" t="s">
        <v>2156</v>
      </c>
    </row>
    <row r="71" spans="1:4" x14ac:dyDescent="0.25">
      <c r="A71" t="s">
        <v>2155</v>
      </c>
      <c r="B71" s="51">
        <v>2018</v>
      </c>
      <c r="C71" t="s">
        <v>2158</v>
      </c>
      <c r="D71" t="s">
        <v>2159</v>
      </c>
    </row>
    <row r="72" spans="1:4" x14ac:dyDescent="0.25">
      <c r="A72" t="s">
        <v>2155</v>
      </c>
      <c r="B72" s="51">
        <v>2018</v>
      </c>
      <c r="C72" t="s">
        <v>2159</v>
      </c>
    </row>
    <row r="73" spans="1:4" x14ac:dyDescent="0.25">
      <c r="A73" t="s">
        <v>2155</v>
      </c>
      <c r="B73" s="51">
        <v>2018</v>
      </c>
      <c r="C73" t="s">
        <v>2160</v>
      </c>
      <c r="D73" t="s">
        <v>2159</v>
      </c>
    </row>
    <row r="74" spans="1:4" x14ac:dyDescent="0.25">
      <c r="A74" t="s">
        <v>2155</v>
      </c>
      <c r="B74" s="51">
        <v>2018</v>
      </c>
      <c r="C74" t="s">
        <v>2161</v>
      </c>
      <c r="D74" t="s">
        <v>2159</v>
      </c>
    </row>
    <row r="75" spans="1:4" x14ac:dyDescent="0.25">
      <c r="A75" t="s">
        <v>2155</v>
      </c>
      <c r="B75" s="51">
        <v>2018</v>
      </c>
      <c r="C75" t="s">
        <v>2162</v>
      </c>
      <c r="D75" t="s">
        <v>2159</v>
      </c>
    </row>
    <row r="76" spans="1:4" x14ac:dyDescent="0.25">
      <c r="A76" t="s">
        <v>2155</v>
      </c>
      <c r="B76" s="51">
        <v>2018</v>
      </c>
      <c r="C76" t="s">
        <v>2163</v>
      </c>
      <c r="D76" t="s">
        <v>2159</v>
      </c>
    </row>
    <row r="77" spans="1:4" x14ac:dyDescent="0.25">
      <c r="A77" t="s">
        <v>2155</v>
      </c>
      <c r="B77" s="51">
        <v>2019</v>
      </c>
      <c r="C77" t="s">
        <v>2164</v>
      </c>
    </row>
    <row r="78" spans="1:4" x14ac:dyDescent="0.25">
      <c r="A78" t="s">
        <v>2155</v>
      </c>
      <c r="B78" s="51">
        <v>2019</v>
      </c>
      <c r="C78" t="s">
        <v>2165</v>
      </c>
      <c r="D78" t="s">
        <v>2164</v>
      </c>
    </row>
    <row r="79" spans="1:4" x14ac:dyDescent="0.25">
      <c r="A79" t="s">
        <v>2166</v>
      </c>
      <c r="B79" s="51">
        <v>2020</v>
      </c>
      <c r="C79" t="s">
        <v>2167</v>
      </c>
      <c r="D79" t="s">
        <v>2168</v>
      </c>
    </row>
    <row r="80" spans="1:4" x14ac:dyDescent="0.25">
      <c r="A80" t="s">
        <v>2166</v>
      </c>
      <c r="B80" s="51">
        <v>2020</v>
      </c>
      <c r="C80" t="s">
        <v>2169</v>
      </c>
      <c r="D80" t="s">
        <v>2168</v>
      </c>
    </row>
    <row r="81" spans="1:4" x14ac:dyDescent="0.25">
      <c r="A81" t="s">
        <v>2166</v>
      </c>
      <c r="B81" s="51">
        <v>2020</v>
      </c>
      <c r="C81" t="s">
        <v>2168</v>
      </c>
    </row>
    <row r="82" spans="1:4" x14ac:dyDescent="0.25">
      <c r="A82" t="s">
        <v>2166</v>
      </c>
      <c r="B82" s="51">
        <v>2020</v>
      </c>
      <c r="C82" t="s">
        <v>2170</v>
      </c>
      <c r="D82" t="s">
        <v>2168</v>
      </c>
    </row>
    <row r="83" spans="1:4" x14ac:dyDescent="0.25">
      <c r="A83" t="s">
        <v>2166</v>
      </c>
      <c r="B83" s="51">
        <v>2020</v>
      </c>
      <c r="C83" t="s">
        <v>2171</v>
      </c>
      <c r="D83" t="s">
        <v>2168</v>
      </c>
    </row>
    <row r="84" spans="1:4" x14ac:dyDescent="0.25">
      <c r="A84" t="s">
        <v>2166</v>
      </c>
      <c r="B84" s="51">
        <v>2020</v>
      </c>
      <c r="C84" t="s">
        <v>2172</v>
      </c>
      <c r="D84" t="s">
        <v>2168</v>
      </c>
    </row>
    <row r="85" spans="1:4" x14ac:dyDescent="0.25">
      <c r="A85" t="s">
        <v>2166</v>
      </c>
      <c r="B85" s="51">
        <v>2020</v>
      </c>
      <c r="C85" t="s">
        <v>2173</v>
      </c>
      <c r="D85" t="s">
        <v>2168</v>
      </c>
    </row>
    <row r="86" spans="1:4" x14ac:dyDescent="0.25">
      <c r="A86" t="s">
        <v>2174</v>
      </c>
      <c r="B86" s="51">
        <v>2021</v>
      </c>
      <c r="C86" t="s">
        <v>2175</v>
      </c>
    </row>
    <row r="87" spans="1:4" x14ac:dyDescent="0.25">
      <c r="A87" t="s">
        <v>2174</v>
      </c>
      <c r="B87" s="51">
        <v>2021</v>
      </c>
      <c r="C87" t="s">
        <v>2176</v>
      </c>
      <c r="D87" t="s">
        <v>2175</v>
      </c>
    </row>
    <row r="88" spans="1:4" x14ac:dyDescent="0.25">
      <c r="A88" t="s">
        <v>2174</v>
      </c>
      <c r="B88" s="51">
        <v>2021</v>
      </c>
      <c r="C88" t="s">
        <v>2177</v>
      </c>
      <c r="D88" t="s">
        <v>2175</v>
      </c>
    </row>
    <row r="89" spans="1:4" x14ac:dyDescent="0.25">
      <c r="A89" t="s">
        <v>2178</v>
      </c>
      <c r="B89" s="51">
        <v>2022</v>
      </c>
      <c r="C89" t="s">
        <v>2179</v>
      </c>
    </row>
    <row r="90" spans="1:4" x14ac:dyDescent="0.25">
      <c r="A90" t="s">
        <v>2178</v>
      </c>
      <c r="B90" s="51">
        <v>2022</v>
      </c>
      <c r="C90" t="s">
        <v>2180</v>
      </c>
      <c r="D90" t="s">
        <v>2179</v>
      </c>
    </row>
    <row r="91" spans="1:4" x14ac:dyDescent="0.25">
      <c r="A91" t="s">
        <v>2178</v>
      </c>
      <c r="B91" s="51">
        <v>2022</v>
      </c>
      <c r="C91" t="s">
        <v>2181</v>
      </c>
      <c r="D91" t="s">
        <v>2179</v>
      </c>
    </row>
    <row r="92" spans="1:4" x14ac:dyDescent="0.25">
      <c r="A92" t="s">
        <v>2178</v>
      </c>
      <c r="B92" s="51">
        <v>2022</v>
      </c>
      <c r="C92" t="s">
        <v>2182</v>
      </c>
      <c r="D92" t="s">
        <v>2179</v>
      </c>
    </row>
    <row r="93" spans="1:4" x14ac:dyDescent="0.25">
      <c r="A93" t="s">
        <v>2178</v>
      </c>
      <c r="B93" s="51">
        <v>2022</v>
      </c>
      <c r="C93" t="s">
        <v>2183</v>
      </c>
      <c r="D93" t="s">
        <v>2179</v>
      </c>
    </row>
    <row r="94" spans="1:4" x14ac:dyDescent="0.25">
      <c r="A94" t="s">
        <v>2178</v>
      </c>
      <c r="B94" s="51">
        <v>2022</v>
      </c>
      <c r="C94" t="s">
        <v>2184</v>
      </c>
      <c r="D94" t="s">
        <v>2179</v>
      </c>
    </row>
    <row r="95" spans="1:4" x14ac:dyDescent="0.25">
      <c r="A95" t="s">
        <v>2178</v>
      </c>
      <c r="B95" s="51">
        <v>2022</v>
      </c>
      <c r="C95" t="s">
        <v>2185</v>
      </c>
      <c r="D95" t="s">
        <v>2179</v>
      </c>
    </row>
    <row r="96" spans="1:4" x14ac:dyDescent="0.25">
      <c r="A96" t="s">
        <v>2186</v>
      </c>
      <c r="B96" s="51">
        <v>2023</v>
      </c>
      <c r="C96" t="s">
        <v>2187</v>
      </c>
    </row>
    <row r="97" spans="1:4" x14ac:dyDescent="0.25">
      <c r="A97" t="s">
        <v>2186</v>
      </c>
      <c r="B97" s="51">
        <v>2023</v>
      </c>
      <c r="C97" t="s">
        <v>2188</v>
      </c>
      <c r="D97" t="s">
        <v>2187</v>
      </c>
    </row>
    <row r="98" spans="1:4" x14ac:dyDescent="0.25">
      <c r="A98" t="s">
        <v>2186</v>
      </c>
      <c r="B98" s="51">
        <v>2023</v>
      </c>
      <c r="C98" t="s">
        <v>2189</v>
      </c>
      <c r="D98" t="s">
        <v>2187</v>
      </c>
    </row>
    <row r="99" spans="1:4" x14ac:dyDescent="0.25">
      <c r="A99" t="s">
        <v>2186</v>
      </c>
      <c r="B99" s="51">
        <v>2023</v>
      </c>
      <c r="C99" t="s">
        <v>2190</v>
      </c>
      <c r="D99" t="s">
        <v>2187</v>
      </c>
    </row>
    <row r="100" spans="1:4" x14ac:dyDescent="0.25">
      <c r="A100" t="s">
        <v>2186</v>
      </c>
      <c r="B100" s="51">
        <v>2023</v>
      </c>
      <c r="C100" t="s">
        <v>2191</v>
      </c>
      <c r="D100" t="s">
        <v>2187</v>
      </c>
    </row>
    <row r="101" spans="1:4" x14ac:dyDescent="0.25">
      <c r="A101" t="s">
        <v>2192</v>
      </c>
      <c r="B101" s="51">
        <v>2024</v>
      </c>
      <c r="C101" t="s">
        <v>2193</v>
      </c>
    </row>
    <row r="102" spans="1:4" x14ac:dyDescent="0.25">
      <c r="A102" t="s">
        <v>2192</v>
      </c>
      <c r="B102" s="51">
        <v>2024</v>
      </c>
      <c r="C102" t="s">
        <v>2194</v>
      </c>
      <c r="D102" t="s">
        <v>2193</v>
      </c>
    </row>
    <row r="103" spans="1:4" x14ac:dyDescent="0.25">
      <c r="A103" t="s">
        <v>2192</v>
      </c>
      <c r="B103" s="51">
        <v>2024</v>
      </c>
      <c r="C103" t="s">
        <v>2195</v>
      </c>
      <c r="D103" t="s">
        <v>2193</v>
      </c>
    </row>
    <row r="104" spans="1:4" x14ac:dyDescent="0.25">
      <c r="A104" t="s">
        <v>2192</v>
      </c>
      <c r="B104" s="51">
        <v>2024</v>
      </c>
      <c r="C104" t="s">
        <v>2196</v>
      </c>
      <c r="D104" t="s">
        <v>2193</v>
      </c>
    </row>
    <row r="105" spans="1:4" x14ac:dyDescent="0.25">
      <c r="A105" t="s">
        <v>2192</v>
      </c>
      <c r="B105" s="51">
        <v>2024</v>
      </c>
      <c r="C105" t="s">
        <v>2197</v>
      </c>
      <c r="D105" t="s">
        <v>2193</v>
      </c>
    </row>
    <row r="106" spans="1:4" x14ac:dyDescent="0.25">
      <c r="A106" t="s">
        <v>2198</v>
      </c>
      <c r="B106" s="51">
        <v>2025</v>
      </c>
      <c r="C106" t="s">
        <v>2199</v>
      </c>
      <c r="D106" t="s">
        <v>2200</v>
      </c>
    </row>
    <row r="107" spans="1:4" x14ac:dyDescent="0.25">
      <c r="A107" t="s">
        <v>2198</v>
      </c>
      <c r="B107" s="51">
        <v>2025</v>
      </c>
      <c r="C107" t="s">
        <v>2200</v>
      </c>
    </row>
    <row r="108" spans="1:4" x14ac:dyDescent="0.25">
      <c r="A108" t="s">
        <v>2198</v>
      </c>
      <c r="B108" s="51">
        <v>2025</v>
      </c>
      <c r="C108" t="s">
        <v>2201</v>
      </c>
      <c r="D108" t="s">
        <v>2200</v>
      </c>
    </row>
    <row r="109" spans="1:4" x14ac:dyDescent="0.25">
      <c r="A109" t="s">
        <v>2198</v>
      </c>
      <c r="B109" s="51">
        <v>2025</v>
      </c>
      <c r="C109" t="s">
        <v>2202</v>
      </c>
      <c r="D109" t="s">
        <v>2200</v>
      </c>
    </row>
    <row r="110" spans="1:4" x14ac:dyDescent="0.25">
      <c r="A110" t="s">
        <v>2198</v>
      </c>
      <c r="B110" s="51">
        <v>2025</v>
      </c>
      <c r="C110" t="s">
        <v>2203</v>
      </c>
      <c r="D110" t="s">
        <v>2200</v>
      </c>
    </row>
    <row r="111" spans="1:4" x14ac:dyDescent="0.25">
      <c r="A111" t="s">
        <v>2198</v>
      </c>
      <c r="B111" s="51">
        <v>2025</v>
      </c>
      <c r="C111" t="s">
        <v>2204</v>
      </c>
      <c r="D111" t="s">
        <v>2200</v>
      </c>
    </row>
    <row r="112" spans="1:4" x14ac:dyDescent="0.25">
      <c r="A112" t="s">
        <v>2205</v>
      </c>
      <c r="B112" s="51">
        <v>2026</v>
      </c>
      <c r="C112" t="s">
        <v>2206</v>
      </c>
    </row>
    <row r="113" spans="1:4" x14ac:dyDescent="0.25">
      <c r="A113" t="s">
        <v>2205</v>
      </c>
      <c r="B113" s="51">
        <v>2026</v>
      </c>
      <c r="C113" t="s">
        <v>2207</v>
      </c>
      <c r="D113" t="s">
        <v>2206</v>
      </c>
    </row>
    <row r="114" spans="1:4" x14ac:dyDescent="0.25">
      <c r="A114" t="s">
        <v>2205</v>
      </c>
      <c r="B114" s="51">
        <v>2026</v>
      </c>
      <c r="C114" t="s">
        <v>2208</v>
      </c>
      <c r="D114" t="s">
        <v>2206</v>
      </c>
    </row>
    <row r="115" spans="1:4" x14ac:dyDescent="0.25">
      <c r="A115" t="s">
        <v>2205</v>
      </c>
      <c r="B115" s="51">
        <v>2026</v>
      </c>
      <c r="C115" t="s">
        <v>2209</v>
      </c>
      <c r="D115" t="s">
        <v>2206</v>
      </c>
    </row>
    <row r="116" spans="1:4" x14ac:dyDescent="0.25">
      <c r="A116" t="s">
        <v>2205</v>
      </c>
      <c r="B116" s="51">
        <v>2026</v>
      </c>
      <c r="C116" t="s">
        <v>2210</v>
      </c>
      <c r="D116" t="s">
        <v>2206</v>
      </c>
    </row>
    <row r="117" spans="1:4" x14ac:dyDescent="0.25">
      <c r="A117" t="s">
        <v>2205</v>
      </c>
      <c r="B117" s="51">
        <v>2026</v>
      </c>
      <c r="C117" t="s">
        <v>2211</v>
      </c>
      <c r="D117" t="s">
        <v>2206</v>
      </c>
    </row>
    <row r="118" spans="1:4" x14ac:dyDescent="0.25">
      <c r="A118" t="s">
        <v>2205</v>
      </c>
      <c r="B118" s="51">
        <v>2026</v>
      </c>
      <c r="C118" t="s">
        <v>2212</v>
      </c>
      <c r="D118" t="s">
        <v>2206</v>
      </c>
    </row>
    <row r="119" spans="1:4" x14ac:dyDescent="0.25">
      <c r="A119" t="s">
        <v>2213</v>
      </c>
      <c r="B119" s="51">
        <v>2027</v>
      </c>
      <c r="C119" t="s">
        <v>2214</v>
      </c>
      <c r="D119" t="s">
        <v>2215</v>
      </c>
    </row>
    <row r="120" spans="1:4" x14ac:dyDescent="0.25">
      <c r="A120" t="s">
        <v>2213</v>
      </c>
      <c r="B120" s="51">
        <v>2027</v>
      </c>
      <c r="C120" t="s">
        <v>2215</v>
      </c>
    </row>
    <row r="121" spans="1:4" x14ac:dyDescent="0.25">
      <c r="A121" t="s">
        <v>2213</v>
      </c>
      <c r="B121" s="51">
        <v>2027</v>
      </c>
      <c r="C121" t="s">
        <v>2216</v>
      </c>
      <c r="D121" t="s">
        <v>2215</v>
      </c>
    </row>
    <row r="122" spans="1:4" x14ac:dyDescent="0.25">
      <c r="A122" t="s">
        <v>2213</v>
      </c>
      <c r="B122" s="51">
        <v>2027</v>
      </c>
      <c r="C122" t="s">
        <v>2217</v>
      </c>
      <c r="D122" t="s">
        <v>2215</v>
      </c>
    </row>
    <row r="123" spans="1:4" x14ac:dyDescent="0.25">
      <c r="A123" t="s">
        <v>2213</v>
      </c>
      <c r="B123" s="51">
        <v>2027</v>
      </c>
      <c r="C123" t="s">
        <v>2218</v>
      </c>
      <c r="D123" t="s">
        <v>2215</v>
      </c>
    </row>
    <row r="124" spans="1:4" x14ac:dyDescent="0.25">
      <c r="A124" t="s">
        <v>2213</v>
      </c>
      <c r="B124" s="51">
        <v>2027</v>
      </c>
      <c r="C124" t="s">
        <v>2219</v>
      </c>
      <c r="D124" t="s">
        <v>2215</v>
      </c>
    </row>
    <row r="125" spans="1:4" x14ac:dyDescent="0.25">
      <c r="A125" t="s">
        <v>2213</v>
      </c>
      <c r="B125" s="51">
        <v>2027</v>
      </c>
      <c r="C125" t="s">
        <v>2220</v>
      </c>
      <c r="D125" t="s">
        <v>2215</v>
      </c>
    </row>
    <row r="126" spans="1:4" x14ac:dyDescent="0.25">
      <c r="A126" t="s">
        <v>2221</v>
      </c>
      <c r="B126" s="51">
        <v>2028</v>
      </c>
      <c r="C126" t="s">
        <v>2222</v>
      </c>
    </row>
    <row r="127" spans="1:4" x14ac:dyDescent="0.25">
      <c r="A127" t="s">
        <v>2221</v>
      </c>
      <c r="B127" s="51">
        <v>2028</v>
      </c>
      <c r="C127" t="s">
        <v>2223</v>
      </c>
      <c r="D127" t="s">
        <v>2222</v>
      </c>
    </row>
    <row r="128" spans="1:4" x14ac:dyDescent="0.25">
      <c r="A128" t="s">
        <v>2221</v>
      </c>
      <c r="B128" s="51">
        <v>2028</v>
      </c>
      <c r="C128" t="s">
        <v>2224</v>
      </c>
      <c r="D128" t="s">
        <v>2222</v>
      </c>
    </row>
    <row r="129" spans="1:4" x14ac:dyDescent="0.25">
      <c r="A129" t="s">
        <v>2221</v>
      </c>
      <c r="B129" s="51">
        <v>2028</v>
      </c>
      <c r="C129" t="s">
        <v>2225</v>
      </c>
      <c r="D129" t="s">
        <v>2222</v>
      </c>
    </row>
    <row r="130" spans="1:4" x14ac:dyDescent="0.25">
      <c r="A130" t="s">
        <v>2221</v>
      </c>
      <c r="B130" s="51">
        <v>2028</v>
      </c>
      <c r="C130" t="s">
        <v>2226</v>
      </c>
      <c r="D130" t="s">
        <v>2222</v>
      </c>
    </row>
    <row r="131" spans="1:4" x14ac:dyDescent="0.25">
      <c r="A131" t="s">
        <v>2227</v>
      </c>
      <c r="B131" s="51">
        <v>2029</v>
      </c>
      <c r="C131" t="s">
        <v>2228</v>
      </c>
    </row>
    <row r="132" spans="1:4" x14ac:dyDescent="0.25">
      <c r="A132" t="s">
        <v>2227</v>
      </c>
      <c r="B132" s="51">
        <v>2029</v>
      </c>
      <c r="C132" t="s">
        <v>2229</v>
      </c>
      <c r="D132" t="s">
        <v>2228</v>
      </c>
    </row>
    <row r="133" spans="1:4" x14ac:dyDescent="0.25">
      <c r="A133" t="s">
        <v>2227</v>
      </c>
      <c r="B133" s="51">
        <v>2029</v>
      </c>
      <c r="C133" t="s">
        <v>2230</v>
      </c>
      <c r="D133" t="s">
        <v>2228</v>
      </c>
    </row>
    <row r="134" spans="1:4" x14ac:dyDescent="0.25">
      <c r="A134" t="s">
        <v>2227</v>
      </c>
      <c r="B134" s="51">
        <v>2029</v>
      </c>
      <c r="C134" t="s">
        <v>2231</v>
      </c>
      <c r="D134" t="s">
        <v>2228</v>
      </c>
    </row>
    <row r="135" spans="1:4" x14ac:dyDescent="0.25">
      <c r="A135" t="s">
        <v>2232</v>
      </c>
      <c r="B135" s="51">
        <v>2030</v>
      </c>
      <c r="C135" t="s">
        <v>2233</v>
      </c>
      <c r="D135" t="s">
        <v>2234</v>
      </c>
    </row>
    <row r="136" spans="1:4" x14ac:dyDescent="0.25">
      <c r="A136" t="s">
        <v>2232</v>
      </c>
      <c r="B136" s="51">
        <v>2030</v>
      </c>
      <c r="C136" t="s">
        <v>2234</v>
      </c>
    </row>
    <row r="137" spans="1:4" x14ac:dyDescent="0.25">
      <c r="A137" t="s">
        <v>2232</v>
      </c>
      <c r="B137" s="51">
        <v>2030</v>
      </c>
      <c r="C137" t="s">
        <v>2235</v>
      </c>
      <c r="D137" t="s">
        <v>2234</v>
      </c>
    </row>
    <row r="138" spans="1:4" x14ac:dyDescent="0.25">
      <c r="A138" t="s">
        <v>2232</v>
      </c>
      <c r="B138" s="51">
        <v>2030</v>
      </c>
      <c r="C138" t="s">
        <v>2236</v>
      </c>
      <c r="D138" t="s">
        <v>2234</v>
      </c>
    </row>
    <row r="139" spans="1:4" x14ac:dyDescent="0.25">
      <c r="A139" t="s">
        <v>2232</v>
      </c>
      <c r="B139" s="51">
        <v>2030</v>
      </c>
      <c r="C139" t="s">
        <v>2237</v>
      </c>
      <c r="D139" t="s">
        <v>2234</v>
      </c>
    </row>
    <row r="140" spans="1:4" x14ac:dyDescent="0.25">
      <c r="A140" t="s">
        <v>2232</v>
      </c>
      <c r="B140" s="51">
        <v>2030</v>
      </c>
      <c r="C140" t="s">
        <v>2238</v>
      </c>
      <c r="D140" t="s">
        <v>2234</v>
      </c>
    </row>
    <row r="141" spans="1:4" x14ac:dyDescent="0.25">
      <c r="A141" t="s">
        <v>2239</v>
      </c>
      <c r="B141" s="51">
        <v>2031</v>
      </c>
      <c r="C141" t="s">
        <v>2240</v>
      </c>
      <c r="D141" t="s">
        <v>2241</v>
      </c>
    </row>
    <row r="142" spans="1:4" x14ac:dyDescent="0.25">
      <c r="A142" t="s">
        <v>2239</v>
      </c>
      <c r="B142" s="51">
        <v>2031</v>
      </c>
      <c r="C142" t="s">
        <v>2241</v>
      </c>
    </row>
    <row r="143" spans="1:4" x14ac:dyDescent="0.25">
      <c r="A143" t="s">
        <v>2239</v>
      </c>
      <c r="B143" s="51">
        <v>2031</v>
      </c>
      <c r="C143" t="s">
        <v>2242</v>
      </c>
      <c r="D143" t="s">
        <v>2241</v>
      </c>
    </row>
    <row r="144" spans="1:4" x14ac:dyDescent="0.25">
      <c r="A144" t="s">
        <v>2239</v>
      </c>
      <c r="B144" s="51">
        <v>2031</v>
      </c>
      <c r="C144" t="s">
        <v>2243</v>
      </c>
      <c r="D144" t="s">
        <v>2241</v>
      </c>
    </row>
    <row r="145" spans="1:4" x14ac:dyDescent="0.25">
      <c r="A145" t="s">
        <v>2239</v>
      </c>
      <c r="B145" s="51">
        <v>2031</v>
      </c>
      <c r="C145" t="s">
        <v>2244</v>
      </c>
      <c r="D145" t="s">
        <v>2241</v>
      </c>
    </row>
    <row r="146" spans="1:4" x14ac:dyDescent="0.25">
      <c r="A146" t="s">
        <v>2245</v>
      </c>
      <c r="B146" s="51">
        <v>2032</v>
      </c>
      <c r="C146" t="s">
        <v>2246</v>
      </c>
      <c r="D146" t="s">
        <v>2247</v>
      </c>
    </row>
    <row r="147" spans="1:4" x14ac:dyDescent="0.25">
      <c r="A147" t="s">
        <v>2245</v>
      </c>
      <c r="B147" s="51">
        <v>2032</v>
      </c>
      <c r="C147" t="s">
        <v>2247</v>
      </c>
    </row>
    <row r="148" spans="1:4" x14ac:dyDescent="0.25">
      <c r="A148" t="s">
        <v>2245</v>
      </c>
      <c r="B148" s="51">
        <v>2032</v>
      </c>
      <c r="C148" t="s">
        <v>2248</v>
      </c>
      <c r="D148" t="s">
        <v>2247</v>
      </c>
    </row>
    <row r="149" spans="1:4" x14ac:dyDescent="0.25">
      <c r="A149" t="s">
        <v>2245</v>
      </c>
      <c r="B149" s="51">
        <v>2032</v>
      </c>
      <c r="C149" t="s">
        <v>2249</v>
      </c>
      <c r="D149" t="s">
        <v>2247</v>
      </c>
    </row>
    <row r="150" spans="1:4" x14ac:dyDescent="0.25">
      <c r="A150" t="s">
        <v>2250</v>
      </c>
      <c r="B150" s="51">
        <v>2033</v>
      </c>
      <c r="C150" t="s">
        <v>2251</v>
      </c>
      <c r="D150" t="s">
        <v>2252</v>
      </c>
    </row>
    <row r="151" spans="1:4" x14ac:dyDescent="0.25">
      <c r="A151" t="s">
        <v>2250</v>
      </c>
      <c r="B151" s="51">
        <v>2033</v>
      </c>
      <c r="C151" t="s">
        <v>2252</v>
      </c>
    </row>
    <row r="152" spans="1:4" x14ac:dyDescent="0.25">
      <c r="A152" t="s">
        <v>2250</v>
      </c>
      <c r="B152" s="51">
        <v>2033</v>
      </c>
      <c r="C152" t="s">
        <v>2253</v>
      </c>
      <c r="D152" t="s">
        <v>2252</v>
      </c>
    </row>
    <row r="153" spans="1:4" x14ac:dyDescent="0.25">
      <c r="A153" t="s">
        <v>2250</v>
      </c>
      <c r="B153" s="51">
        <v>2033</v>
      </c>
      <c r="C153" t="s">
        <v>2254</v>
      </c>
      <c r="D153" t="s">
        <v>2252</v>
      </c>
    </row>
    <row r="154" spans="1:4" x14ac:dyDescent="0.25">
      <c r="A154" t="s">
        <v>2250</v>
      </c>
      <c r="B154" s="51">
        <v>2033</v>
      </c>
      <c r="C154" t="s">
        <v>2255</v>
      </c>
      <c r="D154" t="s">
        <v>2252</v>
      </c>
    </row>
    <row r="155" spans="1:4" x14ac:dyDescent="0.25">
      <c r="A155" t="s">
        <v>2250</v>
      </c>
      <c r="B155" s="51">
        <v>2033</v>
      </c>
      <c r="C155" t="s">
        <v>2256</v>
      </c>
      <c r="D155" t="s">
        <v>2252</v>
      </c>
    </row>
    <row r="156" spans="1:4" x14ac:dyDescent="0.25">
      <c r="A156" t="s">
        <v>2250</v>
      </c>
      <c r="B156" s="51">
        <v>2033</v>
      </c>
      <c r="C156" t="s">
        <v>2257</v>
      </c>
      <c r="D156" t="s">
        <v>2252</v>
      </c>
    </row>
    <row r="157" spans="1:4" x14ac:dyDescent="0.25">
      <c r="A157" t="s">
        <v>2250</v>
      </c>
      <c r="B157" s="51">
        <v>2033</v>
      </c>
      <c r="C157" t="s">
        <v>2258</v>
      </c>
      <c r="D157" t="s">
        <v>2252</v>
      </c>
    </row>
    <row r="158" spans="1:4" x14ac:dyDescent="0.25">
      <c r="A158" t="s">
        <v>2259</v>
      </c>
      <c r="B158" s="51">
        <v>2034</v>
      </c>
      <c r="C158" t="s">
        <v>2260</v>
      </c>
      <c r="D158" t="s">
        <v>2261</v>
      </c>
    </row>
    <row r="159" spans="1:4" x14ac:dyDescent="0.25">
      <c r="A159" t="s">
        <v>2259</v>
      </c>
      <c r="B159" s="51">
        <v>2034</v>
      </c>
      <c r="C159" t="s">
        <v>2262</v>
      </c>
      <c r="D159" t="s">
        <v>2261</v>
      </c>
    </row>
    <row r="160" spans="1:4" x14ac:dyDescent="0.25">
      <c r="A160" t="s">
        <v>2259</v>
      </c>
      <c r="B160" s="51">
        <v>2034</v>
      </c>
      <c r="C160" t="s">
        <v>2261</v>
      </c>
    </row>
    <row r="161" spans="1:4" x14ac:dyDescent="0.25">
      <c r="A161" t="s">
        <v>2259</v>
      </c>
      <c r="B161" s="51">
        <v>2034</v>
      </c>
      <c r="C161" t="s">
        <v>2263</v>
      </c>
      <c r="D161" t="s">
        <v>2261</v>
      </c>
    </row>
    <row r="162" spans="1:4" x14ac:dyDescent="0.25">
      <c r="A162" t="s">
        <v>2259</v>
      </c>
      <c r="B162" s="51">
        <v>2034</v>
      </c>
      <c r="C162" t="s">
        <v>2264</v>
      </c>
      <c r="D162" t="s">
        <v>2261</v>
      </c>
    </row>
    <row r="163" spans="1:4" x14ac:dyDescent="0.25">
      <c r="A163" t="s">
        <v>2259</v>
      </c>
      <c r="B163" s="51">
        <v>2034</v>
      </c>
      <c r="C163" t="s">
        <v>2265</v>
      </c>
      <c r="D163" t="s">
        <v>2261</v>
      </c>
    </row>
    <row r="164" spans="1:4" x14ac:dyDescent="0.25">
      <c r="A164" t="s">
        <v>2266</v>
      </c>
      <c r="B164" s="51">
        <v>2035</v>
      </c>
      <c r="C164" t="s">
        <v>2267</v>
      </c>
    </row>
    <row r="165" spans="1:4" x14ac:dyDescent="0.25">
      <c r="A165" t="s">
        <v>2266</v>
      </c>
      <c r="B165" s="51">
        <v>2035</v>
      </c>
      <c r="C165" t="s">
        <v>2268</v>
      </c>
      <c r="D165" t="s">
        <v>2267</v>
      </c>
    </row>
    <row r="166" spans="1:4" x14ac:dyDescent="0.25">
      <c r="A166" t="s">
        <v>2266</v>
      </c>
      <c r="B166" s="51">
        <v>2035</v>
      </c>
      <c r="C166" t="s">
        <v>2269</v>
      </c>
      <c r="D166" t="s">
        <v>2267</v>
      </c>
    </row>
    <row r="167" spans="1:4" x14ac:dyDescent="0.25">
      <c r="A167" t="s">
        <v>2266</v>
      </c>
      <c r="B167" s="51">
        <v>2035</v>
      </c>
      <c r="C167" t="s">
        <v>2270</v>
      </c>
      <c r="D167" t="s">
        <v>2267</v>
      </c>
    </row>
    <row r="168" spans="1:4" x14ac:dyDescent="0.25">
      <c r="A168" t="s">
        <v>2271</v>
      </c>
      <c r="B168" s="51">
        <v>2036</v>
      </c>
      <c r="C168" t="s">
        <v>2272</v>
      </c>
    </row>
    <row r="169" spans="1:4" x14ac:dyDescent="0.25">
      <c r="A169" t="s">
        <v>2271</v>
      </c>
      <c r="B169" s="51">
        <v>2036</v>
      </c>
      <c r="C169" t="s">
        <v>2273</v>
      </c>
      <c r="D169" t="s">
        <v>2272</v>
      </c>
    </row>
    <row r="170" spans="1:4" x14ac:dyDescent="0.25">
      <c r="A170" t="s">
        <v>2271</v>
      </c>
      <c r="B170" s="51">
        <v>2036</v>
      </c>
      <c r="C170" t="s">
        <v>2274</v>
      </c>
      <c r="D170" t="s">
        <v>2272</v>
      </c>
    </row>
    <row r="171" spans="1:4" x14ac:dyDescent="0.25">
      <c r="A171" t="s">
        <v>2271</v>
      </c>
      <c r="B171" s="51">
        <v>2036</v>
      </c>
      <c r="C171" t="s">
        <v>2275</v>
      </c>
      <c r="D171" t="s">
        <v>2272</v>
      </c>
    </row>
    <row r="172" spans="1:4" x14ac:dyDescent="0.25">
      <c r="A172" t="s">
        <v>2271</v>
      </c>
      <c r="B172" s="51">
        <v>2036</v>
      </c>
      <c r="C172" t="s">
        <v>2276</v>
      </c>
      <c r="D172" t="s">
        <v>2272</v>
      </c>
    </row>
    <row r="173" spans="1:4" x14ac:dyDescent="0.25">
      <c r="A173" t="s">
        <v>2271</v>
      </c>
      <c r="B173" s="51">
        <v>2036</v>
      </c>
      <c r="C173" t="s">
        <v>2277</v>
      </c>
      <c r="D173" t="s">
        <v>2272</v>
      </c>
    </row>
    <row r="174" spans="1:4" x14ac:dyDescent="0.25">
      <c r="A174" t="s">
        <v>2278</v>
      </c>
      <c r="B174" s="51">
        <v>2037</v>
      </c>
      <c r="C174" t="s">
        <v>2279</v>
      </c>
      <c r="D174" t="s">
        <v>2280</v>
      </c>
    </row>
    <row r="175" spans="1:4" x14ac:dyDescent="0.25">
      <c r="A175" t="s">
        <v>2278</v>
      </c>
      <c r="B175" s="51">
        <v>2037</v>
      </c>
      <c r="C175" t="s">
        <v>2280</v>
      </c>
    </row>
    <row r="176" spans="1:4" x14ac:dyDescent="0.25">
      <c r="A176" t="s">
        <v>2278</v>
      </c>
      <c r="B176" s="51">
        <v>2037</v>
      </c>
      <c r="C176" t="s">
        <v>2281</v>
      </c>
      <c r="D176" t="s">
        <v>2280</v>
      </c>
    </row>
    <row r="177" spans="1:4" x14ac:dyDescent="0.25">
      <c r="A177" t="s">
        <v>2278</v>
      </c>
      <c r="B177" s="51">
        <v>2037</v>
      </c>
      <c r="C177" t="s">
        <v>2282</v>
      </c>
      <c r="D177" t="s">
        <v>2280</v>
      </c>
    </row>
    <row r="178" spans="1:4" x14ac:dyDescent="0.25">
      <c r="A178" t="s">
        <v>2278</v>
      </c>
      <c r="B178" s="51">
        <v>2037</v>
      </c>
      <c r="C178" t="s">
        <v>2283</v>
      </c>
      <c r="D178" t="s">
        <v>2280</v>
      </c>
    </row>
    <row r="179" spans="1:4" x14ac:dyDescent="0.25">
      <c r="A179" t="s">
        <v>2278</v>
      </c>
      <c r="B179" s="51">
        <v>2037</v>
      </c>
      <c r="C179" t="s">
        <v>2284</v>
      </c>
      <c r="D179" t="s">
        <v>2280</v>
      </c>
    </row>
    <row r="180" spans="1:4" x14ac:dyDescent="0.25">
      <c r="A180" t="s">
        <v>2285</v>
      </c>
      <c r="B180" s="51">
        <v>2038</v>
      </c>
      <c r="C180" t="s">
        <v>2286</v>
      </c>
      <c r="D180" t="s">
        <v>2287</v>
      </c>
    </row>
    <row r="181" spans="1:4" x14ac:dyDescent="0.25">
      <c r="A181" t="s">
        <v>2285</v>
      </c>
      <c r="B181" s="51">
        <v>2038</v>
      </c>
      <c r="C181" t="s">
        <v>2288</v>
      </c>
      <c r="D181" t="s">
        <v>2287</v>
      </c>
    </row>
    <row r="182" spans="1:4" x14ac:dyDescent="0.25">
      <c r="A182" t="s">
        <v>2285</v>
      </c>
      <c r="B182" s="51">
        <v>2038</v>
      </c>
      <c r="C182" t="s">
        <v>2287</v>
      </c>
    </row>
    <row r="183" spans="1:4" x14ac:dyDescent="0.25">
      <c r="A183" t="s">
        <v>2285</v>
      </c>
      <c r="B183" s="51">
        <v>2038</v>
      </c>
      <c r="C183" t="s">
        <v>2289</v>
      </c>
      <c r="D183" t="s">
        <v>2287</v>
      </c>
    </row>
    <row r="184" spans="1:4" x14ac:dyDescent="0.25">
      <c r="A184" t="s">
        <v>2290</v>
      </c>
      <c r="B184" s="51">
        <v>2039</v>
      </c>
      <c r="C184" t="s">
        <v>2291</v>
      </c>
    </row>
    <row r="185" spans="1:4" x14ac:dyDescent="0.25">
      <c r="A185" t="s">
        <v>2290</v>
      </c>
      <c r="B185" s="51">
        <v>2039</v>
      </c>
      <c r="C185" t="s">
        <v>2292</v>
      </c>
      <c r="D185" t="s">
        <v>2291</v>
      </c>
    </row>
    <row r="186" spans="1:4" x14ac:dyDescent="0.25">
      <c r="A186" t="s">
        <v>2290</v>
      </c>
      <c r="B186" s="51">
        <v>2039</v>
      </c>
      <c r="C186" t="s">
        <v>2293</v>
      </c>
      <c r="D186" t="s">
        <v>2291</v>
      </c>
    </row>
    <row r="187" spans="1:4" x14ac:dyDescent="0.25">
      <c r="A187" t="s">
        <v>2290</v>
      </c>
      <c r="B187" s="51">
        <v>2039</v>
      </c>
      <c r="C187" t="s">
        <v>2294</v>
      </c>
      <c r="D187" t="s">
        <v>2291</v>
      </c>
    </row>
    <row r="188" spans="1:4" x14ac:dyDescent="0.25">
      <c r="A188" t="s">
        <v>2295</v>
      </c>
      <c r="B188" s="51">
        <v>2040</v>
      </c>
      <c r="C188" t="s">
        <v>2296</v>
      </c>
      <c r="D188" t="s">
        <v>2297</v>
      </c>
    </row>
    <row r="189" spans="1:4" x14ac:dyDescent="0.25">
      <c r="A189" t="s">
        <v>2295</v>
      </c>
      <c r="B189" s="51">
        <v>2040</v>
      </c>
      <c r="C189" t="s">
        <v>2297</v>
      </c>
    </row>
    <row r="190" spans="1:4" x14ac:dyDescent="0.25">
      <c r="A190" t="s">
        <v>2295</v>
      </c>
      <c r="B190" s="51">
        <v>2040</v>
      </c>
      <c r="C190" t="s">
        <v>2298</v>
      </c>
      <c r="D190" t="s">
        <v>2297</v>
      </c>
    </row>
    <row r="191" spans="1:4" x14ac:dyDescent="0.25">
      <c r="A191" t="s">
        <v>2295</v>
      </c>
      <c r="B191" s="51">
        <v>2040</v>
      </c>
      <c r="C191" t="s">
        <v>2299</v>
      </c>
      <c r="D191" t="s">
        <v>2297</v>
      </c>
    </row>
    <row r="192" spans="1:4" x14ac:dyDescent="0.25">
      <c r="A192" t="s">
        <v>2300</v>
      </c>
      <c r="B192" s="51">
        <v>2041</v>
      </c>
      <c r="C192" t="s">
        <v>2301</v>
      </c>
      <c r="D192" t="s">
        <v>2302</v>
      </c>
    </row>
    <row r="193" spans="1:4" x14ac:dyDescent="0.25">
      <c r="A193" t="s">
        <v>2300</v>
      </c>
      <c r="B193" s="51">
        <v>2041</v>
      </c>
      <c r="C193" t="s">
        <v>2302</v>
      </c>
    </row>
    <row r="194" spans="1:4" x14ac:dyDescent="0.25">
      <c r="A194" t="s">
        <v>2300</v>
      </c>
      <c r="B194" s="51">
        <v>2041</v>
      </c>
      <c r="C194" t="s">
        <v>2303</v>
      </c>
      <c r="D194" t="s">
        <v>2302</v>
      </c>
    </row>
    <row r="195" spans="1:4" x14ac:dyDescent="0.25">
      <c r="A195" t="s">
        <v>2300</v>
      </c>
      <c r="B195" s="51">
        <v>2041</v>
      </c>
      <c r="C195" t="s">
        <v>2304</v>
      </c>
      <c r="D195" t="s">
        <v>2302</v>
      </c>
    </row>
    <row r="196" spans="1:4" x14ac:dyDescent="0.25">
      <c r="A196" t="s">
        <v>2305</v>
      </c>
      <c r="B196" s="51">
        <v>2042</v>
      </c>
      <c r="C196" t="s">
        <v>2306</v>
      </c>
    </row>
    <row r="197" spans="1:4" x14ac:dyDescent="0.25">
      <c r="A197" t="s">
        <v>2305</v>
      </c>
      <c r="B197" s="51">
        <v>2042</v>
      </c>
      <c r="C197" t="s">
        <v>2307</v>
      </c>
      <c r="D197" t="s">
        <v>2306</v>
      </c>
    </row>
    <row r="198" spans="1:4" x14ac:dyDescent="0.25">
      <c r="A198" t="s">
        <v>2305</v>
      </c>
      <c r="B198" s="51">
        <v>2042</v>
      </c>
      <c r="C198" t="s">
        <v>2308</v>
      </c>
      <c r="D198" t="s">
        <v>2306</v>
      </c>
    </row>
    <row r="199" spans="1:4" x14ac:dyDescent="0.25">
      <c r="A199" t="s">
        <v>2305</v>
      </c>
      <c r="B199" s="51">
        <v>2042</v>
      </c>
      <c r="C199" t="s">
        <v>2309</v>
      </c>
      <c r="D199" t="s">
        <v>2306</v>
      </c>
    </row>
    <row r="200" spans="1:4" x14ac:dyDescent="0.25">
      <c r="A200" t="s">
        <v>2305</v>
      </c>
      <c r="B200" s="51">
        <v>2042</v>
      </c>
      <c r="C200" t="s">
        <v>2310</v>
      </c>
      <c r="D200" t="s">
        <v>2306</v>
      </c>
    </row>
    <row r="201" spans="1:4" x14ac:dyDescent="0.25">
      <c r="A201" t="s">
        <v>2311</v>
      </c>
      <c r="B201" s="51">
        <v>2043</v>
      </c>
      <c r="C201" t="s">
        <v>2312</v>
      </c>
      <c r="D201" t="s">
        <v>2313</v>
      </c>
    </row>
    <row r="202" spans="1:4" x14ac:dyDescent="0.25">
      <c r="A202" t="s">
        <v>2311</v>
      </c>
      <c r="B202" s="51">
        <v>2043</v>
      </c>
      <c r="C202" t="s">
        <v>2314</v>
      </c>
      <c r="D202" t="s">
        <v>2313</v>
      </c>
    </row>
    <row r="203" spans="1:4" x14ac:dyDescent="0.25">
      <c r="A203" t="s">
        <v>2311</v>
      </c>
      <c r="B203" s="51">
        <v>2043</v>
      </c>
      <c r="C203" t="s">
        <v>2313</v>
      </c>
    </row>
    <row r="204" spans="1:4" x14ac:dyDescent="0.25">
      <c r="A204" t="s">
        <v>2311</v>
      </c>
      <c r="B204" s="51">
        <v>2043</v>
      </c>
      <c r="C204" t="s">
        <v>2315</v>
      </c>
      <c r="D204" t="s">
        <v>2313</v>
      </c>
    </row>
    <row r="205" spans="1:4" x14ac:dyDescent="0.25">
      <c r="A205" t="s">
        <v>2316</v>
      </c>
      <c r="B205" s="51">
        <v>2044</v>
      </c>
      <c r="C205" t="s">
        <v>2317</v>
      </c>
    </row>
    <row r="206" spans="1:4" x14ac:dyDescent="0.25">
      <c r="A206" t="s">
        <v>2316</v>
      </c>
      <c r="B206" s="51">
        <v>2044</v>
      </c>
      <c r="C206" t="s">
        <v>2318</v>
      </c>
      <c r="D206" t="s">
        <v>2317</v>
      </c>
    </row>
    <row r="207" spans="1:4" x14ac:dyDescent="0.25">
      <c r="A207" t="s">
        <v>2316</v>
      </c>
      <c r="B207" s="51">
        <v>2044</v>
      </c>
      <c r="C207" t="s">
        <v>2319</v>
      </c>
      <c r="D207" t="s">
        <v>2317</v>
      </c>
    </row>
    <row r="208" spans="1:4" x14ac:dyDescent="0.25">
      <c r="A208" t="s">
        <v>2316</v>
      </c>
      <c r="B208" s="51">
        <v>2044</v>
      </c>
      <c r="C208" t="s">
        <v>2320</v>
      </c>
      <c r="D208" t="s">
        <v>2317</v>
      </c>
    </row>
    <row r="209" spans="1:4" x14ac:dyDescent="0.25">
      <c r="A209" t="s">
        <v>2321</v>
      </c>
      <c r="B209" s="51">
        <v>2045</v>
      </c>
      <c r="C209" t="s">
        <v>2322</v>
      </c>
      <c r="D209" t="s">
        <v>2323</v>
      </c>
    </row>
    <row r="210" spans="1:4" x14ac:dyDescent="0.25">
      <c r="A210" t="s">
        <v>2321</v>
      </c>
      <c r="B210" s="51">
        <v>2045</v>
      </c>
      <c r="C210" t="s">
        <v>2323</v>
      </c>
    </row>
    <row r="211" spans="1:4" x14ac:dyDescent="0.25">
      <c r="A211" t="s">
        <v>2321</v>
      </c>
      <c r="B211" s="51">
        <v>2045</v>
      </c>
      <c r="C211" t="s">
        <v>2324</v>
      </c>
      <c r="D211" t="s">
        <v>2323</v>
      </c>
    </row>
    <row r="212" spans="1:4" x14ac:dyDescent="0.25">
      <c r="A212" t="s">
        <v>2321</v>
      </c>
      <c r="B212" s="51">
        <v>2045</v>
      </c>
      <c r="C212" t="s">
        <v>2325</v>
      </c>
      <c r="D212" t="s">
        <v>2323</v>
      </c>
    </row>
    <row r="213" spans="1:4" x14ac:dyDescent="0.25">
      <c r="A213" t="s">
        <v>2321</v>
      </c>
      <c r="B213" s="51">
        <v>2045</v>
      </c>
      <c r="C213" t="s">
        <v>2326</v>
      </c>
      <c r="D213" t="s">
        <v>2323</v>
      </c>
    </row>
    <row r="214" spans="1:4" x14ac:dyDescent="0.25">
      <c r="A214" t="s">
        <v>2321</v>
      </c>
      <c r="B214" s="51">
        <v>2045</v>
      </c>
      <c r="C214" t="s">
        <v>2327</v>
      </c>
      <c r="D214" t="s">
        <v>2323</v>
      </c>
    </row>
    <row r="215" spans="1:4" x14ac:dyDescent="0.25">
      <c r="A215" t="s">
        <v>2321</v>
      </c>
      <c r="B215" s="51">
        <v>2045</v>
      </c>
      <c r="C215" t="s">
        <v>2328</v>
      </c>
      <c r="D215" t="s">
        <v>2323</v>
      </c>
    </row>
    <row r="216" spans="1:4" x14ac:dyDescent="0.25">
      <c r="A216" t="s">
        <v>2321</v>
      </c>
      <c r="B216" s="51">
        <v>2045</v>
      </c>
      <c r="C216" t="s">
        <v>2329</v>
      </c>
      <c r="D216" t="s">
        <v>2323</v>
      </c>
    </row>
    <row r="217" spans="1:4" x14ac:dyDescent="0.25">
      <c r="A217" t="s">
        <v>2330</v>
      </c>
      <c r="B217" s="51">
        <v>2046</v>
      </c>
      <c r="C217" t="s">
        <v>2331</v>
      </c>
      <c r="D217" t="s">
        <v>2332</v>
      </c>
    </row>
    <row r="218" spans="1:4" x14ac:dyDescent="0.25">
      <c r="A218" t="s">
        <v>2330</v>
      </c>
      <c r="B218" s="51">
        <v>2046</v>
      </c>
      <c r="C218" t="s">
        <v>2332</v>
      </c>
    </row>
    <row r="219" spans="1:4" x14ac:dyDescent="0.25">
      <c r="A219" t="s">
        <v>2330</v>
      </c>
      <c r="B219" s="51">
        <v>2046</v>
      </c>
      <c r="C219" t="s">
        <v>2333</v>
      </c>
      <c r="D219" t="s">
        <v>2332</v>
      </c>
    </row>
    <row r="220" spans="1:4" x14ac:dyDescent="0.25">
      <c r="A220" t="s">
        <v>2330</v>
      </c>
      <c r="B220" s="51">
        <v>2046</v>
      </c>
      <c r="C220" t="s">
        <v>2334</v>
      </c>
      <c r="D220" t="s">
        <v>2332</v>
      </c>
    </row>
    <row r="221" spans="1:4" x14ac:dyDescent="0.25">
      <c r="A221" t="s">
        <v>2335</v>
      </c>
      <c r="B221" s="51">
        <v>2047</v>
      </c>
      <c r="C221" t="s">
        <v>2336</v>
      </c>
    </row>
    <row r="222" spans="1:4" x14ac:dyDescent="0.25">
      <c r="A222" t="s">
        <v>2337</v>
      </c>
      <c r="B222" s="51">
        <v>2048</v>
      </c>
      <c r="C222" t="s">
        <v>2338</v>
      </c>
    </row>
    <row r="223" spans="1:4" x14ac:dyDescent="0.25">
      <c r="A223" t="s">
        <v>2337</v>
      </c>
      <c r="B223" s="51">
        <v>2048</v>
      </c>
      <c r="C223" t="s">
        <v>2339</v>
      </c>
      <c r="D223" t="s">
        <v>2338</v>
      </c>
    </row>
    <row r="224" spans="1:4" x14ac:dyDescent="0.25">
      <c r="A224" t="s">
        <v>2340</v>
      </c>
      <c r="B224" s="51">
        <v>2049</v>
      </c>
      <c r="C224" t="s">
        <v>2341</v>
      </c>
    </row>
    <row r="225" spans="1:4" x14ac:dyDescent="0.25">
      <c r="A225" t="s">
        <v>2342</v>
      </c>
      <c r="B225" s="51">
        <v>2050</v>
      </c>
      <c r="C225" t="s">
        <v>2343</v>
      </c>
    </row>
    <row r="226" spans="1:4" x14ac:dyDescent="0.25">
      <c r="A226" t="s">
        <v>2342</v>
      </c>
      <c r="B226" s="51">
        <v>2050</v>
      </c>
      <c r="C226" t="s">
        <v>2344</v>
      </c>
      <c r="D226" t="s">
        <v>2343</v>
      </c>
    </row>
    <row r="227" spans="1:4" x14ac:dyDescent="0.25">
      <c r="A227" t="s">
        <v>2342</v>
      </c>
      <c r="B227" s="51">
        <v>2050</v>
      </c>
      <c r="C227" t="s">
        <v>2345</v>
      </c>
      <c r="D227" t="s">
        <v>2343</v>
      </c>
    </row>
    <row r="228" spans="1:4" x14ac:dyDescent="0.25">
      <c r="A228" t="s">
        <v>2342</v>
      </c>
      <c r="B228" s="51">
        <v>2050</v>
      </c>
      <c r="C228" t="s">
        <v>2346</v>
      </c>
      <c r="D228" t="s">
        <v>2343</v>
      </c>
    </row>
    <row r="229" spans="1:4" x14ac:dyDescent="0.25">
      <c r="A229" t="s">
        <v>2347</v>
      </c>
      <c r="B229" s="51">
        <v>2051</v>
      </c>
      <c r="C229" t="s">
        <v>2348</v>
      </c>
    </row>
    <row r="230" spans="1:4" x14ac:dyDescent="0.25">
      <c r="A230" t="s">
        <v>2347</v>
      </c>
      <c r="B230" s="51">
        <v>2051</v>
      </c>
      <c r="C230" t="s">
        <v>2349</v>
      </c>
      <c r="D230" t="s">
        <v>2348</v>
      </c>
    </row>
    <row r="231" spans="1:4" x14ac:dyDescent="0.25">
      <c r="A231" t="s">
        <v>2350</v>
      </c>
      <c r="B231" s="51">
        <v>2052</v>
      </c>
      <c r="C231" t="s">
        <v>2351</v>
      </c>
    </row>
    <row r="232" spans="1:4" x14ac:dyDescent="0.25">
      <c r="A232" t="s">
        <v>2350</v>
      </c>
      <c r="B232" s="51">
        <v>2052</v>
      </c>
      <c r="C232" t="s">
        <v>2352</v>
      </c>
      <c r="D232" t="s">
        <v>2351</v>
      </c>
    </row>
    <row r="233" spans="1:4" x14ac:dyDescent="0.25">
      <c r="A233" t="s">
        <v>2353</v>
      </c>
      <c r="B233" s="51">
        <v>2053</v>
      </c>
      <c r="C233" t="s">
        <v>2354</v>
      </c>
      <c r="D233" t="s">
        <v>2355</v>
      </c>
    </row>
    <row r="234" spans="1:4" x14ac:dyDescent="0.25">
      <c r="A234" t="s">
        <v>2353</v>
      </c>
      <c r="B234" s="51">
        <v>2053</v>
      </c>
      <c r="C234" t="s">
        <v>2355</v>
      </c>
    </row>
    <row r="235" spans="1:4" x14ac:dyDescent="0.25">
      <c r="A235" t="s">
        <v>2353</v>
      </c>
      <c r="B235" s="51">
        <v>2053</v>
      </c>
      <c r="C235" t="s">
        <v>2356</v>
      </c>
      <c r="D235" t="s">
        <v>2355</v>
      </c>
    </row>
    <row r="236" spans="1:4" x14ac:dyDescent="0.25">
      <c r="A236" t="s">
        <v>2357</v>
      </c>
      <c r="B236" s="51">
        <v>2054</v>
      </c>
      <c r="C236" t="s">
        <v>2358</v>
      </c>
    </row>
    <row r="237" spans="1:4" x14ac:dyDescent="0.25">
      <c r="A237" t="s">
        <v>2357</v>
      </c>
      <c r="B237" s="51">
        <v>2054</v>
      </c>
      <c r="C237" t="s">
        <v>2359</v>
      </c>
      <c r="D237" t="s">
        <v>2358</v>
      </c>
    </row>
    <row r="238" spans="1:4" x14ac:dyDescent="0.25">
      <c r="A238" t="s">
        <v>2357</v>
      </c>
      <c r="B238" s="51">
        <v>2054</v>
      </c>
      <c r="C238" t="s">
        <v>2360</v>
      </c>
      <c r="D238" t="s">
        <v>2358</v>
      </c>
    </row>
    <row r="239" spans="1:4" x14ac:dyDescent="0.25">
      <c r="A239" t="s">
        <v>2361</v>
      </c>
      <c r="B239" s="51">
        <v>2055</v>
      </c>
      <c r="C239" t="s">
        <v>2362</v>
      </c>
      <c r="D239" t="s">
        <v>2363</v>
      </c>
    </row>
    <row r="240" spans="1:4" x14ac:dyDescent="0.25">
      <c r="A240" t="s">
        <v>2361</v>
      </c>
      <c r="B240" s="51">
        <v>2055</v>
      </c>
      <c r="C240" t="s">
        <v>2364</v>
      </c>
      <c r="D240" t="s">
        <v>2363</v>
      </c>
    </row>
    <row r="241" spans="1:4" x14ac:dyDescent="0.25">
      <c r="A241" t="s">
        <v>2361</v>
      </c>
      <c r="B241" s="51">
        <v>2055</v>
      </c>
      <c r="C241" t="s">
        <v>2363</v>
      </c>
    </row>
    <row r="242" spans="1:4" x14ac:dyDescent="0.25">
      <c r="A242" t="s">
        <v>2361</v>
      </c>
      <c r="B242" s="51">
        <v>2055</v>
      </c>
      <c r="C242" t="s">
        <v>2365</v>
      </c>
      <c r="D242" t="s">
        <v>2363</v>
      </c>
    </row>
    <row r="243" spans="1:4" x14ac:dyDescent="0.25">
      <c r="A243" t="s">
        <v>2361</v>
      </c>
      <c r="B243" s="51">
        <v>2055</v>
      </c>
      <c r="C243" t="s">
        <v>2366</v>
      </c>
      <c r="D243" t="s">
        <v>2363</v>
      </c>
    </row>
    <row r="244" spans="1:4" x14ac:dyDescent="0.25">
      <c r="A244" t="s">
        <v>2361</v>
      </c>
      <c r="B244" s="51">
        <v>2055</v>
      </c>
      <c r="C244" t="s">
        <v>2367</v>
      </c>
      <c r="D244" t="s">
        <v>2363</v>
      </c>
    </row>
    <row r="245" spans="1:4" x14ac:dyDescent="0.25">
      <c r="A245" t="s">
        <v>2368</v>
      </c>
      <c r="B245" s="51">
        <v>2056</v>
      </c>
      <c r="C245" t="s">
        <v>2369</v>
      </c>
    </row>
    <row r="246" spans="1:4" x14ac:dyDescent="0.25">
      <c r="A246" t="s">
        <v>2368</v>
      </c>
      <c r="B246" s="51">
        <v>2056</v>
      </c>
      <c r="C246" t="s">
        <v>2370</v>
      </c>
      <c r="D246" t="s">
        <v>2369</v>
      </c>
    </row>
    <row r="247" spans="1:4" x14ac:dyDescent="0.25">
      <c r="A247" t="s">
        <v>2368</v>
      </c>
      <c r="B247" s="51">
        <v>2056</v>
      </c>
      <c r="C247" t="s">
        <v>2371</v>
      </c>
      <c r="D247" t="s">
        <v>2369</v>
      </c>
    </row>
    <row r="248" spans="1:4" x14ac:dyDescent="0.25">
      <c r="A248" t="s">
        <v>2368</v>
      </c>
      <c r="B248" s="51">
        <v>2056</v>
      </c>
      <c r="C248" t="s">
        <v>2372</v>
      </c>
      <c r="D248" t="s">
        <v>2369</v>
      </c>
    </row>
    <row r="249" spans="1:4" x14ac:dyDescent="0.25">
      <c r="A249" t="s">
        <v>2373</v>
      </c>
      <c r="B249" s="51">
        <v>2057</v>
      </c>
      <c r="C249" t="s">
        <v>2374</v>
      </c>
      <c r="D249" t="s">
        <v>2375</v>
      </c>
    </row>
    <row r="250" spans="1:4" x14ac:dyDescent="0.25">
      <c r="A250" t="s">
        <v>2373</v>
      </c>
      <c r="B250" s="51">
        <v>2057</v>
      </c>
      <c r="C250" t="s">
        <v>2375</v>
      </c>
    </row>
    <row r="251" spans="1:4" x14ac:dyDescent="0.25">
      <c r="A251" t="s">
        <v>2373</v>
      </c>
      <c r="B251" s="51">
        <v>2057</v>
      </c>
      <c r="C251" t="s">
        <v>2376</v>
      </c>
      <c r="D251" t="s">
        <v>2375</v>
      </c>
    </row>
    <row r="252" spans="1:4" x14ac:dyDescent="0.25">
      <c r="A252" t="s">
        <v>2373</v>
      </c>
      <c r="B252" s="51">
        <v>2057</v>
      </c>
      <c r="C252" t="s">
        <v>2377</v>
      </c>
      <c r="D252" t="s">
        <v>2375</v>
      </c>
    </row>
    <row r="253" spans="1:4" x14ac:dyDescent="0.25">
      <c r="A253" t="s">
        <v>2373</v>
      </c>
      <c r="B253" s="51">
        <v>2057</v>
      </c>
      <c r="C253" t="s">
        <v>2378</v>
      </c>
      <c r="D253" t="s">
        <v>2375</v>
      </c>
    </row>
    <row r="254" spans="1:4" x14ac:dyDescent="0.25">
      <c r="A254" t="s">
        <v>2379</v>
      </c>
      <c r="B254" s="51">
        <v>2058</v>
      </c>
      <c r="C254" t="s">
        <v>2380</v>
      </c>
      <c r="D254" t="s">
        <v>2381</v>
      </c>
    </row>
    <row r="255" spans="1:4" x14ac:dyDescent="0.25">
      <c r="A255" t="s">
        <v>2379</v>
      </c>
      <c r="B255" s="51">
        <v>2058</v>
      </c>
      <c r="C255" t="s">
        <v>2382</v>
      </c>
      <c r="D255" t="s">
        <v>2381</v>
      </c>
    </row>
    <row r="256" spans="1:4" x14ac:dyDescent="0.25">
      <c r="A256" t="s">
        <v>2379</v>
      </c>
      <c r="B256" s="51">
        <v>2058</v>
      </c>
      <c r="C256" t="s">
        <v>2381</v>
      </c>
    </row>
    <row r="257" spans="1:4" x14ac:dyDescent="0.25">
      <c r="A257" t="s">
        <v>2379</v>
      </c>
      <c r="B257" s="51">
        <v>2058</v>
      </c>
      <c r="C257" t="s">
        <v>2383</v>
      </c>
      <c r="D257" t="s">
        <v>2381</v>
      </c>
    </row>
    <row r="258" spans="1:4" x14ac:dyDescent="0.25">
      <c r="A258" t="s">
        <v>2379</v>
      </c>
      <c r="B258" s="51">
        <v>2058</v>
      </c>
      <c r="C258" t="s">
        <v>2384</v>
      </c>
      <c r="D258" t="s">
        <v>2381</v>
      </c>
    </row>
    <row r="259" spans="1:4" x14ac:dyDescent="0.25">
      <c r="A259" t="s">
        <v>2385</v>
      </c>
      <c r="B259" s="51">
        <v>2059</v>
      </c>
      <c r="C259" t="s">
        <v>2386</v>
      </c>
      <c r="D259" t="s">
        <v>2387</v>
      </c>
    </row>
    <row r="260" spans="1:4" x14ac:dyDescent="0.25">
      <c r="A260" t="s">
        <v>2385</v>
      </c>
      <c r="B260" s="51">
        <v>2059</v>
      </c>
      <c r="C260" t="s">
        <v>2387</v>
      </c>
    </row>
    <row r="261" spans="1:4" x14ac:dyDescent="0.25">
      <c r="A261" t="s">
        <v>2385</v>
      </c>
      <c r="B261" s="51">
        <v>2059</v>
      </c>
      <c r="C261" t="s">
        <v>2388</v>
      </c>
      <c r="D261" t="s">
        <v>2387</v>
      </c>
    </row>
    <row r="262" spans="1:4" x14ac:dyDescent="0.25">
      <c r="A262" t="s">
        <v>2385</v>
      </c>
      <c r="B262" s="51">
        <v>2059</v>
      </c>
      <c r="C262" t="s">
        <v>2389</v>
      </c>
      <c r="D262" t="s">
        <v>2387</v>
      </c>
    </row>
    <row r="263" spans="1:4" x14ac:dyDescent="0.25">
      <c r="A263" t="s">
        <v>2390</v>
      </c>
      <c r="B263" s="51">
        <v>2060</v>
      </c>
      <c r="C263" t="s">
        <v>2391</v>
      </c>
      <c r="D263" t="s">
        <v>2392</v>
      </c>
    </row>
    <row r="264" spans="1:4" x14ac:dyDescent="0.25">
      <c r="A264" t="s">
        <v>2390</v>
      </c>
      <c r="B264" s="51">
        <v>2060</v>
      </c>
      <c r="C264" t="s">
        <v>2393</v>
      </c>
      <c r="D264" t="s">
        <v>2392</v>
      </c>
    </row>
    <row r="265" spans="1:4" x14ac:dyDescent="0.25">
      <c r="A265" t="s">
        <v>2390</v>
      </c>
      <c r="B265" s="51">
        <v>2060</v>
      </c>
      <c r="C265" t="s">
        <v>2392</v>
      </c>
    </row>
    <row r="266" spans="1:4" x14ac:dyDescent="0.25">
      <c r="A266" t="s">
        <v>2390</v>
      </c>
      <c r="B266" s="51">
        <v>2060</v>
      </c>
      <c r="C266" t="s">
        <v>2394</v>
      </c>
      <c r="D266" t="s">
        <v>2392</v>
      </c>
    </row>
    <row r="267" spans="1:4" x14ac:dyDescent="0.25">
      <c r="A267" t="s">
        <v>2390</v>
      </c>
      <c r="B267" s="51">
        <v>2060</v>
      </c>
      <c r="C267" t="s">
        <v>2395</v>
      </c>
      <c r="D267" t="s">
        <v>2392</v>
      </c>
    </row>
    <row r="268" spans="1:4" x14ac:dyDescent="0.25">
      <c r="A268" t="s">
        <v>2390</v>
      </c>
      <c r="B268" s="51">
        <v>2060</v>
      </c>
      <c r="C268" t="s">
        <v>2396</v>
      </c>
      <c r="D268" t="s">
        <v>2392</v>
      </c>
    </row>
    <row r="269" spans="1:4" x14ac:dyDescent="0.25">
      <c r="A269" t="s">
        <v>2397</v>
      </c>
      <c r="B269" s="51">
        <v>2061</v>
      </c>
      <c r="C269" t="s">
        <v>2398</v>
      </c>
      <c r="D269" t="s">
        <v>2399</v>
      </c>
    </row>
    <row r="270" spans="1:4" x14ac:dyDescent="0.25">
      <c r="A270" t="s">
        <v>2397</v>
      </c>
      <c r="B270" s="51">
        <v>2061</v>
      </c>
      <c r="C270" t="s">
        <v>2400</v>
      </c>
      <c r="D270" t="s">
        <v>2399</v>
      </c>
    </row>
    <row r="271" spans="1:4" x14ac:dyDescent="0.25">
      <c r="A271" t="s">
        <v>2397</v>
      </c>
      <c r="B271" s="51">
        <v>2061</v>
      </c>
      <c r="C271" t="s">
        <v>2399</v>
      </c>
    </row>
    <row r="272" spans="1:4" x14ac:dyDescent="0.25">
      <c r="A272" t="s">
        <v>2397</v>
      </c>
      <c r="B272" s="51">
        <v>2061</v>
      </c>
      <c r="C272" t="s">
        <v>2401</v>
      </c>
      <c r="D272" t="s">
        <v>2399</v>
      </c>
    </row>
    <row r="273" spans="1:4" x14ac:dyDescent="0.25">
      <c r="A273" t="s">
        <v>2397</v>
      </c>
      <c r="B273" s="51">
        <v>2061</v>
      </c>
      <c r="C273" t="s">
        <v>2402</v>
      </c>
      <c r="D273" t="s">
        <v>2399</v>
      </c>
    </row>
    <row r="274" spans="1:4" x14ac:dyDescent="0.25">
      <c r="A274" t="s">
        <v>2397</v>
      </c>
      <c r="B274" s="51">
        <v>2061</v>
      </c>
      <c r="C274" t="s">
        <v>2403</v>
      </c>
      <c r="D274" t="s">
        <v>2399</v>
      </c>
    </row>
    <row r="275" spans="1:4" x14ac:dyDescent="0.25">
      <c r="A275" t="s">
        <v>2397</v>
      </c>
      <c r="B275" s="51">
        <v>2061</v>
      </c>
      <c r="C275" t="s">
        <v>2404</v>
      </c>
      <c r="D275" t="s">
        <v>2399</v>
      </c>
    </row>
    <row r="276" spans="1:4" x14ac:dyDescent="0.25">
      <c r="A276" t="s">
        <v>2397</v>
      </c>
      <c r="B276" s="51">
        <v>2061</v>
      </c>
      <c r="C276" t="s">
        <v>2405</v>
      </c>
      <c r="D276" t="s">
        <v>2399</v>
      </c>
    </row>
    <row r="277" spans="1:4" x14ac:dyDescent="0.25">
      <c r="A277" t="s">
        <v>2406</v>
      </c>
      <c r="B277" s="51">
        <v>2062</v>
      </c>
      <c r="C277" t="s">
        <v>2407</v>
      </c>
    </row>
    <row r="278" spans="1:4" x14ac:dyDescent="0.25">
      <c r="A278" t="s">
        <v>2406</v>
      </c>
      <c r="B278" s="51">
        <v>2062</v>
      </c>
      <c r="C278" t="s">
        <v>2408</v>
      </c>
      <c r="D278" t="s">
        <v>2407</v>
      </c>
    </row>
    <row r="279" spans="1:4" x14ac:dyDescent="0.25">
      <c r="A279" t="s">
        <v>2406</v>
      </c>
      <c r="B279" s="51">
        <v>2062</v>
      </c>
      <c r="C279" t="s">
        <v>2409</v>
      </c>
      <c r="D279" t="s">
        <v>2407</v>
      </c>
    </row>
    <row r="280" spans="1:4" x14ac:dyDescent="0.25">
      <c r="A280" t="s">
        <v>2406</v>
      </c>
      <c r="B280" s="51">
        <v>2062</v>
      </c>
      <c r="C280" t="s">
        <v>2410</v>
      </c>
      <c r="D280" t="s">
        <v>2407</v>
      </c>
    </row>
    <row r="281" spans="1:4" x14ac:dyDescent="0.25">
      <c r="A281" t="s">
        <v>2406</v>
      </c>
      <c r="B281" s="51">
        <v>2062</v>
      </c>
      <c r="C281" t="s">
        <v>2411</v>
      </c>
      <c r="D281" t="s">
        <v>2407</v>
      </c>
    </row>
    <row r="282" spans="1:4" x14ac:dyDescent="0.25">
      <c r="A282" t="s">
        <v>2406</v>
      </c>
      <c r="B282" s="51">
        <v>2062</v>
      </c>
      <c r="C282" t="s">
        <v>2412</v>
      </c>
      <c r="D282" t="s">
        <v>2407</v>
      </c>
    </row>
    <row r="283" spans="1:4" x14ac:dyDescent="0.25">
      <c r="A283" t="s">
        <v>2406</v>
      </c>
      <c r="B283" s="51">
        <v>2062</v>
      </c>
      <c r="C283" t="s">
        <v>2413</v>
      </c>
      <c r="D283" t="s">
        <v>2407</v>
      </c>
    </row>
    <row r="284" spans="1:4" x14ac:dyDescent="0.25">
      <c r="A284" t="s">
        <v>2414</v>
      </c>
      <c r="B284" s="51">
        <v>2063</v>
      </c>
      <c r="C284" t="s">
        <v>2415</v>
      </c>
      <c r="D284" t="s">
        <v>2416</v>
      </c>
    </row>
    <row r="285" spans="1:4" x14ac:dyDescent="0.25">
      <c r="A285" t="s">
        <v>2414</v>
      </c>
      <c r="B285" s="51">
        <v>2063</v>
      </c>
      <c r="C285" t="s">
        <v>2416</v>
      </c>
    </row>
    <row r="286" spans="1:4" x14ac:dyDescent="0.25">
      <c r="A286" t="s">
        <v>2414</v>
      </c>
      <c r="B286" s="51">
        <v>2063</v>
      </c>
      <c r="C286" t="s">
        <v>2417</v>
      </c>
      <c r="D286" t="s">
        <v>2416</v>
      </c>
    </row>
    <row r="287" spans="1:4" x14ac:dyDescent="0.25">
      <c r="A287" t="s">
        <v>2414</v>
      </c>
      <c r="B287" s="51">
        <v>2063</v>
      </c>
      <c r="C287" t="s">
        <v>2418</v>
      </c>
      <c r="D287" t="s">
        <v>2416</v>
      </c>
    </row>
    <row r="288" spans="1:4" x14ac:dyDescent="0.25">
      <c r="A288" t="s">
        <v>2414</v>
      </c>
      <c r="B288" s="51">
        <v>2063</v>
      </c>
      <c r="C288" t="s">
        <v>2419</v>
      </c>
      <c r="D288" t="s">
        <v>2416</v>
      </c>
    </row>
    <row r="289" spans="1:4" x14ac:dyDescent="0.25">
      <c r="A289" t="s">
        <v>2414</v>
      </c>
      <c r="B289" s="51">
        <v>2063</v>
      </c>
      <c r="C289" t="s">
        <v>2420</v>
      </c>
      <c r="D289" t="s">
        <v>2416</v>
      </c>
    </row>
    <row r="290" spans="1:4" x14ac:dyDescent="0.25">
      <c r="A290" t="s">
        <v>2414</v>
      </c>
      <c r="B290" s="51">
        <v>2063</v>
      </c>
      <c r="C290" t="s">
        <v>2421</v>
      </c>
      <c r="D290" t="s">
        <v>2416</v>
      </c>
    </row>
    <row r="291" spans="1:4" x14ac:dyDescent="0.25">
      <c r="A291" t="s">
        <v>2422</v>
      </c>
      <c r="B291" s="51">
        <v>2064</v>
      </c>
      <c r="C291" t="s">
        <v>2423</v>
      </c>
      <c r="D291" t="s">
        <v>2424</v>
      </c>
    </row>
    <row r="292" spans="1:4" x14ac:dyDescent="0.25">
      <c r="A292" t="s">
        <v>2422</v>
      </c>
      <c r="B292" s="51">
        <v>2064</v>
      </c>
      <c r="C292" t="s">
        <v>2425</v>
      </c>
      <c r="D292" t="s">
        <v>2424</v>
      </c>
    </row>
    <row r="293" spans="1:4" x14ac:dyDescent="0.25">
      <c r="A293" t="s">
        <v>2422</v>
      </c>
      <c r="B293" s="51">
        <v>2064</v>
      </c>
      <c r="C293" t="s">
        <v>2424</v>
      </c>
    </row>
    <row r="294" spans="1:4" x14ac:dyDescent="0.25">
      <c r="A294" t="s">
        <v>2422</v>
      </c>
      <c r="B294" s="51">
        <v>2064</v>
      </c>
      <c r="C294" t="s">
        <v>2426</v>
      </c>
      <c r="D294" t="s">
        <v>2424</v>
      </c>
    </row>
    <row r="295" spans="1:4" x14ac:dyDescent="0.25">
      <c r="A295" t="s">
        <v>2422</v>
      </c>
      <c r="B295" s="51">
        <v>2064</v>
      </c>
      <c r="C295" t="s">
        <v>2427</v>
      </c>
      <c r="D295" t="s">
        <v>2424</v>
      </c>
    </row>
    <row r="296" spans="1:4" x14ac:dyDescent="0.25">
      <c r="A296" t="s">
        <v>2422</v>
      </c>
      <c r="B296" s="51">
        <v>2064</v>
      </c>
      <c r="C296" t="s">
        <v>2428</v>
      </c>
      <c r="D296" t="s">
        <v>2424</v>
      </c>
    </row>
    <row r="297" spans="1:4" x14ac:dyDescent="0.25">
      <c r="A297" t="s">
        <v>2422</v>
      </c>
      <c r="B297" s="51">
        <v>2064</v>
      </c>
      <c r="C297" t="s">
        <v>2429</v>
      </c>
      <c r="D297" t="s">
        <v>2424</v>
      </c>
    </row>
    <row r="298" spans="1:4" x14ac:dyDescent="0.25">
      <c r="A298" t="s">
        <v>2430</v>
      </c>
      <c r="B298" s="51">
        <v>2065</v>
      </c>
      <c r="C298" t="s">
        <v>2431</v>
      </c>
      <c r="D298" t="s">
        <v>2432</v>
      </c>
    </row>
    <row r="299" spans="1:4" x14ac:dyDescent="0.25">
      <c r="A299" t="s">
        <v>2430</v>
      </c>
      <c r="B299" s="51">
        <v>2065</v>
      </c>
      <c r="C299" t="s">
        <v>2432</v>
      </c>
    </row>
    <row r="300" spans="1:4" x14ac:dyDescent="0.25">
      <c r="A300" t="s">
        <v>2430</v>
      </c>
      <c r="B300" s="51">
        <v>2065</v>
      </c>
      <c r="C300" t="s">
        <v>2433</v>
      </c>
      <c r="D300" t="s">
        <v>2432</v>
      </c>
    </row>
    <row r="301" spans="1:4" x14ac:dyDescent="0.25">
      <c r="A301" t="s">
        <v>2430</v>
      </c>
      <c r="B301" s="51">
        <v>2065</v>
      </c>
      <c r="C301" t="s">
        <v>2434</v>
      </c>
      <c r="D301" t="s">
        <v>2432</v>
      </c>
    </row>
    <row r="302" spans="1:4" x14ac:dyDescent="0.25">
      <c r="A302" t="s">
        <v>2430</v>
      </c>
      <c r="B302" s="51">
        <v>2065</v>
      </c>
      <c r="C302" t="s">
        <v>2435</v>
      </c>
      <c r="D302" t="s">
        <v>2432</v>
      </c>
    </row>
    <row r="303" spans="1:4" x14ac:dyDescent="0.25">
      <c r="A303" t="s">
        <v>2430</v>
      </c>
      <c r="B303" s="51">
        <v>2065</v>
      </c>
      <c r="C303" t="s">
        <v>2436</v>
      </c>
      <c r="D303" t="s">
        <v>2432</v>
      </c>
    </row>
    <row r="304" spans="1:4" x14ac:dyDescent="0.25">
      <c r="A304" t="s">
        <v>2437</v>
      </c>
      <c r="B304" s="51">
        <v>2066</v>
      </c>
      <c r="C304" t="s">
        <v>2438</v>
      </c>
    </row>
    <row r="305" spans="1:4" x14ac:dyDescent="0.25">
      <c r="A305" t="s">
        <v>2437</v>
      </c>
      <c r="B305" s="51">
        <v>2066</v>
      </c>
      <c r="C305" t="s">
        <v>2439</v>
      </c>
      <c r="D305" t="s">
        <v>2438</v>
      </c>
    </row>
    <row r="306" spans="1:4" x14ac:dyDescent="0.25">
      <c r="A306" t="s">
        <v>2437</v>
      </c>
      <c r="B306" s="51">
        <v>2066</v>
      </c>
      <c r="C306" t="s">
        <v>2440</v>
      </c>
      <c r="D306" t="s">
        <v>2438</v>
      </c>
    </row>
    <row r="307" spans="1:4" x14ac:dyDescent="0.25">
      <c r="A307" t="s">
        <v>2437</v>
      </c>
      <c r="B307" s="51">
        <v>2066</v>
      </c>
      <c r="C307" t="s">
        <v>2441</v>
      </c>
      <c r="D307" t="s">
        <v>2438</v>
      </c>
    </row>
    <row r="308" spans="1:4" x14ac:dyDescent="0.25">
      <c r="A308" t="s">
        <v>2442</v>
      </c>
      <c r="B308" s="51">
        <v>2067</v>
      </c>
      <c r="C308" t="s">
        <v>2443</v>
      </c>
    </row>
    <row r="309" spans="1:4" x14ac:dyDescent="0.25">
      <c r="A309" t="s">
        <v>2442</v>
      </c>
      <c r="B309" s="51">
        <v>2067</v>
      </c>
      <c r="C309" t="s">
        <v>2444</v>
      </c>
      <c r="D309" t="s">
        <v>2443</v>
      </c>
    </row>
    <row r="310" spans="1:4" x14ac:dyDescent="0.25">
      <c r="A310" t="s">
        <v>2442</v>
      </c>
      <c r="B310" s="51">
        <v>2067</v>
      </c>
      <c r="C310" t="s">
        <v>2445</v>
      </c>
      <c r="D310" t="s">
        <v>2443</v>
      </c>
    </row>
    <row r="311" spans="1:4" x14ac:dyDescent="0.25">
      <c r="A311" t="s">
        <v>2442</v>
      </c>
      <c r="B311" s="51">
        <v>2067</v>
      </c>
      <c r="C311" t="s">
        <v>2446</v>
      </c>
      <c r="D311" t="s">
        <v>2443</v>
      </c>
    </row>
    <row r="312" spans="1:4" x14ac:dyDescent="0.25">
      <c r="A312" t="s">
        <v>2442</v>
      </c>
      <c r="B312" s="51">
        <v>2067</v>
      </c>
      <c r="C312" t="s">
        <v>2447</v>
      </c>
      <c r="D312" t="s">
        <v>2443</v>
      </c>
    </row>
    <row r="313" spans="1:4" x14ac:dyDescent="0.25">
      <c r="A313" t="s">
        <v>2442</v>
      </c>
      <c r="B313" s="51">
        <v>2067</v>
      </c>
      <c r="C313" t="s">
        <v>2448</v>
      </c>
      <c r="D313" t="s">
        <v>2443</v>
      </c>
    </row>
    <row r="314" spans="1:4" x14ac:dyDescent="0.25">
      <c r="A314" t="s">
        <v>2449</v>
      </c>
      <c r="B314" s="51">
        <v>2068</v>
      </c>
      <c r="C314" t="s">
        <v>2450</v>
      </c>
    </row>
    <row r="315" spans="1:4" x14ac:dyDescent="0.25">
      <c r="A315" t="s">
        <v>2449</v>
      </c>
      <c r="B315" s="51">
        <v>2068</v>
      </c>
      <c r="C315" t="s">
        <v>2451</v>
      </c>
      <c r="D315" t="s">
        <v>2450</v>
      </c>
    </row>
    <row r="316" spans="1:4" x14ac:dyDescent="0.25">
      <c r="A316" t="s">
        <v>2449</v>
      </c>
      <c r="B316" s="51">
        <v>2068</v>
      </c>
      <c r="C316" t="s">
        <v>2452</v>
      </c>
      <c r="D316" t="s">
        <v>2450</v>
      </c>
    </row>
    <row r="317" spans="1:4" x14ac:dyDescent="0.25">
      <c r="A317" t="s">
        <v>2453</v>
      </c>
      <c r="B317" s="51">
        <v>2069</v>
      </c>
      <c r="C317" t="s">
        <v>2454</v>
      </c>
      <c r="D317" t="s">
        <v>2455</v>
      </c>
    </row>
    <row r="318" spans="1:4" x14ac:dyDescent="0.25">
      <c r="A318" t="s">
        <v>2453</v>
      </c>
      <c r="B318" s="51">
        <v>2069</v>
      </c>
      <c r="C318" t="s">
        <v>2455</v>
      </c>
    </row>
    <row r="319" spans="1:4" x14ac:dyDescent="0.25">
      <c r="A319" t="s">
        <v>2453</v>
      </c>
      <c r="B319" s="51">
        <v>2069</v>
      </c>
      <c r="C319" t="s">
        <v>2456</v>
      </c>
      <c r="D319" t="s">
        <v>2455</v>
      </c>
    </row>
    <row r="320" spans="1:4" x14ac:dyDescent="0.25">
      <c r="A320" t="s">
        <v>2453</v>
      </c>
      <c r="B320" s="51">
        <v>2069</v>
      </c>
      <c r="C320" t="s">
        <v>2457</v>
      </c>
      <c r="D320" t="s">
        <v>2455</v>
      </c>
    </row>
    <row r="321" spans="1:4" x14ac:dyDescent="0.25">
      <c r="A321" t="s">
        <v>2458</v>
      </c>
      <c r="B321" s="51">
        <v>2070</v>
      </c>
      <c r="C321" t="s">
        <v>2459</v>
      </c>
      <c r="D321" t="s">
        <v>2460</v>
      </c>
    </row>
    <row r="322" spans="1:4" x14ac:dyDescent="0.25">
      <c r="A322" t="s">
        <v>2458</v>
      </c>
      <c r="B322" s="51">
        <v>2070</v>
      </c>
      <c r="C322" t="s">
        <v>2461</v>
      </c>
      <c r="D322" t="s">
        <v>2460</v>
      </c>
    </row>
    <row r="323" spans="1:4" x14ac:dyDescent="0.25">
      <c r="A323" t="s">
        <v>2458</v>
      </c>
      <c r="B323" s="51">
        <v>2070</v>
      </c>
      <c r="C323" t="s">
        <v>2462</v>
      </c>
      <c r="D323" t="s">
        <v>2460</v>
      </c>
    </row>
    <row r="324" spans="1:4" x14ac:dyDescent="0.25">
      <c r="A324" t="s">
        <v>2458</v>
      </c>
      <c r="B324" s="51">
        <v>2070</v>
      </c>
      <c r="C324" t="s">
        <v>2460</v>
      </c>
    </row>
    <row r="325" spans="1:4" x14ac:dyDescent="0.25">
      <c r="A325" t="s">
        <v>2458</v>
      </c>
      <c r="B325" s="51">
        <v>2070</v>
      </c>
      <c r="C325" t="s">
        <v>2463</v>
      </c>
      <c r="D325" t="s">
        <v>2460</v>
      </c>
    </row>
    <row r="326" spans="1:4" x14ac:dyDescent="0.25">
      <c r="A326" t="s">
        <v>2458</v>
      </c>
      <c r="B326" s="51">
        <v>2070</v>
      </c>
      <c r="C326" t="s">
        <v>2464</v>
      </c>
      <c r="D326" t="s">
        <v>2460</v>
      </c>
    </row>
    <row r="327" spans="1:4" x14ac:dyDescent="0.25">
      <c r="A327" t="s">
        <v>2458</v>
      </c>
      <c r="B327" s="51">
        <v>2070</v>
      </c>
      <c r="C327" t="s">
        <v>2465</v>
      </c>
      <c r="D327" t="s">
        <v>2460</v>
      </c>
    </row>
    <row r="328" spans="1:4" x14ac:dyDescent="0.25">
      <c r="A328" t="s">
        <v>2466</v>
      </c>
      <c r="B328" s="51">
        <v>2071</v>
      </c>
      <c r="C328" t="s">
        <v>2467</v>
      </c>
      <c r="D328" t="s">
        <v>2468</v>
      </c>
    </row>
    <row r="329" spans="1:4" x14ac:dyDescent="0.25">
      <c r="A329" t="s">
        <v>2466</v>
      </c>
      <c r="B329" s="51">
        <v>2071</v>
      </c>
      <c r="C329" t="s">
        <v>2469</v>
      </c>
      <c r="D329" t="s">
        <v>2468</v>
      </c>
    </row>
    <row r="330" spans="1:4" x14ac:dyDescent="0.25">
      <c r="A330" t="s">
        <v>2466</v>
      </c>
      <c r="B330" s="51">
        <v>2071</v>
      </c>
      <c r="C330" t="s">
        <v>2470</v>
      </c>
      <c r="D330" t="s">
        <v>2468</v>
      </c>
    </row>
    <row r="331" spans="1:4" x14ac:dyDescent="0.25">
      <c r="A331" t="s">
        <v>2466</v>
      </c>
      <c r="B331" s="51">
        <v>2071</v>
      </c>
      <c r="C331" t="s">
        <v>2468</v>
      </c>
    </row>
    <row r="332" spans="1:4" x14ac:dyDescent="0.25">
      <c r="A332" t="s">
        <v>2466</v>
      </c>
      <c r="B332" s="51">
        <v>2071</v>
      </c>
      <c r="C332" t="s">
        <v>2471</v>
      </c>
      <c r="D332" t="s">
        <v>2468</v>
      </c>
    </row>
    <row r="333" spans="1:4" x14ac:dyDescent="0.25">
      <c r="A333" t="s">
        <v>2466</v>
      </c>
      <c r="B333" s="51">
        <v>2071</v>
      </c>
      <c r="C333" t="s">
        <v>2472</v>
      </c>
      <c r="D333" t="s">
        <v>2468</v>
      </c>
    </row>
    <row r="334" spans="1:4" x14ac:dyDescent="0.25">
      <c r="A334" t="s">
        <v>2466</v>
      </c>
      <c r="B334" s="51">
        <v>2071</v>
      </c>
      <c r="C334" t="s">
        <v>2473</v>
      </c>
      <c r="D334" t="s">
        <v>2468</v>
      </c>
    </row>
    <row r="335" spans="1:4" x14ac:dyDescent="0.25">
      <c r="A335" t="s">
        <v>2474</v>
      </c>
      <c r="B335" s="51">
        <v>2072</v>
      </c>
      <c r="C335" t="s">
        <v>2475</v>
      </c>
      <c r="D335" t="s">
        <v>2476</v>
      </c>
    </row>
    <row r="336" spans="1:4" x14ac:dyDescent="0.25">
      <c r="A336" t="s">
        <v>2474</v>
      </c>
      <c r="B336" s="51">
        <v>2072</v>
      </c>
      <c r="C336" t="s">
        <v>2476</v>
      </c>
    </row>
    <row r="337" spans="1:4" x14ac:dyDescent="0.25">
      <c r="A337" t="s">
        <v>2474</v>
      </c>
      <c r="B337" s="51">
        <v>2072</v>
      </c>
      <c r="C337" t="s">
        <v>2477</v>
      </c>
      <c r="D337" t="s">
        <v>2476</v>
      </c>
    </row>
    <row r="338" spans="1:4" x14ac:dyDescent="0.25">
      <c r="A338" t="s">
        <v>2474</v>
      </c>
      <c r="B338" s="51">
        <v>2072</v>
      </c>
      <c r="C338" t="s">
        <v>2478</v>
      </c>
      <c r="D338" t="s">
        <v>2476</v>
      </c>
    </row>
    <row r="339" spans="1:4" x14ac:dyDescent="0.25">
      <c r="A339" t="s">
        <v>2474</v>
      </c>
      <c r="B339" s="51">
        <v>2072</v>
      </c>
      <c r="C339" t="s">
        <v>2479</v>
      </c>
      <c r="D339" t="s">
        <v>2476</v>
      </c>
    </row>
    <row r="340" spans="1:4" x14ac:dyDescent="0.25">
      <c r="A340" t="s">
        <v>2474</v>
      </c>
      <c r="B340" s="51">
        <v>2072</v>
      </c>
      <c r="C340" t="s">
        <v>2480</v>
      </c>
      <c r="D340" t="s">
        <v>2476</v>
      </c>
    </row>
    <row r="341" spans="1:4" x14ac:dyDescent="0.25">
      <c r="A341" t="s">
        <v>2481</v>
      </c>
      <c r="B341" s="51">
        <v>2073</v>
      </c>
      <c r="C341" t="s">
        <v>2482</v>
      </c>
    </row>
    <row r="342" spans="1:4" x14ac:dyDescent="0.25">
      <c r="A342" t="s">
        <v>2481</v>
      </c>
      <c r="B342" s="51">
        <v>2073</v>
      </c>
      <c r="C342" t="s">
        <v>2483</v>
      </c>
      <c r="D342" t="s">
        <v>2482</v>
      </c>
    </row>
    <row r="343" spans="1:4" x14ac:dyDescent="0.25">
      <c r="A343" t="s">
        <v>2481</v>
      </c>
      <c r="B343" s="51">
        <v>2073</v>
      </c>
      <c r="C343" t="s">
        <v>2484</v>
      </c>
      <c r="D343" t="s">
        <v>2482</v>
      </c>
    </row>
    <row r="344" spans="1:4" x14ac:dyDescent="0.25">
      <c r="A344" t="s">
        <v>2481</v>
      </c>
      <c r="B344" s="51">
        <v>2073</v>
      </c>
      <c r="C344" t="s">
        <v>2485</v>
      </c>
      <c r="D344" t="s">
        <v>2482</v>
      </c>
    </row>
    <row r="345" spans="1:4" x14ac:dyDescent="0.25">
      <c r="A345" t="s">
        <v>2481</v>
      </c>
      <c r="B345" s="51">
        <v>2073</v>
      </c>
      <c r="C345" t="s">
        <v>2486</v>
      </c>
      <c r="D345" t="s">
        <v>2482</v>
      </c>
    </row>
    <row r="346" spans="1:4" x14ac:dyDescent="0.25">
      <c r="A346" t="s">
        <v>2481</v>
      </c>
      <c r="B346" s="51">
        <v>2073</v>
      </c>
      <c r="C346" t="s">
        <v>2487</v>
      </c>
      <c r="D346" t="s">
        <v>2482</v>
      </c>
    </row>
    <row r="347" spans="1:4" x14ac:dyDescent="0.25">
      <c r="A347" t="s">
        <v>2488</v>
      </c>
      <c r="B347" s="51">
        <v>2074</v>
      </c>
      <c r="C347" t="s">
        <v>2489</v>
      </c>
      <c r="D347" t="s">
        <v>2490</v>
      </c>
    </row>
    <row r="348" spans="1:4" x14ac:dyDescent="0.25">
      <c r="A348" t="s">
        <v>2488</v>
      </c>
      <c r="B348" s="51">
        <v>2074</v>
      </c>
      <c r="C348" t="s">
        <v>2491</v>
      </c>
      <c r="D348" t="s">
        <v>2490</v>
      </c>
    </row>
    <row r="349" spans="1:4" x14ac:dyDescent="0.25">
      <c r="A349" t="s">
        <v>2488</v>
      </c>
      <c r="B349" s="51">
        <v>2074</v>
      </c>
      <c r="C349" t="s">
        <v>2490</v>
      </c>
    </row>
    <row r="350" spans="1:4" x14ac:dyDescent="0.25">
      <c r="A350" t="s">
        <v>2488</v>
      </c>
      <c r="B350" s="51">
        <v>2074</v>
      </c>
      <c r="C350" t="s">
        <v>2492</v>
      </c>
      <c r="D350" t="s">
        <v>2490</v>
      </c>
    </row>
    <row r="351" spans="1:4" x14ac:dyDescent="0.25">
      <c r="A351" t="s">
        <v>2488</v>
      </c>
      <c r="B351" s="51">
        <v>2074</v>
      </c>
      <c r="C351" t="s">
        <v>2493</v>
      </c>
      <c r="D351" t="s">
        <v>2490</v>
      </c>
    </row>
    <row r="352" spans="1:4" x14ac:dyDescent="0.25">
      <c r="A352" t="s">
        <v>2488</v>
      </c>
      <c r="B352" s="51">
        <v>2074</v>
      </c>
      <c r="C352" t="s">
        <v>2494</v>
      </c>
      <c r="D352" t="s">
        <v>2490</v>
      </c>
    </row>
    <row r="353" spans="1:4" x14ac:dyDescent="0.25">
      <c r="A353" t="s">
        <v>2495</v>
      </c>
      <c r="B353" s="51">
        <v>2075</v>
      </c>
      <c r="C353" t="s">
        <v>2496</v>
      </c>
      <c r="D353" t="s">
        <v>2497</v>
      </c>
    </row>
    <row r="354" spans="1:4" x14ac:dyDescent="0.25">
      <c r="A354" t="s">
        <v>2495</v>
      </c>
      <c r="B354" s="51">
        <v>2075</v>
      </c>
      <c r="C354" t="s">
        <v>2498</v>
      </c>
      <c r="D354" t="s">
        <v>2497</v>
      </c>
    </row>
    <row r="355" spans="1:4" x14ac:dyDescent="0.25">
      <c r="A355" t="s">
        <v>2495</v>
      </c>
      <c r="B355" s="51">
        <v>2075</v>
      </c>
      <c r="C355" t="s">
        <v>2497</v>
      </c>
    </row>
    <row r="356" spans="1:4" x14ac:dyDescent="0.25">
      <c r="A356" t="s">
        <v>2495</v>
      </c>
      <c r="B356" s="51">
        <v>2075</v>
      </c>
      <c r="C356" t="s">
        <v>2499</v>
      </c>
      <c r="D356" t="s">
        <v>2497</v>
      </c>
    </row>
    <row r="357" spans="1:4" x14ac:dyDescent="0.25">
      <c r="A357" t="s">
        <v>2495</v>
      </c>
      <c r="B357" s="51">
        <v>2075</v>
      </c>
      <c r="C357" t="s">
        <v>2500</v>
      </c>
      <c r="D357" t="s">
        <v>2497</v>
      </c>
    </row>
    <row r="358" spans="1:4" x14ac:dyDescent="0.25">
      <c r="A358" t="s">
        <v>2495</v>
      </c>
      <c r="B358" s="51">
        <v>2075</v>
      </c>
      <c r="C358" t="s">
        <v>2501</v>
      </c>
      <c r="D358" t="s">
        <v>2497</v>
      </c>
    </row>
    <row r="359" spans="1:4" x14ac:dyDescent="0.25">
      <c r="A359" t="s">
        <v>2502</v>
      </c>
      <c r="B359" s="51">
        <v>2076</v>
      </c>
      <c r="C359" t="s">
        <v>2503</v>
      </c>
    </row>
    <row r="360" spans="1:4" x14ac:dyDescent="0.25">
      <c r="A360" t="s">
        <v>2502</v>
      </c>
      <c r="B360" s="51">
        <v>2076</v>
      </c>
      <c r="C360" t="s">
        <v>2504</v>
      </c>
      <c r="D360" t="s">
        <v>2503</v>
      </c>
    </row>
    <row r="361" spans="1:4" x14ac:dyDescent="0.25">
      <c r="A361" t="s">
        <v>2502</v>
      </c>
      <c r="B361" s="51">
        <v>2076</v>
      </c>
      <c r="C361" t="s">
        <v>2505</v>
      </c>
      <c r="D361" t="s">
        <v>2503</v>
      </c>
    </row>
    <row r="362" spans="1:4" x14ac:dyDescent="0.25">
      <c r="A362" t="s">
        <v>2506</v>
      </c>
      <c r="B362" s="51">
        <v>2077</v>
      </c>
      <c r="C362" t="s">
        <v>2507</v>
      </c>
      <c r="D362" t="s">
        <v>2508</v>
      </c>
    </row>
    <row r="363" spans="1:4" x14ac:dyDescent="0.25">
      <c r="A363" t="s">
        <v>2506</v>
      </c>
      <c r="B363" s="51">
        <v>2077</v>
      </c>
      <c r="C363" t="s">
        <v>2509</v>
      </c>
      <c r="D363" t="s">
        <v>2508</v>
      </c>
    </row>
    <row r="364" spans="1:4" x14ac:dyDescent="0.25">
      <c r="A364" t="s">
        <v>2506</v>
      </c>
      <c r="B364" s="51">
        <v>2077</v>
      </c>
      <c r="C364" t="s">
        <v>2510</v>
      </c>
      <c r="D364" t="s">
        <v>2508</v>
      </c>
    </row>
    <row r="365" spans="1:4" x14ac:dyDescent="0.25">
      <c r="A365" t="s">
        <v>2506</v>
      </c>
      <c r="B365" s="51">
        <v>2077</v>
      </c>
      <c r="C365" t="s">
        <v>2508</v>
      </c>
    </row>
    <row r="366" spans="1:4" x14ac:dyDescent="0.25">
      <c r="A366" t="s">
        <v>2506</v>
      </c>
      <c r="B366" s="51">
        <v>2077</v>
      </c>
      <c r="C366" t="s">
        <v>2511</v>
      </c>
      <c r="D366" t="s">
        <v>2508</v>
      </c>
    </row>
    <row r="367" spans="1:4" x14ac:dyDescent="0.25">
      <c r="A367" t="s">
        <v>2506</v>
      </c>
      <c r="B367" s="51">
        <v>2077</v>
      </c>
      <c r="C367" t="s">
        <v>2512</v>
      </c>
      <c r="D367" t="s">
        <v>2508</v>
      </c>
    </row>
    <row r="368" spans="1:4" x14ac:dyDescent="0.25">
      <c r="A368" t="s">
        <v>2506</v>
      </c>
      <c r="B368" s="51">
        <v>2077</v>
      </c>
      <c r="C368" t="s">
        <v>2513</v>
      </c>
      <c r="D368" t="s">
        <v>2508</v>
      </c>
    </row>
    <row r="369" spans="1:4" x14ac:dyDescent="0.25">
      <c r="A369" t="s">
        <v>2514</v>
      </c>
      <c r="B369" s="51">
        <v>2078</v>
      </c>
      <c r="C369" t="s">
        <v>2515</v>
      </c>
      <c r="D369" t="s">
        <v>2516</v>
      </c>
    </row>
    <row r="370" spans="1:4" x14ac:dyDescent="0.25">
      <c r="A370" t="s">
        <v>2514</v>
      </c>
      <c r="B370" s="51">
        <v>2078</v>
      </c>
      <c r="C370" t="s">
        <v>2516</v>
      </c>
    </row>
    <row r="371" spans="1:4" x14ac:dyDescent="0.25">
      <c r="A371" t="s">
        <v>2514</v>
      </c>
      <c r="B371" s="51">
        <v>2078</v>
      </c>
      <c r="C371" t="s">
        <v>2517</v>
      </c>
      <c r="D371" t="s">
        <v>2516</v>
      </c>
    </row>
    <row r="372" spans="1:4" x14ac:dyDescent="0.25">
      <c r="A372" t="s">
        <v>2514</v>
      </c>
      <c r="B372" s="51">
        <v>2078</v>
      </c>
      <c r="C372" t="s">
        <v>2518</v>
      </c>
      <c r="D372" t="s">
        <v>2516</v>
      </c>
    </row>
    <row r="373" spans="1:4" x14ac:dyDescent="0.25">
      <c r="A373" t="s">
        <v>2514</v>
      </c>
      <c r="B373" s="51">
        <v>2078</v>
      </c>
      <c r="C373" t="s">
        <v>2519</v>
      </c>
      <c r="D373" t="s">
        <v>2516</v>
      </c>
    </row>
    <row r="374" spans="1:4" x14ac:dyDescent="0.25">
      <c r="A374" t="s">
        <v>2514</v>
      </c>
      <c r="B374" s="51">
        <v>2078</v>
      </c>
      <c r="C374" t="s">
        <v>2520</v>
      </c>
      <c r="D374" t="s">
        <v>2516</v>
      </c>
    </row>
    <row r="375" spans="1:4" x14ac:dyDescent="0.25">
      <c r="A375" t="s">
        <v>2514</v>
      </c>
      <c r="B375" s="51">
        <v>2078</v>
      </c>
      <c r="C375" t="s">
        <v>2521</v>
      </c>
      <c r="D375" t="s">
        <v>2516</v>
      </c>
    </row>
    <row r="376" spans="1:4" x14ac:dyDescent="0.25">
      <c r="A376" t="s">
        <v>2514</v>
      </c>
      <c r="B376" s="51">
        <v>2078</v>
      </c>
      <c r="C376" t="s">
        <v>2522</v>
      </c>
      <c r="D376" t="s">
        <v>2516</v>
      </c>
    </row>
    <row r="377" spans="1:4" x14ac:dyDescent="0.25">
      <c r="A377" t="s">
        <v>2514</v>
      </c>
      <c r="B377" s="51">
        <v>2078</v>
      </c>
      <c r="C377" t="s">
        <v>2523</v>
      </c>
      <c r="D377" t="s">
        <v>2516</v>
      </c>
    </row>
    <row r="378" spans="1:4" x14ac:dyDescent="0.25">
      <c r="A378" t="s">
        <v>2524</v>
      </c>
      <c r="B378" s="51">
        <v>2079</v>
      </c>
      <c r="C378" t="s">
        <v>2525</v>
      </c>
      <c r="D378" t="s">
        <v>2526</v>
      </c>
    </row>
    <row r="379" spans="1:4" x14ac:dyDescent="0.25">
      <c r="A379" t="s">
        <v>2524</v>
      </c>
      <c r="B379" s="51">
        <v>2079</v>
      </c>
      <c r="C379" t="s">
        <v>2526</v>
      </c>
    </row>
    <row r="380" spans="1:4" x14ac:dyDescent="0.25">
      <c r="A380" t="s">
        <v>2524</v>
      </c>
      <c r="B380" s="51">
        <v>2079</v>
      </c>
      <c r="C380" t="s">
        <v>2527</v>
      </c>
      <c r="D380" t="s">
        <v>2526</v>
      </c>
    </row>
    <row r="381" spans="1:4" x14ac:dyDescent="0.25">
      <c r="A381" t="s">
        <v>2524</v>
      </c>
      <c r="B381" s="51">
        <v>2079</v>
      </c>
      <c r="C381" t="s">
        <v>2528</v>
      </c>
      <c r="D381" t="s">
        <v>2526</v>
      </c>
    </row>
    <row r="382" spans="1:4" x14ac:dyDescent="0.25">
      <c r="A382" t="s">
        <v>2524</v>
      </c>
      <c r="B382" s="51">
        <v>2079</v>
      </c>
      <c r="C382" t="s">
        <v>2529</v>
      </c>
      <c r="D382" t="s">
        <v>2526</v>
      </c>
    </row>
    <row r="383" spans="1:4" x14ac:dyDescent="0.25">
      <c r="A383" t="s">
        <v>2524</v>
      </c>
      <c r="B383" s="51">
        <v>2079</v>
      </c>
      <c r="C383" t="s">
        <v>2530</v>
      </c>
      <c r="D383" t="s">
        <v>2526</v>
      </c>
    </row>
    <row r="384" spans="1:4" x14ac:dyDescent="0.25">
      <c r="A384" t="s">
        <v>2531</v>
      </c>
      <c r="B384" s="51">
        <v>2080</v>
      </c>
      <c r="C384" t="s">
        <v>2532</v>
      </c>
      <c r="D384" t="s">
        <v>2533</v>
      </c>
    </row>
    <row r="385" spans="1:4" x14ac:dyDescent="0.25">
      <c r="A385" t="s">
        <v>2531</v>
      </c>
      <c r="B385" s="51">
        <v>2080</v>
      </c>
      <c r="C385" t="s">
        <v>2533</v>
      </c>
    </row>
    <row r="386" spans="1:4" x14ac:dyDescent="0.25">
      <c r="A386" t="s">
        <v>2531</v>
      </c>
      <c r="B386" s="51">
        <v>2080</v>
      </c>
      <c r="C386" t="s">
        <v>2534</v>
      </c>
      <c r="D386" t="s">
        <v>2533</v>
      </c>
    </row>
    <row r="387" spans="1:4" x14ac:dyDescent="0.25">
      <c r="A387" t="s">
        <v>2531</v>
      </c>
      <c r="B387" s="51">
        <v>2080</v>
      </c>
      <c r="C387" t="s">
        <v>2535</v>
      </c>
      <c r="D387" t="s">
        <v>2533</v>
      </c>
    </row>
    <row r="388" spans="1:4" x14ac:dyDescent="0.25">
      <c r="A388" t="s">
        <v>2531</v>
      </c>
      <c r="B388" s="51">
        <v>2080</v>
      </c>
      <c r="C388" t="s">
        <v>2536</v>
      </c>
      <c r="D388" t="s">
        <v>2533</v>
      </c>
    </row>
    <row r="389" spans="1:4" x14ac:dyDescent="0.25">
      <c r="A389" t="s">
        <v>2531</v>
      </c>
      <c r="B389" s="51">
        <v>2080</v>
      </c>
      <c r="C389" t="s">
        <v>2537</v>
      </c>
      <c r="D389" t="s">
        <v>2533</v>
      </c>
    </row>
    <row r="390" spans="1:4" x14ac:dyDescent="0.25">
      <c r="A390" t="s">
        <v>2531</v>
      </c>
      <c r="B390" s="51">
        <v>2080</v>
      </c>
      <c r="C390" t="s">
        <v>2538</v>
      </c>
      <c r="D390" t="s">
        <v>2533</v>
      </c>
    </row>
    <row r="391" spans="1:4" x14ac:dyDescent="0.25">
      <c r="A391" t="s">
        <v>2539</v>
      </c>
      <c r="B391" s="51">
        <v>2081</v>
      </c>
      <c r="C391" t="s">
        <v>2540</v>
      </c>
      <c r="D391" t="s">
        <v>2541</v>
      </c>
    </row>
    <row r="392" spans="1:4" x14ac:dyDescent="0.25">
      <c r="A392" t="s">
        <v>2539</v>
      </c>
      <c r="B392" s="51">
        <v>2081</v>
      </c>
      <c r="C392" t="s">
        <v>2542</v>
      </c>
      <c r="D392" t="s">
        <v>2541</v>
      </c>
    </row>
    <row r="393" spans="1:4" x14ac:dyDescent="0.25">
      <c r="A393" t="s">
        <v>2539</v>
      </c>
      <c r="B393" s="51">
        <v>2081</v>
      </c>
      <c r="C393" t="s">
        <v>2541</v>
      </c>
    </row>
    <row r="394" spans="1:4" x14ac:dyDescent="0.25">
      <c r="A394" t="s">
        <v>2539</v>
      </c>
      <c r="B394" s="51">
        <v>2081</v>
      </c>
      <c r="C394" t="s">
        <v>2543</v>
      </c>
      <c r="D394" t="s">
        <v>2541</v>
      </c>
    </row>
    <row r="395" spans="1:4" x14ac:dyDescent="0.25">
      <c r="A395" t="s">
        <v>2539</v>
      </c>
      <c r="B395" s="51">
        <v>2081</v>
      </c>
      <c r="C395" t="s">
        <v>2544</v>
      </c>
      <c r="D395" t="s">
        <v>2541</v>
      </c>
    </row>
    <row r="396" spans="1:4" x14ac:dyDescent="0.25">
      <c r="A396" t="s">
        <v>2539</v>
      </c>
      <c r="B396" s="51">
        <v>2081</v>
      </c>
      <c r="C396" t="s">
        <v>2545</v>
      </c>
      <c r="D396" t="s">
        <v>2541</v>
      </c>
    </row>
    <row r="397" spans="1:4" x14ac:dyDescent="0.25">
      <c r="A397" t="s">
        <v>2546</v>
      </c>
      <c r="B397" s="51">
        <v>2082</v>
      </c>
      <c r="C397" t="s">
        <v>2547</v>
      </c>
      <c r="D397" t="s">
        <v>2548</v>
      </c>
    </row>
    <row r="398" spans="1:4" x14ac:dyDescent="0.25">
      <c r="A398" t="s">
        <v>2546</v>
      </c>
      <c r="B398" s="51">
        <v>2082</v>
      </c>
      <c r="C398" t="s">
        <v>2549</v>
      </c>
      <c r="D398" t="s">
        <v>2548</v>
      </c>
    </row>
    <row r="399" spans="1:4" x14ac:dyDescent="0.25">
      <c r="A399" t="s">
        <v>2546</v>
      </c>
      <c r="B399" s="51">
        <v>2082</v>
      </c>
      <c r="C399" t="s">
        <v>2550</v>
      </c>
      <c r="D399" t="s">
        <v>2548</v>
      </c>
    </row>
    <row r="400" spans="1:4" x14ac:dyDescent="0.25">
      <c r="A400" t="s">
        <v>2546</v>
      </c>
      <c r="B400" s="51">
        <v>2082</v>
      </c>
      <c r="C400" t="s">
        <v>2548</v>
      </c>
    </row>
    <row r="401" spans="1:4" x14ac:dyDescent="0.25">
      <c r="A401" t="s">
        <v>2546</v>
      </c>
      <c r="B401" s="51">
        <v>2082</v>
      </c>
      <c r="C401" t="s">
        <v>2551</v>
      </c>
      <c r="D401" t="s">
        <v>2548</v>
      </c>
    </row>
    <row r="402" spans="1:4" x14ac:dyDescent="0.25">
      <c r="A402" t="s">
        <v>2546</v>
      </c>
      <c r="B402" s="51">
        <v>2082</v>
      </c>
      <c r="C402" t="s">
        <v>2552</v>
      </c>
      <c r="D402" t="s">
        <v>2548</v>
      </c>
    </row>
    <row r="403" spans="1:4" x14ac:dyDescent="0.25">
      <c r="A403" t="s">
        <v>2546</v>
      </c>
      <c r="B403" s="51">
        <v>2082</v>
      </c>
      <c r="C403" t="s">
        <v>2553</v>
      </c>
      <c r="D403" t="s">
        <v>2548</v>
      </c>
    </row>
    <row r="404" spans="1:4" x14ac:dyDescent="0.25">
      <c r="A404" t="s">
        <v>2546</v>
      </c>
      <c r="B404" s="51">
        <v>2082</v>
      </c>
      <c r="C404" t="s">
        <v>2554</v>
      </c>
      <c r="D404" t="s">
        <v>2548</v>
      </c>
    </row>
    <row r="405" spans="1:4" x14ac:dyDescent="0.25">
      <c r="A405" t="s">
        <v>2555</v>
      </c>
      <c r="B405" s="51">
        <v>2083</v>
      </c>
      <c r="C405" t="s">
        <v>2556</v>
      </c>
      <c r="D405" t="s">
        <v>2557</v>
      </c>
    </row>
    <row r="406" spans="1:4" x14ac:dyDescent="0.25">
      <c r="A406" t="s">
        <v>2555</v>
      </c>
      <c r="B406" s="51">
        <v>2083</v>
      </c>
      <c r="C406" t="s">
        <v>2557</v>
      </c>
    </row>
    <row r="407" spans="1:4" x14ac:dyDescent="0.25">
      <c r="A407" t="s">
        <v>2555</v>
      </c>
      <c r="B407" s="51">
        <v>2083</v>
      </c>
      <c r="C407" t="s">
        <v>2558</v>
      </c>
      <c r="D407" t="s">
        <v>2557</v>
      </c>
    </row>
    <row r="408" spans="1:4" x14ac:dyDescent="0.25">
      <c r="A408" t="s">
        <v>2555</v>
      </c>
      <c r="B408" s="51">
        <v>2083</v>
      </c>
      <c r="C408" t="s">
        <v>2559</v>
      </c>
      <c r="D408" t="s">
        <v>2557</v>
      </c>
    </row>
    <row r="409" spans="1:4" x14ac:dyDescent="0.25">
      <c r="A409" t="s">
        <v>2560</v>
      </c>
      <c r="B409" s="51">
        <v>2084</v>
      </c>
      <c r="C409" t="s">
        <v>2561</v>
      </c>
      <c r="D409" t="s">
        <v>2562</v>
      </c>
    </row>
    <row r="410" spans="1:4" x14ac:dyDescent="0.25">
      <c r="A410" t="s">
        <v>2560</v>
      </c>
      <c r="B410" s="51">
        <v>2084</v>
      </c>
      <c r="C410" t="s">
        <v>2563</v>
      </c>
      <c r="D410" t="s">
        <v>2562</v>
      </c>
    </row>
    <row r="411" spans="1:4" x14ac:dyDescent="0.25">
      <c r="A411" t="s">
        <v>2560</v>
      </c>
      <c r="B411" s="51">
        <v>2084</v>
      </c>
      <c r="C411" t="s">
        <v>2564</v>
      </c>
      <c r="D411" t="s">
        <v>2562</v>
      </c>
    </row>
    <row r="412" spans="1:4" x14ac:dyDescent="0.25">
      <c r="A412" t="s">
        <v>2560</v>
      </c>
      <c r="B412" s="51">
        <v>2084</v>
      </c>
      <c r="C412" t="s">
        <v>2562</v>
      </c>
    </row>
    <row r="413" spans="1:4" x14ac:dyDescent="0.25">
      <c r="A413" t="s">
        <v>2560</v>
      </c>
      <c r="B413" s="51">
        <v>2084</v>
      </c>
      <c r="C413" t="s">
        <v>2565</v>
      </c>
      <c r="D413" t="s">
        <v>2562</v>
      </c>
    </row>
    <row r="414" spans="1:4" x14ac:dyDescent="0.25">
      <c r="A414" t="s">
        <v>2560</v>
      </c>
      <c r="B414" s="51">
        <v>2084</v>
      </c>
      <c r="C414" t="s">
        <v>2566</v>
      </c>
      <c r="D414" t="s">
        <v>2562</v>
      </c>
    </row>
    <row r="415" spans="1:4" x14ac:dyDescent="0.25">
      <c r="A415" t="s">
        <v>2560</v>
      </c>
      <c r="B415" s="51">
        <v>2084</v>
      </c>
      <c r="C415" t="s">
        <v>2567</v>
      </c>
      <c r="D415" t="s">
        <v>2562</v>
      </c>
    </row>
    <row r="416" spans="1:4" x14ac:dyDescent="0.25">
      <c r="A416" t="s">
        <v>2568</v>
      </c>
      <c r="B416" s="51">
        <v>2085</v>
      </c>
      <c r="C416" t="s">
        <v>2569</v>
      </c>
      <c r="D416" t="s">
        <v>2570</v>
      </c>
    </row>
    <row r="417" spans="1:4" x14ac:dyDescent="0.25">
      <c r="A417" t="s">
        <v>2568</v>
      </c>
      <c r="B417" s="51">
        <v>2085</v>
      </c>
      <c r="C417" t="s">
        <v>2571</v>
      </c>
      <c r="D417" t="s">
        <v>2570</v>
      </c>
    </row>
    <row r="418" spans="1:4" x14ac:dyDescent="0.25">
      <c r="A418" t="s">
        <v>2568</v>
      </c>
      <c r="B418" s="51">
        <v>2085</v>
      </c>
      <c r="C418" t="s">
        <v>2572</v>
      </c>
      <c r="D418" t="s">
        <v>2570</v>
      </c>
    </row>
    <row r="419" spans="1:4" x14ac:dyDescent="0.25">
      <c r="A419" t="s">
        <v>2568</v>
      </c>
      <c r="B419" s="51">
        <v>2085</v>
      </c>
      <c r="C419" t="s">
        <v>2570</v>
      </c>
    </row>
    <row r="420" spans="1:4" x14ac:dyDescent="0.25">
      <c r="A420" t="s">
        <v>2568</v>
      </c>
      <c r="B420" s="51">
        <v>2085</v>
      </c>
      <c r="C420" t="s">
        <v>2573</v>
      </c>
      <c r="D420" t="s">
        <v>2570</v>
      </c>
    </row>
    <row r="421" spans="1:4" x14ac:dyDescent="0.25">
      <c r="A421" t="s">
        <v>2568</v>
      </c>
      <c r="B421" s="51">
        <v>2085</v>
      </c>
      <c r="C421" t="s">
        <v>2574</v>
      </c>
      <c r="D421" t="s">
        <v>2570</v>
      </c>
    </row>
    <row r="422" spans="1:4" x14ac:dyDescent="0.25">
      <c r="A422" t="s">
        <v>2568</v>
      </c>
      <c r="B422" s="51">
        <v>2085</v>
      </c>
      <c r="C422" t="s">
        <v>2575</v>
      </c>
      <c r="D422" t="s">
        <v>2570</v>
      </c>
    </row>
    <row r="423" spans="1:4" x14ac:dyDescent="0.25">
      <c r="A423" t="s">
        <v>2568</v>
      </c>
      <c r="B423" s="51">
        <v>2085</v>
      </c>
      <c r="C423" t="s">
        <v>2576</v>
      </c>
      <c r="D423" t="s">
        <v>2570</v>
      </c>
    </row>
    <row r="424" spans="1:4" x14ac:dyDescent="0.25">
      <c r="A424" t="s">
        <v>2577</v>
      </c>
      <c r="B424" s="51">
        <v>2086</v>
      </c>
      <c r="C424" t="s">
        <v>2578</v>
      </c>
      <c r="D424" t="s">
        <v>2579</v>
      </c>
    </row>
    <row r="425" spans="1:4" x14ac:dyDescent="0.25">
      <c r="A425" t="s">
        <v>2577</v>
      </c>
      <c r="B425" s="51">
        <v>2086</v>
      </c>
      <c r="C425" t="s">
        <v>2579</v>
      </c>
    </row>
    <row r="426" spans="1:4" x14ac:dyDescent="0.25">
      <c r="A426" t="s">
        <v>2577</v>
      </c>
      <c r="B426" s="51">
        <v>2086</v>
      </c>
      <c r="C426" t="s">
        <v>2580</v>
      </c>
      <c r="D426" t="s">
        <v>2579</v>
      </c>
    </row>
    <row r="427" spans="1:4" x14ac:dyDescent="0.25">
      <c r="A427" t="s">
        <v>2577</v>
      </c>
      <c r="B427" s="51">
        <v>2086</v>
      </c>
      <c r="C427" t="s">
        <v>2581</v>
      </c>
      <c r="D427" t="s">
        <v>2579</v>
      </c>
    </row>
    <row r="428" spans="1:4" x14ac:dyDescent="0.25">
      <c r="A428" t="s">
        <v>2577</v>
      </c>
      <c r="B428" s="51">
        <v>2086</v>
      </c>
      <c r="C428" t="s">
        <v>2582</v>
      </c>
      <c r="D428" t="s">
        <v>2579</v>
      </c>
    </row>
    <row r="429" spans="1:4" x14ac:dyDescent="0.25">
      <c r="A429" t="s">
        <v>2577</v>
      </c>
      <c r="B429" s="51">
        <v>2086</v>
      </c>
      <c r="C429" t="s">
        <v>2583</v>
      </c>
      <c r="D429" t="s">
        <v>2579</v>
      </c>
    </row>
    <row r="430" spans="1:4" x14ac:dyDescent="0.25">
      <c r="A430" t="s">
        <v>2577</v>
      </c>
      <c r="B430" s="51">
        <v>2086</v>
      </c>
      <c r="C430" t="s">
        <v>2584</v>
      </c>
      <c r="D430" t="s">
        <v>2579</v>
      </c>
    </row>
    <row r="431" spans="1:4" x14ac:dyDescent="0.25">
      <c r="A431" t="s">
        <v>2577</v>
      </c>
      <c r="B431" s="51">
        <v>2086</v>
      </c>
      <c r="C431" t="s">
        <v>2585</v>
      </c>
      <c r="D431" t="s">
        <v>2579</v>
      </c>
    </row>
    <row r="432" spans="1:4" x14ac:dyDescent="0.25">
      <c r="A432" t="s">
        <v>2586</v>
      </c>
      <c r="B432" s="51">
        <v>2087</v>
      </c>
      <c r="C432" t="s">
        <v>2587</v>
      </c>
      <c r="D432" t="s">
        <v>2588</v>
      </c>
    </row>
    <row r="433" spans="1:4" x14ac:dyDescent="0.25">
      <c r="A433" t="s">
        <v>2586</v>
      </c>
      <c r="B433" s="51">
        <v>2087</v>
      </c>
      <c r="C433" t="s">
        <v>2588</v>
      </c>
    </row>
    <row r="434" spans="1:4" x14ac:dyDescent="0.25">
      <c r="A434" t="s">
        <v>2589</v>
      </c>
      <c r="B434" s="51">
        <v>2088</v>
      </c>
      <c r="C434" t="s">
        <v>2590</v>
      </c>
      <c r="D434" t="s">
        <v>2591</v>
      </c>
    </row>
    <row r="435" spans="1:4" x14ac:dyDescent="0.25">
      <c r="A435" t="s">
        <v>2589</v>
      </c>
      <c r="B435" s="51">
        <v>2088</v>
      </c>
      <c r="C435" t="s">
        <v>2591</v>
      </c>
    </row>
    <row r="436" spans="1:4" x14ac:dyDescent="0.25">
      <c r="A436" t="s">
        <v>2586</v>
      </c>
      <c r="B436" s="51">
        <v>2089</v>
      </c>
      <c r="C436" t="s">
        <v>2592</v>
      </c>
      <c r="D436" t="s">
        <v>2593</v>
      </c>
    </row>
    <row r="437" spans="1:4" x14ac:dyDescent="0.25">
      <c r="A437" t="s">
        <v>2586</v>
      </c>
      <c r="B437" s="51">
        <v>2089</v>
      </c>
      <c r="C437" t="s">
        <v>2593</v>
      </c>
    </row>
    <row r="438" spans="1:4" x14ac:dyDescent="0.25">
      <c r="A438" t="s">
        <v>2589</v>
      </c>
      <c r="B438" s="51">
        <v>2090</v>
      </c>
      <c r="C438" t="s">
        <v>2594</v>
      </c>
      <c r="D438" t="s">
        <v>2595</v>
      </c>
    </row>
    <row r="439" spans="1:4" x14ac:dyDescent="0.25">
      <c r="A439" t="s">
        <v>2589</v>
      </c>
      <c r="B439" s="51">
        <v>2090</v>
      </c>
      <c r="C439" t="s">
        <v>2596</v>
      </c>
      <c r="D439" t="s">
        <v>2595</v>
      </c>
    </row>
    <row r="440" spans="1:4" x14ac:dyDescent="0.25">
      <c r="A440" t="s">
        <v>2589</v>
      </c>
      <c r="B440" s="51">
        <v>2090</v>
      </c>
      <c r="C440" t="s">
        <v>2595</v>
      </c>
    </row>
    <row r="441" spans="1:4" x14ac:dyDescent="0.25">
      <c r="A441" t="s">
        <v>2589</v>
      </c>
      <c r="B441" s="51">
        <v>2091</v>
      </c>
      <c r="C441" t="s">
        <v>2597</v>
      </c>
      <c r="D441" t="s">
        <v>2598</v>
      </c>
    </row>
    <row r="442" spans="1:4" x14ac:dyDescent="0.25">
      <c r="A442" t="s">
        <v>2589</v>
      </c>
      <c r="B442" s="51">
        <v>2091</v>
      </c>
      <c r="C442" t="s">
        <v>2598</v>
      </c>
    </row>
    <row r="443" spans="1:4" x14ac:dyDescent="0.25">
      <c r="A443" t="s">
        <v>2599</v>
      </c>
      <c r="B443" s="51">
        <v>2092</v>
      </c>
      <c r="C443" t="s">
        <v>2600</v>
      </c>
    </row>
    <row r="444" spans="1:4" x14ac:dyDescent="0.25">
      <c r="A444" t="s">
        <v>2599</v>
      </c>
      <c r="B444" s="51">
        <v>2092</v>
      </c>
      <c r="C444" t="s">
        <v>2601</v>
      </c>
      <c r="D444" t="s">
        <v>2600</v>
      </c>
    </row>
    <row r="445" spans="1:4" x14ac:dyDescent="0.25">
      <c r="A445" t="s">
        <v>2602</v>
      </c>
      <c r="B445" s="51">
        <v>2093</v>
      </c>
      <c r="C445" t="s">
        <v>2603</v>
      </c>
    </row>
    <row r="446" spans="1:4" x14ac:dyDescent="0.25">
      <c r="A446" t="s">
        <v>2602</v>
      </c>
      <c r="B446" s="51">
        <v>2093</v>
      </c>
      <c r="C446" t="s">
        <v>2604</v>
      </c>
      <c r="D446" t="s">
        <v>2603</v>
      </c>
    </row>
    <row r="447" spans="1:4" x14ac:dyDescent="0.25">
      <c r="A447" t="s">
        <v>2602</v>
      </c>
      <c r="B447" s="51">
        <v>2094</v>
      </c>
      <c r="C447" t="s">
        <v>2605</v>
      </c>
      <c r="D447" t="s">
        <v>2606</v>
      </c>
    </row>
    <row r="448" spans="1:4" x14ac:dyDescent="0.25">
      <c r="A448" t="s">
        <v>2602</v>
      </c>
      <c r="B448" s="51">
        <v>2094</v>
      </c>
      <c r="C448" t="s">
        <v>2606</v>
      </c>
    </row>
    <row r="449" spans="1:4" x14ac:dyDescent="0.25">
      <c r="A449" t="s">
        <v>2602</v>
      </c>
      <c r="B449" s="51">
        <v>2094</v>
      </c>
      <c r="C449" t="s">
        <v>2607</v>
      </c>
      <c r="D449" t="s">
        <v>2606</v>
      </c>
    </row>
    <row r="450" spans="1:4" x14ac:dyDescent="0.25">
      <c r="A450" t="s">
        <v>2608</v>
      </c>
      <c r="B450" s="51">
        <v>2095</v>
      </c>
      <c r="C450" t="s">
        <v>2609</v>
      </c>
    </row>
    <row r="451" spans="1:4" x14ac:dyDescent="0.25">
      <c r="A451" t="s">
        <v>2608</v>
      </c>
      <c r="B451" s="51">
        <v>2095</v>
      </c>
      <c r="C451" t="s">
        <v>2610</v>
      </c>
      <c r="D451" t="s">
        <v>2609</v>
      </c>
    </row>
    <row r="452" spans="1:4" x14ac:dyDescent="0.25">
      <c r="A452" t="s">
        <v>2608</v>
      </c>
      <c r="B452" s="51">
        <v>2096</v>
      </c>
      <c r="C452" t="s">
        <v>2611</v>
      </c>
    </row>
    <row r="453" spans="1:4" x14ac:dyDescent="0.25">
      <c r="A453" t="s">
        <v>2608</v>
      </c>
      <c r="B453" s="51">
        <v>2096</v>
      </c>
      <c r="C453" t="s">
        <v>2612</v>
      </c>
      <c r="D453" t="s">
        <v>2611</v>
      </c>
    </row>
    <row r="454" spans="1:4" x14ac:dyDescent="0.25">
      <c r="A454" t="s">
        <v>2608</v>
      </c>
      <c r="B454" s="51">
        <v>2096</v>
      </c>
      <c r="C454" t="s">
        <v>2613</v>
      </c>
      <c r="D454" t="s">
        <v>2611</v>
      </c>
    </row>
    <row r="455" spans="1:4" x14ac:dyDescent="0.25">
      <c r="A455" t="s">
        <v>2608</v>
      </c>
      <c r="B455" s="51">
        <v>2096</v>
      </c>
      <c r="C455" t="s">
        <v>2614</v>
      </c>
      <c r="D455" t="s">
        <v>2611</v>
      </c>
    </row>
    <row r="456" spans="1:4" x14ac:dyDescent="0.25">
      <c r="A456" t="s">
        <v>2608</v>
      </c>
      <c r="B456" s="51">
        <v>2096</v>
      </c>
      <c r="C456" t="s">
        <v>2615</v>
      </c>
      <c r="D456" t="s">
        <v>2611</v>
      </c>
    </row>
    <row r="457" spans="1:4" x14ac:dyDescent="0.25">
      <c r="A457" t="s">
        <v>2616</v>
      </c>
      <c r="B457" s="51">
        <v>2097</v>
      </c>
      <c r="C457" t="s">
        <v>2617</v>
      </c>
    </row>
    <row r="458" spans="1:4" x14ac:dyDescent="0.25">
      <c r="A458" t="s">
        <v>2616</v>
      </c>
      <c r="B458" s="51">
        <v>2097</v>
      </c>
      <c r="C458" t="s">
        <v>2618</v>
      </c>
      <c r="D458" t="s">
        <v>2617</v>
      </c>
    </row>
    <row r="459" spans="1:4" x14ac:dyDescent="0.25">
      <c r="A459" t="s">
        <v>2616</v>
      </c>
      <c r="B459" s="51">
        <v>2097</v>
      </c>
      <c r="C459" t="s">
        <v>2619</v>
      </c>
      <c r="D459" t="s">
        <v>2617</v>
      </c>
    </row>
    <row r="460" spans="1:4" x14ac:dyDescent="0.25">
      <c r="A460" t="s">
        <v>2616</v>
      </c>
      <c r="B460" s="51">
        <v>2097</v>
      </c>
      <c r="C460" t="s">
        <v>2620</v>
      </c>
      <c r="D460" t="s">
        <v>2617</v>
      </c>
    </row>
    <row r="461" spans="1:4" x14ac:dyDescent="0.25">
      <c r="A461" t="s">
        <v>2616</v>
      </c>
      <c r="B461" s="51">
        <v>2097</v>
      </c>
      <c r="C461" t="s">
        <v>2621</v>
      </c>
      <c r="D461" t="s">
        <v>2617</v>
      </c>
    </row>
    <row r="462" spans="1:4" x14ac:dyDescent="0.25">
      <c r="A462" t="s">
        <v>2622</v>
      </c>
      <c r="B462" s="51">
        <v>2098</v>
      </c>
      <c r="C462" t="s">
        <v>2623</v>
      </c>
      <c r="D462" t="s">
        <v>2624</v>
      </c>
    </row>
    <row r="463" spans="1:4" x14ac:dyDescent="0.25">
      <c r="A463" t="s">
        <v>2622</v>
      </c>
      <c r="B463" s="51">
        <v>2098</v>
      </c>
      <c r="C463" t="s">
        <v>2624</v>
      </c>
    </row>
    <row r="464" spans="1:4" x14ac:dyDescent="0.25">
      <c r="A464" t="s">
        <v>2622</v>
      </c>
      <c r="B464" s="51">
        <v>2098</v>
      </c>
      <c r="C464" t="s">
        <v>2625</v>
      </c>
      <c r="D464" t="s">
        <v>2624</v>
      </c>
    </row>
    <row r="465" spans="1:4" x14ac:dyDescent="0.25">
      <c r="A465" t="s">
        <v>2622</v>
      </c>
      <c r="B465" s="51">
        <v>2098</v>
      </c>
      <c r="C465" t="s">
        <v>2626</v>
      </c>
      <c r="D465" t="s">
        <v>2624</v>
      </c>
    </row>
    <row r="466" spans="1:4" x14ac:dyDescent="0.25">
      <c r="A466" t="s">
        <v>2622</v>
      </c>
      <c r="B466" s="51">
        <v>2098</v>
      </c>
      <c r="C466" t="s">
        <v>2627</v>
      </c>
      <c r="D466" t="s">
        <v>2624</v>
      </c>
    </row>
    <row r="467" spans="1:4" x14ac:dyDescent="0.25">
      <c r="A467" t="s">
        <v>2622</v>
      </c>
      <c r="B467" s="51">
        <v>2098</v>
      </c>
      <c r="C467" t="s">
        <v>2628</v>
      </c>
      <c r="D467" t="s">
        <v>2624</v>
      </c>
    </row>
    <row r="468" spans="1:4" x14ac:dyDescent="0.25">
      <c r="A468" t="s">
        <v>2622</v>
      </c>
      <c r="B468" s="51">
        <v>2098</v>
      </c>
      <c r="C468" t="s">
        <v>2629</v>
      </c>
      <c r="D468" t="s">
        <v>2624</v>
      </c>
    </row>
    <row r="469" spans="1:4" x14ac:dyDescent="0.25">
      <c r="A469" t="s">
        <v>2622</v>
      </c>
      <c r="B469" s="51">
        <v>2098</v>
      </c>
      <c r="C469" t="s">
        <v>2630</v>
      </c>
      <c r="D469" t="s">
        <v>2624</v>
      </c>
    </row>
    <row r="470" spans="1:4" x14ac:dyDescent="0.25">
      <c r="A470" t="s">
        <v>2631</v>
      </c>
      <c r="B470" s="51">
        <v>2099</v>
      </c>
      <c r="C470" t="s">
        <v>2632</v>
      </c>
      <c r="D470" t="s">
        <v>2633</v>
      </c>
    </row>
    <row r="471" spans="1:4" x14ac:dyDescent="0.25">
      <c r="A471" t="s">
        <v>2631</v>
      </c>
      <c r="B471" s="51">
        <v>2099</v>
      </c>
      <c r="C471" t="s">
        <v>2634</v>
      </c>
      <c r="D471" t="s">
        <v>2633</v>
      </c>
    </row>
    <row r="472" spans="1:4" x14ac:dyDescent="0.25">
      <c r="A472" t="s">
        <v>2631</v>
      </c>
      <c r="B472" s="51">
        <v>2099</v>
      </c>
      <c r="C472" t="s">
        <v>2635</v>
      </c>
      <c r="D472" t="s">
        <v>2633</v>
      </c>
    </row>
    <row r="473" spans="1:4" x14ac:dyDescent="0.25">
      <c r="A473" t="s">
        <v>2631</v>
      </c>
      <c r="B473" s="51">
        <v>2099</v>
      </c>
      <c r="C473" t="s">
        <v>2633</v>
      </c>
    </row>
    <row r="474" spans="1:4" x14ac:dyDescent="0.25">
      <c r="A474" t="s">
        <v>2631</v>
      </c>
      <c r="B474" s="51">
        <v>2099</v>
      </c>
      <c r="C474" t="s">
        <v>2636</v>
      </c>
      <c r="D474" t="s">
        <v>2633</v>
      </c>
    </row>
    <row r="475" spans="1:4" x14ac:dyDescent="0.25">
      <c r="A475" t="s">
        <v>2631</v>
      </c>
      <c r="B475" s="51">
        <v>2099</v>
      </c>
      <c r="C475" t="s">
        <v>2637</v>
      </c>
      <c r="D475" t="s">
        <v>2633</v>
      </c>
    </row>
    <row r="476" spans="1:4" x14ac:dyDescent="0.25">
      <c r="A476" t="s">
        <v>2638</v>
      </c>
      <c r="B476" s="51">
        <v>2100</v>
      </c>
      <c r="C476" t="s">
        <v>2639</v>
      </c>
    </row>
    <row r="477" spans="1:4" x14ac:dyDescent="0.25">
      <c r="A477" t="s">
        <v>2638</v>
      </c>
      <c r="B477" s="51">
        <v>2100</v>
      </c>
      <c r="C477" t="s">
        <v>2640</v>
      </c>
      <c r="D477" t="s">
        <v>2639</v>
      </c>
    </row>
    <row r="478" spans="1:4" x14ac:dyDescent="0.25">
      <c r="A478" t="s">
        <v>2638</v>
      </c>
      <c r="B478" s="51">
        <v>2100</v>
      </c>
      <c r="C478" t="s">
        <v>2641</v>
      </c>
      <c r="D478" t="s">
        <v>2639</v>
      </c>
    </row>
    <row r="479" spans="1:4" x14ac:dyDescent="0.25">
      <c r="A479" t="s">
        <v>2638</v>
      </c>
      <c r="B479" s="51">
        <v>2100</v>
      </c>
      <c r="C479" t="s">
        <v>2642</v>
      </c>
      <c r="D479" t="s">
        <v>2639</v>
      </c>
    </row>
    <row r="480" spans="1:4" x14ac:dyDescent="0.25">
      <c r="A480" t="s">
        <v>2643</v>
      </c>
      <c r="B480" s="51">
        <v>2101</v>
      </c>
      <c r="C480" t="s">
        <v>2644</v>
      </c>
    </row>
    <row r="481" spans="1:4" x14ac:dyDescent="0.25">
      <c r="A481" t="s">
        <v>2643</v>
      </c>
      <c r="B481" s="51">
        <v>2101</v>
      </c>
      <c r="C481" t="s">
        <v>2645</v>
      </c>
      <c r="D481" t="s">
        <v>2644</v>
      </c>
    </row>
    <row r="482" spans="1:4" x14ac:dyDescent="0.25">
      <c r="A482" t="s">
        <v>2643</v>
      </c>
      <c r="B482" s="51">
        <v>2101</v>
      </c>
      <c r="C482" t="s">
        <v>2646</v>
      </c>
      <c r="D482" t="s">
        <v>2644</v>
      </c>
    </row>
    <row r="483" spans="1:4" x14ac:dyDescent="0.25">
      <c r="A483" t="s">
        <v>2643</v>
      </c>
      <c r="B483" s="51">
        <v>2101</v>
      </c>
      <c r="C483" t="s">
        <v>2647</v>
      </c>
      <c r="D483" t="s">
        <v>2644</v>
      </c>
    </row>
    <row r="484" spans="1:4" x14ac:dyDescent="0.25">
      <c r="A484" t="s">
        <v>2643</v>
      </c>
      <c r="B484" s="51">
        <v>2101</v>
      </c>
      <c r="C484" t="s">
        <v>2648</v>
      </c>
      <c r="D484" t="s">
        <v>2644</v>
      </c>
    </row>
    <row r="485" spans="1:4" x14ac:dyDescent="0.25">
      <c r="A485" t="s">
        <v>2643</v>
      </c>
      <c r="B485" s="51">
        <v>2101</v>
      </c>
      <c r="C485" t="s">
        <v>2649</v>
      </c>
      <c r="D485" t="s">
        <v>2644</v>
      </c>
    </row>
    <row r="486" spans="1:4" x14ac:dyDescent="0.25">
      <c r="A486" t="s">
        <v>2650</v>
      </c>
      <c r="B486" s="51">
        <v>2102</v>
      </c>
      <c r="C486" t="s">
        <v>2651</v>
      </c>
    </row>
    <row r="487" spans="1:4" x14ac:dyDescent="0.25">
      <c r="A487" t="s">
        <v>2650</v>
      </c>
      <c r="B487" s="51">
        <v>2102</v>
      </c>
      <c r="C487" t="s">
        <v>2652</v>
      </c>
      <c r="D487" t="s">
        <v>2651</v>
      </c>
    </row>
    <row r="488" spans="1:4" x14ac:dyDescent="0.25">
      <c r="A488" t="s">
        <v>2650</v>
      </c>
      <c r="B488" s="51">
        <v>2102</v>
      </c>
      <c r="C488" t="s">
        <v>2653</v>
      </c>
      <c r="D488" t="s">
        <v>2651</v>
      </c>
    </row>
    <row r="489" spans="1:4" x14ac:dyDescent="0.25">
      <c r="A489" t="s">
        <v>2654</v>
      </c>
      <c r="B489" s="51">
        <v>2103</v>
      </c>
      <c r="C489" t="s">
        <v>2655</v>
      </c>
    </row>
    <row r="490" spans="1:4" x14ac:dyDescent="0.25">
      <c r="A490" t="s">
        <v>2654</v>
      </c>
      <c r="B490" s="51">
        <v>2103</v>
      </c>
      <c r="C490" t="s">
        <v>2656</v>
      </c>
      <c r="D490" t="s">
        <v>2655</v>
      </c>
    </row>
    <row r="491" spans="1:4" x14ac:dyDescent="0.25">
      <c r="A491" t="s">
        <v>2654</v>
      </c>
      <c r="B491" s="51">
        <v>2103</v>
      </c>
      <c r="C491" t="s">
        <v>2657</v>
      </c>
      <c r="D491" t="s">
        <v>2655</v>
      </c>
    </row>
    <row r="492" spans="1:4" x14ac:dyDescent="0.25">
      <c r="A492" t="s">
        <v>2654</v>
      </c>
      <c r="B492" s="51">
        <v>2103</v>
      </c>
      <c r="C492" t="s">
        <v>2658</v>
      </c>
      <c r="D492" t="s">
        <v>2655</v>
      </c>
    </row>
    <row r="493" spans="1:4" x14ac:dyDescent="0.25">
      <c r="A493" t="s">
        <v>2659</v>
      </c>
      <c r="B493" s="51">
        <v>2104</v>
      </c>
      <c r="C493" t="s">
        <v>2660</v>
      </c>
    </row>
    <row r="494" spans="1:4" x14ac:dyDescent="0.25">
      <c r="A494" t="s">
        <v>2659</v>
      </c>
      <c r="B494" s="51">
        <v>2104</v>
      </c>
      <c r="C494" t="s">
        <v>2661</v>
      </c>
      <c r="D494" t="s">
        <v>2660</v>
      </c>
    </row>
    <row r="495" spans="1:4" x14ac:dyDescent="0.25">
      <c r="A495" t="s">
        <v>2659</v>
      </c>
      <c r="B495" s="51">
        <v>2104</v>
      </c>
      <c r="C495" t="s">
        <v>2662</v>
      </c>
      <c r="D495" t="s">
        <v>2660</v>
      </c>
    </row>
    <row r="496" spans="1:4" x14ac:dyDescent="0.25">
      <c r="A496" t="s">
        <v>2659</v>
      </c>
      <c r="B496" s="51">
        <v>2104</v>
      </c>
      <c r="C496" t="s">
        <v>2663</v>
      </c>
      <c r="D496" t="s">
        <v>2660</v>
      </c>
    </row>
    <row r="497" spans="1:4" x14ac:dyDescent="0.25">
      <c r="A497" t="s">
        <v>2664</v>
      </c>
      <c r="B497" s="51">
        <v>2105</v>
      </c>
      <c r="C497" t="s">
        <v>2665</v>
      </c>
    </row>
    <row r="498" spans="1:4" x14ac:dyDescent="0.25">
      <c r="A498" t="s">
        <v>2664</v>
      </c>
      <c r="B498" s="51">
        <v>2105</v>
      </c>
      <c r="C498" t="s">
        <v>2666</v>
      </c>
      <c r="D498" t="s">
        <v>2665</v>
      </c>
    </row>
    <row r="499" spans="1:4" x14ac:dyDescent="0.25">
      <c r="A499" t="s">
        <v>2664</v>
      </c>
      <c r="B499" s="51">
        <v>2105</v>
      </c>
      <c r="C499" t="s">
        <v>2667</v>
      </c>
      <c r="D499" t="s">
        <v>2665</v>
      </c>
    </row>
    <row r="500" spans="1:4" x14ac:dyDescent="0.25">
      <c r="A500" t="s">
        <v>2668</v>
      </c>
      <c r="B500" s="51">
        <v>2106</v>
      </c>
      <c r="C500" t="s">
        <v>2669</v>
      </c>
    </row>
    <row r="501" spans="1:4" x14ac:dyDescent="0.25">
      <c r="A501" t="s">
        <v>2668</v>
      </c>
      <c r="B501" s="51">
        <v>2107</v>
      </c>
      <c r="C501" t="s">
        <v>2670</v>
      </c>
      <c r="D501" t="s">
        <v>2671</v>
      </c>
    </row>
    <row r="502" spans="1:4" x14ac:dyDescent="0.25">
      <c r="A502" t="s">
        <v>2668</v>
      </c>
      <c r="B502" s="51">
        <v>2107</v>
      </c>
      <c r="C502" t="s">
        <v>2671</v>
      </c>
    </row>
    <row r="503" spans="1:4" x14ac:dyDescent="0.25">
      <c r="A503" t="s">
        <v>2668</v>
      </c>
      <c r="B503" s="51">
        <v>2107</v>
      </c>
      <c r="C503" t="s">
        <v>2672</v>
      </c>
      <c r="D503" t="s">
        <v>2671</v>
      </c>
    </row>
    <row r="504" spans="1:4" x14ac:dyDescent="0.25">
      <c r="A504" t="s">
        <v>2668</v>
      </c>
      <c r="B504" s="51">
        <v>2108</v>
      </c>
      <c r="C504" t="s">
        <v>2673</v>
      </c>
      <c r="D504" t="s">
        <v>2674</v>
      </c>
    </row>
    <row r="505" spans="1:4" x14ac:dyDescent="0.25">
      <c r="A505" t="s">
        <v>2668</v>
      </c>
      <c r="B505" s="51">
        <v>2108</v>
      </c>
      <c r="C505" t="s">
        <v>2674</v>
      </c>
    </row>
    <row r="506" spans="1:4" x14ac:dyDescent="0.25">
      <c r="A506" t="s">
        <v>2668</v>
      </c>
      <c r="B506" s="51">
        <v>2108</v>
      </c>
      <c r="C506" t="s">
        <v>2675</v>
      </c>
      <c r="D506" t="s">
        <v>2674</v>
      </c>
    </row>
    <row r="507" spans="1:4" x14ac:dyDescent="0.25">
      <c r="A507" t="s">
        <v>2676</v>
      </c>
      <c r="B507" s="51">
        <v>2109</v>
      </c>
      <c r="C507" t="s">
        <v>2677</v>
      </c>
    </row>
    <row r="508" spans="1:4" x14ac:dyDescent="0.25">
      <c r="A508" t="s">
        <v>2676</v>
      </c>
      <c r="B508" s="51">
        <v>2109</v>
      </c>
      <c r="C508" t="s">
        <v>2678</v>
      </c>
      <c r="D508" t="s">
        <v>2677</v>
      </c>
    </row>
    <row r="509" spans="1:4" x14ac:dyDescent="0.25">
      <c r="A509" t="s">
        <v>2676</v>
      </c>
      <c r="B509" s="51">
        <v>2109</v>
      </c>
      <c r="C509" t="s">
        <v>2679</v>
      </c>
      <c r="D509" t="s">
        <v>2677</v>
      </c>
    </row>
    <row r="510" spans="1:4" x14ac:dyDescent="0.25">
      <c r="A510" t="s">
        <v>2680</v>
      </c>
      <c r="B510" s="51">
        <v>2110</v>
      </c>
      <c r="C510" t="s">
        <v>2681</v>
      </c>
    </row>
    <row r="511" spans="1:4" x14ac:dyDescent="0.25">
      <c r="A511" t="s">
        <v>2680</v>
      </c>
      <c r="B511" s="51">
        <v>2110</v>
      </c>
      <c r="C511" t="s">
        <v>2682</v>
      </c>
      <c r="D511" t="s">
        <v>2681</v>
      </c>
    </row>
    <row r="512" spans="1:4" x14ac:dyDescent="0.25">
      <c r="A512" t="s">
        <v>2683</v>
      </c>
      <c r="B512" s="51">
        <v>2111</v>
      </c>
      <c r="C512" t="s">
        <v>2684</v>
      </c>
      <c r="D512" t="s">
        <v>2685</v>
      </c>
    </row>
    <row r="513" spans="1:4" x14ac:dyDescent="0.25">
      <c r="A513" t="s">
        <v>2683</v>
      </c>
      <c r="B513" s="51">
        <v>2111</v>
      </c>
      <c r="C513" t="s">
        <v>2685</v>
      </c>
    </row>
    <row r="514" spans="1:4" x14ac:dyDescent="0.25">
      <c r="A514" t="s">
        <v>2683</v>
      </c>
      <c r="B514" s="51">
        <v>2111</v>
      </c>
      <c r="C514" t="s">
        <v>2686</v>
      </c>
      <c r="D514" t="s">
        <v>2685</v>
      </c>
    </row>
    <row r="515" spans="1:4" x14ac:dyDescent="0.25">
      <c r="A515" t="s">
        <v>2687</v>
      </c>
      <c r="B515" s="51">
        <v>2112</v>
      </c>
      <c r="C515" t="s">
        <v>2688</v>
      </c>
    </row>
    <row r="516" spans="1:4" x14ac:dyDescent="0.25">
      <c r="A516" t="s">
        <v>2687</v>
      </c>
      <c r="B516" s="51">
        <v>2112</v>
      </c>
      <c r="C516" t="s">
        <v>2689</v>
      </c>
      <c r="D516" t="s">
        <v>2688</v>
      </c>
    </row>
    <row r="517" spans="1:4" x14ac:dyDescent="0.25">
      <c r="A517" t="s">
        <v>2687</v>
      </c>
      <c r="B517" s="51">
        <v>2112</v>
      </c>
      <c r="C517" t="s">
        <v>2690</v>
      </c>
      <c r="D517" t="s">
        <v>2688</v>
      </c>
    </row>
    <row r="518" spans="1:4" x14ac:dyDescent="0.25">
      <c r="A518" t="s">
        <v>2687</v>
      </c>
      <c r="B518" s="51">
        <v>2112</v>
      </c>
      <c r="C518" t="s">
        <v>2691</v>
      </c>
      <c r="D518" t="s">
        <v>2688</v>
      </c>
    </row>
    <row r="519" spans="1:4" x14ac:dyDescent="0.25">
      <c r="A519" t="s">
        <v>2683</v>
      </c>
      <c r="B519" s="51">
        <v>2113</v>
      </c>
      <c r="C519" t="s">
        <v>2692</v>
      </c>
    </row>
    <row r="520" spans="1:4" x14ac:dyDescent="0.25">
      <c r="A520" t="s">
        <v>2683</v>
      </c>
      <c r="B520" s="51">
        <v>2113</v>
      </c>
      <c r="C520" t="s">
        <v>2693</v>
      </c>
      <c r="D520" t="s">
        <v>2692</v>
      </c>
    </row>
    <row r="521" spans="1:4" x14ac:dyDescent="0.25">
      <c r="A521" t="s">
        <v>2683</v>
      </c>
      <c r="B521" s="51">
        <v>2113</v>
      </c>
      <c r="C521" t="s">
        <v>2694</v>
      </c>
      <c r="D521" t="s">
        <v>2692</v>
      </c>
    </row>
    <row r="522" spans="1:4" x14ac:dyDescent="0.25">
      <c r="A522" t="s">
        <v>2683</v>
      </c>
      <c r="B522" s="51">
        <v>2113</v>
      </c>
      <c r="C522" t="s">
        <v>2695</v>
      </c>
      <c r="D522" t="s">
        <v>2692</v>
      </c>
    </row>
    <row r="523" spans="1:4" x14ac:dyDescent="0.25">
      <c r="A523" t="s">
        <v>2696</v>
      </c>
      <c r="B523" s="51">
        <v>2114</v>
      </c>
      <c r="C523" t="s">
        <v>2697</v>
      </c>
    </row>
    <row r="524" spans="1:4" x14ac:dyDescent="0.25">
      <c r="A524" t="s">
        <v>2696</v>
      </c>
      <c r="B524" s="51">
        <v>2115</v>
      </c>
      <c r="C524" t="s">
        <v>2698</v>
      </c>
      <c r="D524" t="s">
        <v>2699</v>
      </c>
    </row>
    <row r="525" spans="1:4" x14ac:dyDescent="0.25">
      <c r="A525" t="s">
        <v>2696</v>
      </c>
      <c r="B525" s="51">
        <v>2115</v>
      </c>
      <c r="C525" t="s">
        <v>2699</v>
      </c>
    </row>
    <row r="526" spans="1:4" x14ac:dyDescent="0.25">
      <c r="A526" t="s">
        <v>2700</v>
      </c>
      <c r="B526" s="51">
        <v>2116</v>
      </c>
      <c r="C526" t="s">
        <v>2701</v>
      </c>
    </row>
    <row r="527" spans="1:4" x14ac:dyDescent="0.25">
      <c r="A527" t="s">
        <v>2700</v>
      </c>
      <c r="B527" s="51">
        <v>2116</v>
      </c>
      <c r="C527" t="s">
        <v>2702</v>
      </c>
      <c r="D527" t="s">
        <v>2701</v>
      </c>
    </row>
    <row r="528" spans="1:4" x14ac:dyDescent="0.25">
      <c r="A528" t="s">
        <v>2700</v>
      </c>
      <c r="B528" s="51">
        <v>2116</v>
      </c>
      <c r="C528" t="s">
        <v>2703</v>
      </c>
      <c r="D528" t="s">
        <v>2701</v>
      </c>
    </row>
    <row r="529" spans="1:4" x14ac:dyDescent="0.25">
      <c r="A529" t="s">
        <v>2700</v>
      </c>
      <c r="B529" s="51">
        <v>2116</v>
      </c>
      <c r="C529" t="s">
        <v>2704</v>
      </c>
      <c r="D529" t="s">
        <v>2701</v>
      </c>
    </row>
    <row r="530" spans="1:4" x14ac:dyDescent="0.25">
      <c r="A530" t="s">
        <v>2700</v>
      </c>
      <c r="B530" s="51">
        <v>2117</v>
      </c>
      <c r="C530" t="s">
        <v>2705</v>
      </c>
    </row>
    <row r="531" spans="1:4" x14ac:dyDescent="0.25">
      <c r="A531" t="s">
        <v>2700</v>
      </c>
      <c r="B531" s="51">
        <v>2117</v>
      </c>
      <c r="C531" t="s">
        <v>2702</v>
      </c>
      <c r="D531" t="s">
        <v>2705</v>
      </c>
    </row>
    <row r="532" spans="1:4" x14ac:dyDescent="0.25">
      <c r="A532" t="s">
        <v>2700</v>
      </c>
      <c r="B532" s="51">
        <v>2117</v>
      </c>
      <c r="C532" t="s">
        <v>2706</v>
      </c>
      <c r="D532" t="s">
        <v>2705</v>
      </c>
    </row>
    <row r="533" spans="1:4" x14ac:dyDescent="0.25">
      <c r="A533" t="s">
        <v>2700</v>
      </c>
      <c r="B533" s="51">
        <v>2117</v>
      </c>
      <c r="C533" t="s">
        <v>2707</v>
      </c>
      <c r="D533" t="s">
        <v>2705</v>
      </c>
    </row>
    <row r="534" spans="1:4" x14ac:dyDescent="0.25">
      <c r="A534" t="s">
        <v>2708</v>
      </c>
      <c r="B534" s="51">
        <v>2118</v>
      </c>
      <c r="C534" t="s">
        <v>2709</v>
      </c>
    </row>
    <row r="535" spans="1:4" x14ac:dyDescent="0.25">
      <c r="A535" t="s">
        <v>2708</v>
      </c>
      <c r="B535" s="51">
        <v>2118</v>
      </c>
      <c r="C535" t="s">
        <v>2710</v>
      </c>
      <c r="D535" t="s">
        <v>2709</v>
      </c>
    </row>
    <row r="536" spans="1:4" x14ac:dyDescent="0.25">
      <c r="A536" t="s">
        <v>2708</v>
      </c>
      <c r="B536" s="51">
        <v>2119</v>
      </c>
      <c r="C536" t="s">
        <v>2711</v>
      </c>
    </row>
    <row r="537" spans="1:4" x14ac:dyDescent="0.25">
      <c r="A537" t="s">
        <v>2708</v>
      </c>
      <c r="B537" s="51">
        <v>2119</v>
      </c>
      <c r="C537" t="s">
        <v>2712</v>
      </c>
      <c r="D537" t="s">
        <v>2711</v>
      </c>
    </row>
    <row r="538" spans="1:4" x14ac:dyDescent="0.25">
      <c r="A538" t="s">
        <v>2708</v>
      </c>
      <c r="B538" s="51">
        <v>2119</v>
      </c>
      <c r="C538" t="s">
        <v>2713</v>
      </c>
      <c r="D538" t="s">
        <v>2711</v>
      </c>
    </row>
    <row r="539" spans="1:4" x14ac:dyDescent="0.25">
      <c r="A539" t="s">
        <v>2714</v>
      </c>
      <c r="B539" s="51">
        <v>2120</v>
      </c>
      <c r="C539" t="s">
        <v>2715</v>
      </c>
    </row>
    <row r="540" spans="1:4" x14ac:dyDescent="0.25">
      <c r="A540" t="s">
        <v>2714</v>
      </c>
      <c r="B540" s="51">
        <v>2120</v>
      </c>
      <c r="C540" t="s">
        <v>2716</v>
      </c>
      <c r="D540" t="s">
        <v>2715</v>
      </c>
    </row>
    <row r="541" spans="1:4" x14ac:dyDescent="0.25">
      <c r="A541" t="s">
        <v>2714</v>
      </c>
      <c r="B541" s="51">
        <v>2120</v>
      </c>
      <c r="C541" t="s">
        <v>2717</v>
      </c>
      <c r="D541" t="s">
        <v>2715</v>
      </c>
    </row>
    <row r="542" spans="1:4" x14ac:dyDescent="0.25">
      <c r="A542" t="s">
        <v>2718</v>
      </c>
      <c r="B542" s="51">
        <v>2121</v>
      </c>
      <c r="C542" t="s">
        <v>2719</v>
      </c>
    </row>
    <row r="543" spans="1:4" x14ac:dyDescent="0.25">
      <c r="A543" t="s">
        <v>2718</v>
      </c>
      <c r="B543" s="51">
        <v>2121</v>
      </c>
      <c r="C543" t="s">
        <v>2720</v>
      </c>
      <c r="D543" t="s">
        <v>2719</v>
      </c>
    </row>
    <row r="544" spans="1:4" x14ac:dyDescent="0.25">
      <c r="A544" t="s">
        <v>2718</v>
      </c>
      <c r="B544" s="51">
        <v>2122</v>
      </c>
      <c r="C544" t="s">
        <v>2721</v>
      </c>
    </row>
    <row r="545" spans="1:4" x14ac:dyDescent="0.25">
      <c r="A545" t="s">
        <v>2718</v>
      </c>
      <c r="B545" s="51">
        <v>2122</v>
      </c>
      <c r="C545" t="s">
        <v>2722</v>
      </c>
      <c r="D545" t="s">
        <v>2721</v>
      </c>
    </row>
    <row r="546" spans="1:4" x14ac:dyDescent="0.25">
      <c r="A546" t="s">
        <v>2718</v>
      </c>
      <c r="B546" s="51">
        <v>2122</v>
      </c>
      <c r="C546" t="s">
        <v>2723</v>
      </c>
      <c r="D546" t="s">
        <v>2721</v>
      </c>
    </row>
    <row r="547" spans="1:4" x14ac:dyDescent="0.25">
      <c r="A547" t="s">
        <v>2718</v>
      </c>
      <c r="B547" s="51">
        <v>2122</v>
      </c>
      <c r="C547" t="s">
        <v>2724</v>
      </c>
      <c r="D547" t="s">
        <v>2721</v>
      </c>
    </row>
    <row r="548" spans="1:4" x14ac:dyDescent="0.25">
      <c r="A548" t="s">
        <v>2718</v>
      </c>
      <c r="B548" s="51">
        <v>2122</v>
      </c>
      <c r="C548" t="s">
        <v>2725</v>
      </c>
      <c r="D548" t="s">
        <v>2721</v>
      </c>
    </row>
    <row r="549" spans="1:4" x14ac:dyDescent="0.25">
      <c r="A549" t="s">
        <v>2718</v>
      </c>
      <c r="B549" s="51">
        <v>2122</v>
      </c>
      <c r="C549" t="s">
        <v>2726</v>
      </c>
      <c r="D549" t="s">
        <v>2721</v>
      </c>
    </row>
    <row r="550" spans="1:4" x14ac:dyDescent="0.25">
      <c r="A550" t="s">
        <v>2718</v>
      </c>
      <c r="B550" s="51">
        <v>2123</v>
      </c>
      <c r="C550" t="s">
        <v>2727</v>
      </c>
    </row>
    <row r="551" spans="1:4" x14ac:dyDescent="0.25">
      <c r="A551" t="s">
        <v>2718</v>
      </c>
      <c r="B551" s="51">
        <v>2123</v>
      </c>
      <c r="C551" t="s">
        <v>2728</v>
      </c>
      <c r="D551" t="s">
        <v>2727</v>
      </c>
    </row>
    <row r="552" spans="1:4" x14ac:dyDescent="0.25">
      <c r="A552" t="s">
        <v>2729</v>
      </c>
      <c r="B552" s="51">
        <v>2124</v>
      </c>
      <c r="C552" t="s">
        <v>2730</v>
      </c>
    </row>
    <row r="553" spans="1:4" x14ac:dyDescent="0.25">
      <c r="A553" t="s">
        <v>2729</v>
      </c>
      <c r="B553" s="51">
        <v>2124</v>
      </c>
      <c r="C553" t="s">
        <v>2731</v>
      </c>
      <c r="D553" t="s">
        <v>2730</v>
      </c>
    </row>
    <row r="554" spans="1:4" x14ac:dyDescent="0.25">
      <c r="A554" t="s">
        <v>2729</v>
      </c>
      <c r="B554" s="51">
        <v>2125</v>
      </c>
      <c r="C554" t="s">
        <v>2732</v>
      </c>
    </row>
    <row r="555" spans="1:4" x14ac:dyDescent="0.25">
      <c r="A555" t="s">
        <v>2729</v>
      </c>
      <c r="B555" s="51">
        <v>2125</v>
      </c>
      <c r="C555" t="s">
        <v>2733</v>
      </c>
      <c r="D555" t="s">
        <v>2732</v>
      </c>
    </row>
    <row r="556" spans="1:4" x14ac:dyDescent="0.25">
      <c r="A556" t="s">
        <v>2729</v>
      </c>
      <c r="B556" s="51">
        <v>2125</v>
      </c>
      <c r="C556" t="s">
        <v>2734</v>
      </c>
      <c r="D556" t="s">
        <v>2732</v>
      </c>
    </row>
    <row r="557" spans="1:4" x14ac:dyDescent="0.25">
      <c r="A557" t="s">
        <v>2729</v>
      </c>
      <c r="B557" s="51">
        <v>2125</v>
      </c>
      <c r="C557" t="s">
        <v>2735</v>
      </c>
      <c r="D557" t="s">
        <v>2732</v>
      </c>
    </row>
    <row r="558" spans="1:4" x14ac:dyDescent="0.25">
      <c r="A558" t="s">
        <v>2736</v>
      </c>
      <c r="B558" s="51">
        <v>2126</v>
      </c>
      <c r="C558" t="s">
        <v>2737</v>
      </c>
      <c r="D558" t="s">
        <v>2738</v>
      </c>
    </row>
    <row r="559" spans="1:4" x14ac:dyDescent="0.25">
      <c r="A559" t="s">
        <v>2736</v>
      </c>
      <c r="B559" s="51">
        <v>2126</v>
      </c>
      <c r="C559" t="s">
        <v>2739</v>
      </c>
      <c r="D559" t="s">
        <v>2738</v>
      </c>
    </row>
    <row r="560" spans="1:4" x14ac:dyDescent="0.25">
      <c r="A560" t="s">
        <v>2736</v>
      </c>
      <c r="B560" s="51">
        <v>2126</v>
      </c>
      <c r="C560" t="s">
        <v>2738</v>
      </c>
    </row>
    <row r="561" spans="1:4" x14ac:dyDescent="0.25">
      <c r="A561" t="s">
        <v>2736</v>
      </c>
      <c r="B561" s="51">
        <v>2126</v>
      </c>
      <c r="C561" t="s">
        <v>2740</v>
      </c>
      <c r="D561" t="s">
        <v>2738</v>
      </c>
    </row>
    <row r="562" spans="1:4" x14ac:dyDescent="0.25">
      <c r="A562" t="s">
        <v>2741</v>
      </c>
      <c r="B562" s="51">
        <v>2127</v>
      </c>
      <c r="C562" t="s">
        <v>2742</v>
      </c>
    </row>
    <row r="563" spans="1:4" x14ac:dyDescent="0.25">
      <c r="A563" t="s">
        <v>2741</v>
      </c>
      <c r="B563" s="51">
        <v>2127</v>
      </c>
      <c r="C563" t="s">
        <v>2743</v>
      </c>
      <c r="D563" t="s">
        <v>2742</v>
      </c>
    </row>
    <row r="564" spans="1:4" x14ac:dyDescent="0.25">
      <c r="A564" t="s">
        <v>2741</v>
      </c>
      <c r="B564" s="51">
        <v>2127</v>
      </c>
      <c r="C564" t="s">
        <v>2744</v>
      </c>
      <c r="D564" t="s">
        <v>2742</v>
      </c>
    </row>
    <row r="565" spans="1:4" x14ac:dyDescent="0.25">
      <c r="A565" t="s">
        <v>2741</v>
      </c>
      <c r="B565" s="51">
        <v>2127</v>
      </c>
      <c r="C565" t="s">
        <v>2745</v>
      </c>
      <c r="D565" t="s">
        <v>2742</v>
      </c>
    </row>
    <row r="566" spans="1:4" x14ac:dyDescent="0.25">
      <c r="A566" t="s">
        <v>2741</v>
      </c>
      <c r="B566" s="51">
        <v>2127</v>
      </c>
      <c r="C566" t="s">
        <v>2746</v>
      </c>
      <c r="D566" t="s">
        <v>2742</v>
      </c>
    </row>
    <row r="567" spans="1:4" x14ac:dyDescent="0.25">
      <c r="A567" t="s">
        <v>2741</v>
      </c>
      <c r="B567" s="51">
        <v>2127</v>
      </c>
      <c r="C567" t="s">
        <v>2747</v>
      </c>
      <c r="D567" t="s">
        <v>2742</v>
      </c>
    </row>
    <row r="568" spans="1:4" x14ac:dyDescent="0.25">
      <c r="A568" t="s">
        <v>2748</v>
      </c>
      <c r="B568" s="51">
        <v>2128</v>
      </c>
      <c r="C568" t="s">
        <v>2749</v>
      </c>
    </row>
    <row r="569" spans="1:4" x14ac:dyDescent="0.25">
      <c r="A569" t="s">
        <v>2748</v>
      </c>
      <c r="B569" s="51">
        <v>2128</v>
      </c>
      <c r="C569" t="s">
        <v>2750</v>
      </c>
      <c r="D569" t="s">
        <v>2749</v>
      </c>
    </row>
    <row r="570" spans="1:4" x14ac:dyDescent="0.25">
      <c r="A570" t="s">
        <v>2748</v>
      </c>
      <c r="B570" s="51">
        <v>2128</v>
      </c>
      <c r="C570" t="s">
        <v>2751</v>
      </c>
      <c r="D570" t="s">
        <v>2749</v>
      </c>
    </row>
    <row r="571" spans="1:4" x14ac:dyDescent="0.25">
      <c r="A571" t="s">
        <v>2752</v>
      </c>
      <c r="B571" s="51">
        <v>2129</v>
      </c>
      <c r="C571" t="s">
        <v>2753</v>
      </c>
      <c r="D571" t="s">
        <v>2754</v>
      </c>
    </row>
    <row r="572" spans="1:4" x14ac:dyDescent="0.25">
      <c r="A572" t="s">
        <v>2752</v>
      </c>
      <c r="B572" s="51">
        <v>2129</v>
      </c>
      <c r="C572" t="s">
        <v>2754</v>
      </c>
    </row>
    <row r="573" spans="1:4" x14ac:dyDescent="0.25">
      <c r="A573" t="s">
        <v>2752</v>
      </c>
      <c r="B573" s="51">
        <v>2129</v>
      </c>
      <c r="C573" t="s">
        <v>2755</v>
      </c>
      <c r="D573" t="s">
        <v>2754</v>
      </c>
    </row>
    <row r="574" spans="1:4" x14ac:dyDescent="0.25">
      <c r="A574" t="s">
        <v>2752</v>
      </c>
      <c r="B574" s="51">
        <v>2129</v>
      </c>
      <c r="C574" t="s">
        <v>2756</v>
      </c>
      <c r="D574" t="s">
        <v>2754</v>
      </c>
    </row>
    <row r="575" spans="1:4" x14ac:dyDescent="0.25">
      <c r="A575" t="s">
        <v>2752</v>
      </c>
      <c r="B575" s="51">
        <v>2129</v>
      </c>
      <c r="C575" t="s">
        <v>2757</v>
      </c>
      <c r="D575" t="s">
        <v>2754</v>
      </c>
    </row>
    <row r="576" spans="1:4" x14ac:dyDescent="0.25">
      <c r="A576" t="s">
        <v>2752</v>
      </c>
      <c r="B576" s="51">
        <v>2129</v>
      </c>
      <c r="C576" t="s">
        <v>2758</v>
      </c>
      <c r="D576" t="s">
        <v>2754</v>
      </c>
    </row>
    <row r="577" spans="1:4" x14ac:dyDescent="0.25">
      <c r="A577" t="s">
        <v>2752</v>
      </c>
      <c r="B577" s="51">
        <v>2129</v>
      </c>
      <c r="C577" t="s">
        <v>2759</v>
      </c>
      <c r="D577" t="s">
        <v>2754</v>
      </c>
    </row>
    <row r="578" spans="1:4" x14ac:dyDescent="0.25">
      <c r="A578" t="s">
        <v>2752</v>
      </c>
      <c r="B578" s="51">
        <v>2129</v>
      </c>
      <c r="C578" t="s">
        <v>2760</v>
      </c>
      <c r="D578" t="s">
        <v>2754</v>
      </c>
    </row>
    <row r="579" spans="1:4" x14ac:dyDescent="0.25">
      <c r="A579" t="s">
        <v>2761</v>
      </c>
      <c r="B579" s="51">
        <v>2130</v>
      </c>
      <c r="C579" t="s">
        <v>2762</v>
      </c>
    </row>
    <row r="580" spans="1:4" x14ac:dyDescent="0.25">
      <c r="A580" t="s">
        <v>2761</v>
      </c>
      <c r="B580" s="51">
        <v>2130</v>
      </c>
      <c r="C580" t="s">
        <v>2763</v>
      </c>
      <c r="D580" t="s">
        <v>2762</v>
      </c>
    </row>
    <row r="581" spans="1:4" x14ac:dyDescent="0.25">
      <c r="A581" t="s">
        <v>2761</v>
      </c>
      <c r="B581" s="51">
        <v>2130</v>
      </c>
      <c r="C581" t="s">
        <v>2764</v>
      </c>
      <c r="D581" t="s">
        <v>2762</v>
      </c>
    </row>
    <row r="582" spans="1:4" x14ac:dyDescent="0.25">
      <c r="A582" t="s">
        <v>2761</v>
      </c>
      <c r="B582" s="51">
        <v>2130</v>
      </c>
      <c r="C582" t="s">
        <v>2765</v>
      </c>
      <c r="D582" t="s">
        <v>2762</v>
      </c>
    </row>
    <row r="583" spans="1:4" x14ac:dyDescent="0.25">
      <c r="A583" t="s">
        <v>2766</v>
      </c>
      <c r="B583" s="51">
        <v>2131</v>
      </c>
      <c r="C583" t="s">
        <v>2767</v>
      </c>
      <c r="D583" t="s">
        <v>2768</v>
      </c>
    </row>
    <row r="584" spans="1:4" x14ac:dyDescent="0.25">
      <c r="A584" t="s">
        <v>2766</v>
      </c>
      <c r="B584" s="51">
        <v>2131</v>
      </c>
      <c r="C584" t="s">
        <v>2768</v>
      </c>
    </row>
    <row r="585" spans="1:4" x14ac:dyDescent="0.25">
      <c r="A585" t="s">
        <v>2766</v>
      </c>
      <c r="B585" s="51">
        <v>2131</v>
      </c>
      <c r="C585" t="s">
        <v>2769</v>
      </c>
      <c r="D585" t="s">
        <v>2768</v>
      </c>
    </row>
    <row r="586" spans="1:4" x14ac:dyDescent="0.25">
      <c r="A586" t="s">
        <v>2770</v>
      </c>
      <c r="B586" s="51">
        <v>2132</v>
      </c>
      <c r="C586" t="s">
        <v>2771</v>
      </c>
    </row>
    <row r="587" spans="1:4" x14ac:dyDescent="0.25">
      <c r="A587" t="s">
        <v>2770</v>
      </c>
      <c r="B587" s="51">
        <v>2132</v>
      </c>
      <c r="C587" t="s">
        <v>2772</v>
      </c>
      <c r="D587" t="s">
        <v>2771</v>
      </c>
    </row>
    <row r="588" spans="1:4" x14ac:dyDescent="0.25">
      <c r="A588" t="s">
        <v>2770</v>
      </c>
      <c r="B588" s="51">
        <v>2132</v>
      </c>
      <c r="C588" t="s">
        <v>2773</v>
      </c>
      <c r="D588" t="s">
        <v>2771</v>
      </c>
    </row>
    <row r="589" spans="1:4" x14ac:dyDescent="0.25">
      <c r="A589" t="s">
        <v>2770</v>
      </c>
      <c r="B589" s="51">
        <v>2132</v>
      </c>
      <c r="C589" t="s">
        <v>2774</v>
      </c>
      <c r="D589" t="s">
        <v>2771</v>
      </c>
    </row>
    <row r="590" spans="1:4" x14ac:dyDescent="0.25">
      <c r="A590" t="s">
        <v>2770</v>
      </c>
      <c r="B590" s="51">
        <v>2132</v>
      </c>
      <c r="C590" t="s">
        <v>2775</v>
      </c>
      <c r="D590" t="s">
        <v>2771</v>
      </c>
    </row>
    <row r="591" spans="1:4" x14ac:dyDescent="0.25">
      <c r="A591" t="s">
        <v>2776</v>
      </c>
      <c r="B591" s="51">
        <v>2133</v>
      </c>
      <c r="C591" t="s">
        <v>2777</v>
      </c>
      <c r="D591" t="s">
        <v>2778</v>
      </c>
    </row>
    <row r="592" spans="1:4" x14ac:dyDescent="0.25">
      <c r="A592" t="s">
        <v>2776</v>
      </c>
      <c r="B592" s="51">
        <v>2133</v>
      </c>
      <c r="C592" t="s">
        <v>2778</v>
      </c>
    </row>
    <row r="593" spans="1:5" x14ac:dyDescent="0.25">
      <c r="A593" t="s">
        <v>2776</v>
      </c>
      <c r="B593" s="51">
        <v>2133</v>
      </c>
      <c r="C593" t="s">
        <v>2779</v>
      </c>
      <c r="D593" t="s">
        <v>2778</v>
      </c>
    </row>
    <row r="594" spans="1:5" x14ac:dyDescent="0.25">
      <c r="A594" t="s">
        <v>2780</v>
      </c>
      <c r="B594" s="51">
        <v>2134</v>
      </c>
      <c r="C594" t="s">
        <v>2781</v>
      </c>
      <c r="E594" t="s">
        <v>13884</v>
      </c>
    </row>
    <row r="595" spans="1:5" x14ac:dyDescent="0.25">
      <c r="A595" t="s">
        <v>2780</v>
      </c>
      <c r="B595" s="51">
        <v>2134</v>
      </c>
      <c r="C595" t="s">
        <v>2782</v>
      </c>
      <c r="D595" t="s">
        <v>2781</v>
      </c>
      <c r="E595" t="s">
        <v>13884</v>
      </c>
    </row>
    <row r="596" spans="1:5" x14ac:dyDescent="0.25">
      <c r="A596" t="s">
        <v>2780</v>
      </c>
      <c r="B596" s="51">
        <v>2134</v>
      </c>
      <c r="C596" t="s">
        <v>2783</v>
      </c>
      <c r="D596" t="s">
        <v>2781</v>
      </c>
      <c r="E596" t="s">
        <v>13884</v>
      </c>
    </row>
    <row r="597" spans="1:5" x14ac:dyDescent="0.25">
      <c r="A597" t="s">
        <v>2780</v>
      </c>
      <c r="B597" s="51">
        <v>2134</v>
      </c>
      <c r="C597" t="s">
        <v>2784</v>
      </c>
      <c r="D597" t="s">
        <v>2781</v>
      </c>
      <c r="E597" t="s">
        <v>13884</v>
      </c>
    </row>
    <row r="598" spans="1:5" x14ac:dyDescent="0.25">
      <c r="A598" t="s">
        <v>2780</v>
      </c>
      <c r="B598" s="51">
        <v>2134</v>
      </c>
      <c r="C598" t="s">
        <v>2785</v>
      </c>
      <c r="D598" t="s">
        <v>2781</v>
      </c>
      <c r="E598" t="s">
        <v>13884</v>
      </c>
    </row>
    <row r="599" spans="1:5" x14ac:dyDescent="0.25">
      <c r="A599" t="s">
        <v>2780</v>
      </c>
      <c r="B599" s="51">
        <v>2134</v>
      </c>
      <c r="C599" t="s">
        <v>2786</v>
      </c>
      <c r="D599" t="s">
        <v>2781</v>
      </c>
      <c r="E599" t="s">
        <v>13884</v>
      </c>
    </row>
    <row r="600" spans="1:5" x14ac:dyDescent="0.25">
      <c r="A600" t="s">
        <v>2780</v>
      </c>
      <c r="B600" s="51">
        <v>2134</v>
      </c>
      <c r="C600" t="s">
        <v>2787</v>
      </c>
      <c r="D600" t="s">
        <v>2781</v>
      </c>
      <c r="E600" t="s">
        <v>13884</v>
      </c>
    </row>
    <row r="601" spans="1:5" x14ac:dyDescent="0.25">
      <c r="A601" t="s">
        <v>2788</v>
      </c>
      <c r="B601" s="51">
        <v>2135</v>
      </c>
      <c r="C601" t="s">
        <v>2789</v>
      </c>
      <c r="D601" t="s">
        <v>2790</v>
      </c>
    </row>
    <row r="602" spans="1:5" x14ac:dyDescent="0.25">
      <c r="A602" t="s">
        <v>2788</v>
      </c>
      <c r="B602" s="51">
        <v>2135</v>
      </c>
      <c r="C602" t="s">
        <v>2791</v>
      </c>
      <c r="D602" t="s">
        <v>2790</v>
      </c>
    </row>
    <row r="603" spans="1:5" x14ac:dyDescent="0.25">
      <c r="A603" t="s">
        <v>2788</v>
      </c>
      <c r="B603" s="51">
        <v>2135</v>
      </c>
      <c r="C603" t="s">
        <v>2790</v>
      </c>
    </row>
    <row r="604" spans="1:5" x14ac:dyDescent="0.25">
      <c r="A604" t="s">
        <v>2788</v>
      </c>
      <c r="B604" s="51">
        <v>2135</v>
      </c>
      <c r="C604" t="s">
        <v>2792</v>
      </c>
      <c r="D604" t="s">
        <v>2790</v>
      </c>
    </row>
    <row r="605" spans="1:5" x14ac:dyDescent="0.25">
      <c r="A605" t="s">
        <v>2793</v>
      </c>
      <c r="B605" s="51">
        <v>2136</v>
      </c>
      <c r="C605" t="s">
        <v>2794</v>
      </c>
    </row>
    <row r="606" spans="1:5" x14ac:dyDescent="0.25">
      <c r="A606" t="s">
        <v>2793</v>
      </c>
      <c r="B606" s="51">
        <v>2136</v>
      </c>
      <c r="C606" t="s">
        <v>2795</v>
      </c>
      <c r="D606" t="s">
        <v>2794</v>
      </c>
    </row>
    <row r="607" spans="1:5" x14ac:dyDescent="0.25">
      <c r="A607" t="s">
        <v>2793</v>
      </c>
      <c r="B607" s="51">
        <v>2136</v>
      </c>
      <c r="C607" t="s">
        <v>2796</v>
      </c>
      <c r="D607" t="s">
        <v>2794</v>
      </c>
    </row>
    <row r="608" spans="1:5" x14ac:dyDescent="0.25">
      <c r="A608" t="s">
        <v>2793</v>
      </c>
      <c r="B608" s="51">
        <v>2136</v>
      </c>
      <c r="C608" t="s">
        <v>2797</v>
      </c>
      <c r="D608" t="s">
        <v>2794</v>
      </c>
    </row>
    <row r="609" spans="1:4" x14ac:dyDescent="0.25">
      <c r="A609" t="s">
        <v>2793</v>
      </c>
      <c r="B609" s="51">
        <v>2136</v>
      </c>
      <c r="C609" t="s">
        <v>2798</v>
      </c>
      <c r="D609" t="s">
        <v>2794</v>
      </c>
    </row>
    <row r="610" spans="1:4" x14ac:dyDescent="0.25">
      <c r="A610" t="s">
        <v>2799</v>
      </c>
      <c r="B610" s="51">
        <v>2137</v>
      </c>
      <c r="C610" t="s">
        <v>2800</v>
      </c>
      <c r="D610" t="s">
        <v>2801</v>
      </c>
    </row>
    <row r="611" spans="1:4" x14ac:dyDescent="0.25">
      <c r="A611" t="s">
        <v>2799</v>
      </c>
      <c r="B611" s="51">
        <v>2137</v>
      </c>
      <c r="C611" t="s">
        <v>2801</v>
      </c>
    </row>
    <row r="612" spans="1:4" x14ac:dyDescent="0.25">
      <c r="A612" t="s">
        <v>2799</v>
      </c>
      <c r="B612" s="51">
        <v>2137</v>
      </c>
      <c r="C612" t="s">
        <v>2802</v>
      </c>
      <c r="D612" t="s">
        <v>2801</v>
      </c>
    </row>
    <row r="613" spans="1:4" x14ac:dyDescent="0.25">
      <c r="A613" t="s">
        <v>2799</v>
      </c>
      <c r="B613" s="51">
        <v>2137</v>
      </c>
      <c r="C613" t="s">
        <v>2803</v>
      </c>
      <c r="D613" t="s">
        <v>2801</v>
      </c>
    </row>
    <row r="614" spans="1:4" x14ac:dyDescent="0.25">
      <c r="A614" t="s">
        <v>2799</v>
      </c>
      <c r="B614" s="51">
        <v>2137</v>
      </c>
      <c r="C614" t="s">
        <v>2804</v>
      </c>
      <c r="D614" t="s">
        <v>2801</v>
      </c>
    </row>
    <row r="615" spans="1:4" x14ac:dyDescent="0.25">
      <c r="A615" t="s">
        <v>2799</v>
      </c>
      <c r="B615" s="51">
        <v>2137</v>
      </c>
      <c r="C615" t="s">
        <v>2805</v>
      </c>
      <c r="D615" t="s">
        <v>2801</v>
      </c>
    </row>
    <row r="616" spans="1:4" x14ac:dyDescent="0.25">
      <c r="A616" t="s">
        <v>2806</v>
      </c>
      <c r="B616" s="51">
        <v>2138</v>
      </c>
      <c r="C616" t="s">
        <v>2807</v>
      </c>
      <c r="D616" t="s">
        <v>2808</v>
      </c>
    </row>
    <row r="617" spans="1:4" x14ac:dyDescent="0.25">
      <c r="A617" t="s">
        <v>2806</v>
      </c>
      <c r="B617" s="51">
        <v>2138</v>
      </c>
      <c r="C617" t="s">
        <v>2808</v>
      </c>
    </row>
    <row r="618" spans="1:4" x14ac:dyDescent="0.25">
      <c r="A618" t="s">
        <v>2806</v>
      </c>
      <c r="B618" s="51">
        <v>2138</v>
      </c>
      <c r="C618" t="s">
        <v>2809</v>
      </c>
      <c r="D618" t="s">
        <v>2808</v>
      </c>
    </row>
    <row r="619" spans="1:4" x14ac:dyDescent="0.25">
      <c r="A619" t="s">
        <v>2810</v>
      </c>
      <c r="B619" s="51">
        <v>2139</v>
      </c>
      <c r="C619" t="s">
        <v>2811</v>
      </c>
      <c r="D619" t="s">
        <v>2812</v>
      </c>
    </row>
    <row r="620" spans="1:4" x14ac:dyDescent="0.25">
      <c r="A620" t="s">
        <v>2810</v>
      </c>
      <c r="B620" s="51">
        <v>2139</v>
      </c>
      <c r="C620" t="s">
        <v>2812</v>
      </c>
    </row>
    <row r="621" spans="1:4" x14ac:dyDescent="0.25">
      <c r="A621" t="s">
        <v>2810</v>
      </c>
      <c r="B621" s="51">
        <v>2139</v>
      </c>
      <c r="C621" t="s">
        <v>2813</v>
      </c>
      <c r="D621" t="s">
        <v>2812</v>
      </c>
    </row>
    <row r="622" spans="1:4" x14ac:dyDescent="0.25">
      <c r="A622" t="s">
        <v>2814</v>
      </c>
      <c r="B622" s="51">
        <v>2140</v>
      </c>
      <c r="C622" t="s">
        <v>2815</v>
      </c>
      <c r="D622" t="s">
        <v>2816</v>
      </c>
    </row>
    <row r="623" spans="1:4" x14ac:dyDescent="0.25">
      <c r="A623" t="s">
        <v>2814</v>
      </c>
      <c r="B623" s="51">
        <v>2140</v>
      </c>
      <c r="C623" t="s">
        <v>2816</v>
      </c>
    </row>
    <row r="624" spans="1:4" x14ac:dyDescent="0.25">
      <c r="A624" t="s">
        <v>2814</v>
      </c>
      <c r="B624" s="51">
        <v>2140</v>
      </c>
      <c r="C624" t="s">
        <v>2817</v>
      </c>
      <c r="D624" t="s">
        <v>2816</v>
      </c>
    </row>
    <row r="625" spans="1:4" x14ac:dyDescent="0.25">
      <c r="A625" t="s">
        <v>2818</v>
      </c>
      <c r="B625" s="51">
        <v>2141</v>
      </c>
      <c r="C625" t="s">
        <v>2819</v>
      </c>
    </row>
    <row r="626" spans="1:4" x14ac:dyDescent="0.25">
      <c r="A626" t="s">
        <v>2818</v>
      </c>
      <c r="B626" s="51">
        <v>2141</v>
      </c>
      <c r="C626" t="s">
        <v>2820</v>
      </c>
      <c r="D626" t="s">
        <v>2819</v>
      </c>
    </row>
    <row r="627" spans="1:4" x14ac:dyDescent="0.25">
      <c r="A627" t="s">
        <v>2818</v>
      </c>
      <c r="B627" s="51">
        <v>2141</v>
      </c>
      <c r="C627" t="s">
        <v>2821</v>
      </c>
      <c r="D627" t="s">
        <v>2819</v>
      </c>
    </row>
    <row r="628" spans="1:4" x14ac:dyDescent="0.25">
      <c r="A628" t="s">
        <v>2822</v>
      </c>
      <c r="B628" s="51">
        <v>2142</v>
      </c>
      <c r="C628" t="s">
        <v>2823</v>
      </c>
    </row>
    <row r="629" spans="1:4" x14ac:dyDescent="0.25">
      <c r="A629" t="s">
        <v>2822</v>
      </c>
      <c r="B629" s="51">
        <v>2142</v>
      </c>
      <c r="C629" t="s">
        <v>2824</v>
      </c>
      <c r="D629" t="s">
        <v>2823</v>
      </c>
    </row>
    <row r="630" spans="1:4" x14ac:dyDescent="0.25">
      <c r="A630" t="s">
        <v>2822</v>
      </c>
      <c r="B630" s="51">
        <v>2142</v>
      </c>
      <c r="C630" t="s">
        <v>2825</v>
      </c>
      <c r="D630" t="s">
        <v>2823</v>
      </c>
    </row>
    <row r="631" spans="1:4" x14ac:dyDescent="0.25">
      <c r="A631" t="s">
        <v>2822</v>
      </c>
      <c r="B631" s="51">
        <v>2142</v>
      </c>
      <c r="C631" t="s">
        <v>2826</v>
      </c>
      <c r="D631" t="s">
        <v>2823</v>
      </c>
    </row>
    <row r="632" spans="1:4" x14ac:dyDescent="0.25">
      <c r="A632" t="s">
        <v>2822</v>
      </c>
      <c r="B632" s="51">
        <v>2142</v>
      </c>
      <c r="C632" t="s">
        <v>2827</v>
      </c>
      <c r="D632" t="s">
        <v>2823</v>
      </c>
    </row>
    <row r="633" spans="1:4" x14ac:dyDescent="0.25">
      <c r="A633" t="s">
        <v>2828</v>
      </c>
      <c r="B633" s="51">
        <v>2143</v>
      </c>
      <c r="C633" t="s">
        <v>2829</v>
      </c>
      <c r="D633" t="s">
        <v>2830</v>
      </c>
    </row>
    <row r="634" spans="1:4" x14ac:dyDescent="0.25">
      <c r="A634" t="s">
        <v>2828</v>
      </c>
      <c r="B634" s="51">
        <v>2143</v>
      </c>
      <c r="C634" t="s">
        <v>2830</v>
      </c>
    </row>
    <row r="635" spans="1:4" x14ac:dyDescent="0.25">
      <c r="A635" t="s">
        <v>2828</v>
      </c>
      <c r="B635" s="51">
        <v>2143</v>
      </c>
      <c r="C635" t="s">
        <v>2831</v>
      </c>
      <c r="D635" t="s">
        <v>2830</v>
      </c>
    </row>
    <row r="636" spans="1:4" x14ac:dyDescent="0.25">
      <c r="A636" t="s">
        <v>2828</v>
      </c>
      <c r="B636" s="51">
        <v>2143</v>
      </c>
      <c r="C636" t="s">
        <v>2832</v>
      </c>
      <c r="D636" t="s">
        <v>2830</v>
      </c>
    </row>
    <row r="637" spans="1:4" x14ac:dyDescent="0.25">
      <c r="A637" t="s">
        <v>2833</v>
      </c>
      <c r="B637" s="51">
        <v>2144</v>
      </c>
      <c r="C637" t="s">
        <v>2834</v>
      </c>
      <c r="D637" t="s">
        <v>2835</v>
      </c>
    </row>
    <row r="638" spans="1:4" x14ac:dyDescent="0.25">
      <c r="A638" t="s">
        <v>2833</v>
      </c>
      <c r="B638" s="51">
        <v>2144</v>
      </c>
      <c r="C638" t="s">
        <v>2835</v>
      </c>
    </row>
    <row r="639" spans="1:4" x14ac:dyDescent="0.25">
      <c r="A639" t="s">
        <v>2833</v>
      </c>
      <c r="B639" s="51">
        <v>2144</v>
      </c>
      <c r="C639" t="s">
        <v>2836</v>
      </c>
      <c r="D639" t="s">
        <v>2835</v>
      </c>
    </row>
    <row r="640" spans="1:4" x14ac:dyDescent="0.25">
      <c r="A640" t="s">
        <v>2837</v>
      </c>
      <c r="B640" s="51">
        <v>2145</v>
      </c>
      <c r="C640" t="s">
        <v>2838</v>
      </c>
    </row>
    <row r="641" spans="1:4" x14ac:dyDescent="0.25">
      <c r="A641" t="s">
        <v>2837</v>
      </c>
      <c r="B641" s="51">
        <v>2145</v>
      </c>
      <c r="C641" t="s">
        <v>2839</v>
      </c>
      <c r="D641" t="s">
        <v>2838</v>
      </c>
    </row>
    <row r="642" spans="1:4" x14ac:dyDescent="0.25">
      <c r="A642" t="s">
        <v>2837</v>
      </c>
      <c r="B642" s="51">
        <v>2145</v>
      </c>
      <c r="C642" t="s">
        <v>2840</v>
      </c>
      <c r="D642" t="s">
        <v>2838</v>
      </c>
    </row>
    <row r="643" spans="1:4" x14ac:dyDescent="0.25">
      <c r="A643" t="s">
        <v>2841</v>
      </c>
      <c r="B643" s="51">
        <v>2146</v>
      </c>
      <c r="C643" t="s">
        <v>2842</v>
      </c>
      <c r="D643" t="s">
        <v>2843</v>
      </c>
    </row>
    <row r="644" spans="1:4" x14ac:dyDescent="0.25">
      <c r="A644" t="s">
        <v>2841</v>
      </c>
      <c r="B644" s="51">
        <v>2146</v>
      </c>
      <c r="C644" t="s">
        <v>2843</v>
      </c>
    </row>
    <row r="645" spans="1:4" x14ac:dyDescent="0.25">
      <c r="A645" t="s">
        <v>2841</v>
      </c>
      <c r="B645" s="51">
        <v>2146</v>
      </c>
      <c r="C645" t="s">
        <v>2844</v>
      </c>
      <c r="D645" t="s">
        <v>2843</v>
      </c>
    </row>
    <row r="646" spans="1:4" x14ac:dyDescent="0.25">
      <c r="A646" t="s">
        <v>2841</v>
      </c>
      <c r="B646" s="51">
        <v>2146</v>
      </c>
      <c r="C646" t="s">
        <v>2845</v>
      </c>
      <c r="D646" t="s">
        <v>2843</v>
      </c>
    </row>
    <row r="647" spans="1:4" x14ac:dyDescent="0.25">
      <c r="A647" t="s">
        <v>2846</v>
      </c>
      <c r="B647" s="51">
        <v>2147</v>
      </c>
      <c r="C647" t="s">
        <v>2847</v>
      </c>
      <c r="D647" t="s">
        <v>2848</v>
      </c>
    </row>
    <row r="648" spans="1:4" x14ac:dyDescent="0.25">
      <c r="A648" t="s">
        <v>2846</v>
      </c>
      <c r="B648" s="51">
        <v>2147</v>
      </c>
      <c r="C648" t="s">
        <v>2849</v>
      </c>
      <c r="D648" t="s">
        <v>2848</v>
      </c>
    </row>
    <row r="649" spans="1:4" x14ac:dyDescent="0.25">
      <c r="A649" t="s">
        <v>2846</v>
      </c>
      <c r="B649" s="51">
        <v>2147</v>
      </c>
      <c r="C649" t="s">
        <v>2848</v>
      </c>
    </row>
    <row r="650" spans="1:4" x14ac:dyDescent="0.25">
      <c r="A650" t="s">
        <v>2846</v>
      </c>
      <c r="B650" s="51">
        <v>2147</v>
      </c>
      <c r="C650" t="s">
        <v>2850</v>
      </c>
      <c r="D650" t="s">
        <v>2848</v>
      </c>
    </row>
    <row r="651" spans="1:4" x14ac:dyDescent="0.25">
      <c r="A651" t="s">
        <v>2846</v>
      </c>
      <c r="B651" s="51">
        <v>2147</v>
      </c>
      <c r="C651" t="s">
        <v>2851</v>
      </c>
      <c r="D651" t="s">
        <v>2848</v>
      </c>
    </row>
    <row r="652" spans="1:4" x14ac:dyDescent="0.25">
      <c r="A652" t="s">
        <v>2846</v>
      </c>
      <c r="B652" s="51">
        <v>2147</v>
      </c>
      <c r="C652" t="s">
        <v>2852</v>
      </c>
      <c r="D652" t="s">
        <v>2848</v>
      </c>
    </row>
    <row r="653" spans="1:4" x14ac:dyDescent="0.25">
      <c r="A653" t="s">
        <v>2846</v>
      </c>
      <c r="B653" s="51">
        <v>2147</v>
      </c>
      <c r="C653" t="s">
        <v>2853</v>
      </c>
      <c r="D653" t="s">
        <v>2848</v>
      </c>
    </row>
    <row r="654" spans="1:4" x14ac:dyDescent="0.25">
      <c r="A654" t="s">
        <v>2846</v>
      </c>
      <c r="B654" s="51">
        <v>2147</v>
      </c>
      <c r="C654" t="s">
        <v>2854</v>
      </c>
      <c r="D654" t="s">
        <v>2848</v>
      </c>
    </row>
    <row r="655" spans="1:4" x14ac:dyDescent="0.25">
      <c r="A655" t="s">
        <v>2846</v>
      </c>
      <c r="B655" s="51">
        <v>2147</v>
      </c>
      <c r="C655" t="s">
        <v>2855</v>
      </c>
      <c r="D655" t="s">
        <v>2848</v>
      </c>
    </row>
    <row r="656" spans="1:4" x14ac:dyDescent="0.25">
      <c r="A656" t="s">
        <v>2856</v>
      </c>
      <c r="B656" s="51">
        <v>2148</v>
      </c>
      <c r="C656" t="s">
        <v>2857</v>
      </c>
      <c r="D656" t="s">
        <v>2858</v>
      </c>
    </row>
    <row r="657" spans="1:4" x14ac:dyDescent="0.25">
      <c r="A657" t="s">
        <v>2856</v>
      </c>
      <c r="B657" s="51">
        <v>2148</v>
      </c>
      <c r="C657" t="s">
        <v>2859</v>
      </c>
      <c r="D657" t="s">
        <v>2858</v>
      </c>
    </row>
    <row r="658" spans="1:4" x14ac:dyDescent="0.25">
      <c r="A658" t="s">
        <v>2856</v>
      </c>
      <c r="B658" s="51">
        <v>2148</v>
      </c>
      <c r="C658" t="s">
        <v>2860</v>
      </c>
      <c r="D658" t="s">
        <v>2858</v>
      </c>
    </row>
    <row r="659" spans="1:4" x14ac:dyDescent="0.25">
      <c r="A659" t="s">
        <v>2856</v>
      </c>
      <c r="B659" s="51">
        <v>2148</v>
      </c>
      <c r="C659" t="s">
        <v>2858</v>
      </c>
    </row>
    <row r="660" spans="1:4" x14ac:dyDescent="0.25">
      <c r="A660" t="s">
        <v>2856</v>
      </c>
      <c r="B660" s="51">
        <v>2148</v>
      </c>
      <c r="C660" t="s">
        <v>2861</v>
      </c>
      <c r="D660" t="s">
        <v>2858</v>
      </c>
    </row>
    <row r="661" spans="1:4" x14ac:dyDescent="0.25">
      <c r="A661" t="s">
        <v>2862</v>
      </c>
      <c r="B661" s="51">
        <v>2149</v>
      </c>
      <c r="C661" t="s">
        <v>2863</v>
      </c>
      <c r="D661" t="s">
        <v>2864</v>
      </c>
    </row>
    <row r="662" spans="1:4" x14ac:dyDescent="0.25">
      <c r="A662" t="s">
        <v>2862</v>
      </c>
      <c r="B662" s="51">
        <v>2149</v>
      </c>
      <c r="C662" t="s">
        <v>2864</v>
      </c>
    </row>
    <row r="663" spans="1:4" x14ac:dyDescent="0.25">
      <c r="A663" t="s">
        <v>2862</v>
      </c>
      <c r="B663" s="51">
        <v>2149</v>
      </c>
      <c r="C663" t="s">
        <v>2865</v>
      </c>
      <c r="D663" t="s">
        <v>2864</v>
      </c>
    </row>
    <row r="664" spans="1:4" x14ac:dyDescent="0.25">
      <c r="A664" t="s">
        <v>2866</v>
      </c>
      <c r="B664" s="51">
        <v>2150</v>
      </c>
      <c r="C664" t="s">
        <v>2867</v>
      </c>
      <c r="D664" t="s">
        <v>2868</v>
      </c>
    </row>
    <row r="665" spans="1:4" x14ac:dyDescent="0.25">
      <c r="A665" t="s">
        <v>2866</v>
      </c>
      <c r="B665" s="51">
        <v>2150</v>
      </c>
      <c r="C665" t="s">
        <v>2868</v>
      </c>
    </row>
    <row r="666" spans="1:4" x14ac:dyDescent="0.25">
      <c r="A666" t="s">
        <v>2866</v>
      </c>
      <c r="B666" s="51">
        <v>2150</v>
      </c>
      <c r="C666" t="s">
        <v>2869</v>
      </c>
      <c r="D666" t="s">
        <v>2868</v>
      </c>
    </row>
    <row r="667" spans="1:4" x14ac:dyDescent="0.25">
      <c r="A667" t="s">
        <v>2870</v>
      </c>
      <c r="B667" s="51">
        <v>2151</v>
      </c>
      <c r="C667" t="s">
        <v>2871</v>
      </c>
      <c r="D667" t="s">
        <v>2872</v>
      </c>
    </row>
    <row r="668" spans="1:4" x14ac:dyDescent="0.25">
      <c r="A668" t="s">
        <v>2870</v>
      </c>
      <c r="B668" s="51">
        <v>2151</v>
      </c>
      <c r="C668" t="s">
        <v>2873</v>
      </c>
      <c r="D668" t="s">
        <v>2872</v>
      </c>
    </row>
    <row r="669" spans="1:4" x14ac:dyDescent="0.25">
      <c r="A669" t="s">
        <v>2870</v>
      </c>
      <c r="B669" s="51">
        <v>2151</v>
      </c>
      <c r="C669" t="s">
        <v>2872</v>
      </c>
    </row>
    <row r="670" spans="1:4" x14ac:dyDescent="0.25">
      <c r="A670" t="s">
        <v>2874</v>
      </c>
      <c r="B670" s="51">
        <v>2152</v>
      </c>
      <c r="C670" t="s">
        <v>2875</v>
      </c>
      <c r="D670" t="s">
        <v>2876</v>
      </c>
    </row>
    <row r="671" spans="1:4" x14ac:dyDescent="0.25">
      <c r="A671" t="s">
        <v>2874</v>
      </c>
      <c r="B671" s="51">
        <v>2152</v>
      </c>
      <c r="C671" t="s">
        <v>2876</v>
      </c>
    </row>
    <row r="672" spans="1:4" x14ac:dyDescent="0.25">
      <c r="A672" t="s">
        <v>2874</v>
      </c>
      <c r="B672" s="51">
        <v>2152</v>
      </c>
      <c r="C672" t="s">
        <v>2877</v>
      </c>
      <c r="D672" t="s">
        <v>2876</v>
      </c>
    </row>
    <row r="673" spans="1:4" x14ac:dyDescent="0.25">
      <c r="A673" t="s">
        <v>2874</v>
      </c>
      <c r="B673" s="51">
        <v>2152</v>
      </c>
      <c r="C673" t="s">
        <v>2878</v>
      </c>
      <c r="D673" t="s">
        <v>2876</v>
      </c>
    </row>
    <row r="674" spans="1:4" x14ac:dyDescent="0.25">
      <c r="A674" t="s">
        <v>2874</v>
      </c>
      <c r="B674" s="51">
        <v>2152</v>
      </c>
      <c r="C674" t="s">
        <v>2879</v>
      </c>
      <c r="D674" t="s">
        <v>2876</v>
      </c>
    </row>
    <row r="675" spans="1:4" x14ac:dyDescent="0.25">
      <c r="A675" t="s">
        <v>2880</v>
      </c>
      <c r="B675" s="51">
        <v>2153</v>
      </c>
      <c r="C675" t="s">
        <v>2881</v>
      </c>
      <c r="D675" t="s">
        <v>2882</v>
      </c>
    </row>
    <row r="676" spans="1:4" x14ac:dyDescent="0.25">
      <c r="A676" t="s">
        <v>2880</v>
      </c>
      <c r="B676" s="51">
        <v>2153</v>
      </c>
      <c r="C676" t="s">
        <v>2882</v>
      </c>
    </row>
    <row r="677" spans="1:4" x14ac:dyDescent="0.25">
      <c r="A677" t="s">
        <v>2880</v>
      </c>
      <c r="B677" s="51">
        <v>2153</v>
      </c>
      <c r="C677" t="s">
        <v>2883</v>
      </c>
      <c r="D677" t="s">
        <v>2882</v>
      </c>
    </row>
    <row r="678" spans="1:4" x14ac:dyDescent="0.25">
      <c r="A678" t="s">
        <v>2880</v>
      </c>
      <c r="B678" s="51">
        <v>2153</v>
      </c>
      <c r="C678" t="s">
        <v>2884</v>
      </c>
      <c r="D678" t="s">
        <v>2882</v>
      </c>
    </row>
    <row r="679" spans="1:4" x14ac:dyDescent="0.25">
      <c r="A679" t="s">
        <v>2880</v>
      </c>
      <c r="B679" s="51">
        <v>2153</v>
      </c>
      <c r="C679" t="s">
        <v>2885</v>
      </c>
      <c r="D679" t="s">
        <v>2882</v>
      </c>
    </row>
    <row r="680" spans="1:4" x14ac:dyDescent="0.25">
      <c r="A680" t="s">
        <v>2880</v>
      </c>
      <c r="B680" s="51">
        <v>2153</v>
      </c>
      <c r="C680" t="s">
        <v>2886</v>
      </c>
      <c r="D680" t="s">
        <v>2882</v>
      </c>
    </row>
    <row r="681" spans="1:4" x14ac:dyDescent="0.25">
      <c r="A681" t="s">
        <v>2880</v>
      </c>
      <c r="B681" s="51">
        <v>2153</v>
      </c>
      <c r="C681" t="s">
        <v>2887</v>
      </c>
      <c r="D681" t="s">
        <v>2882</v>
      </c>
    </row>
    <row r="682" spans="1:4" x14ac:dyDescent="0.25">
      <c r="A682" t="s">
        <v>2888</v>
      </c>
      <c r="B682" s="51">
        <v>2154</v>
      </c>
      <c r="C682" t="s">
        <v>2889</v>
      </c>
      <c r="D682" t="s">
        <v>2890</v>
      </c>
    </row>
    <row r="683" spans="1:4" x14ac:dyDescent="0.25">
      <c r="A683" t="s">
        <v>2888</v>
      </c>
      <c r="B683" s="51">
        <v>2154</v>
      </c>
      <c r="C683" t="s">
        <v>2891</v>
      </c>
      <c r="D683" t="s">
        <v>2890</v>
      </c>
    </row>
    <row r="684" spans="1:4" x14ac:dyDescent="0.25">
      <c r="A684" t="s">
        <v>2888</v>
      </c>
      <c r="B684" s="51">
        <v>2154</v>
      </c>
      <c r="C684" t="s">
        <v>2892</v>
      </c>
      <c r="D684" t="s">
        <v>2890</v>
      </c>
    </row>
    <row r="685" spans="1:4" x14ac:dyDescent="0.25">
      <c r="A685" t="s">
        <v>2888</v>
      </c>
      <c r="B685" s="51">
        <v>2154</v>
      </c>
      <c r="C685" t="s">
        <v>2890</v>
      </c>
    </row>
    <row r="686" spans="1:4" x14ac:dyDescent="0.25">
      <c r="A686" t="s">
        <v>2888</v>
      </c>
      <c r="B686" s="51">
        <v>2154</v>
      </c>
      <c r="C686" t="s">
        <v>2893</v>
      </c>
      <c r="D686" t="s">
        <v>2890</v>
      </c>
    </row>
    <row r="687" spans="1:4" x14ac:dyDescent="0.25">
      <c r="A687" t="s">
        <v>2888</v>
      </c>
      <c r="B687" s="51">
        <v>2154</v>
      </c>
      <c r="C687" t="s">
        <v>2894</v>
      </c>
      <c r="D687" t="s">
        <v>2890</v>
      </c>
    </row>
    <row r="688" spans="1:4" x14ac:dyDescent="0.25">
      <c r="A688" t="s">
        <v>2895</v>
      </c>
      <c r="B688" s="51">
        <v>2155</v>
      </c>
      <c r="C688" t="s">
        <v>2896</v>
      </c>
    </row>
    <row r="689" spans="1:4" x14ac:dyDescent="0.25">
      <c r="A689" t="s">
        <v>2895</v>
      </c>
      <c r="B689" s="51">
        <v>2155</v>
      </c>
      <c r="C689" t="s">
        <v>2897</v>
      </c>
      <c r="D689" t="s">
        <v>2896</v>
      </c>
    </row>
    <row r="690" spans="1:4" x14ac:dyDescent="0.25">
      <c r="A690" t="s">
        <v>2898</v>
      </c>
      <c r="B690" s="51">
        <v>2156</v>
      </c>
      <c r="C690" t="s">
        <v>2899</v>
      </c>
      <c r="D690" t="s">
        <v>2900</v>
      </c>
    </row>
    <row r="691" spans="1:4" x14ac:dyDescent="0.25">
      <c r="A691" t="s">
        <v>2898</v>
      </c>
      <c r="B691" s="51">
        <v>2156</v>
      </c>
      <c r="C691" t="s">
        <v>2901</v>
      </c>
      <c r="D691" t="s">
        <v>2900</v>
      </c>
    </row>
    <row r="692" spans="1:4" x14ac:dyDescent="0.25">
      <c r="A692" t="s">
        <v>2898</v>
      </c>
      <c r="B692" s="51">
        <v>2156</v>
      </c>
      <c r="C692" t="s">
        <v>2902</v>
      </c>
      <c r="D692" t="s">
        <v>2900</v>
      </c>
    </row>
    <row r="693" spans="1:4" x14ac:dyDescent="0.25">
      <c r="A693" t="s">
        <v>2898</v>
      </c>
      <c r="B693" s="51">
        <v>2156</v>
      </c>
      <c r="C693" t="s">
        <v>2900</v>
      </c>
    </row>
    <row r="694" spans="1:4" x14ac:dyDescent="0.25">
      <c r="A694" t="s">
        <v>2898</v>
      </c>
      <c r="B694" s="51">
        <v>2156</v>
      </c>
      <c r="C694" t="s">
        <v>2903</v>
      </c>
      <c r="D694" t="s">
        <v>2900</v>
      </c>
    </row>
    <row r="695" spans="1:4" x14ac:dyDescent="0.25">
      <c r="A695" t="s">
        <v>2904</v>
      </c>
      <c r="B695" s="51">
        <v>2157</v>
      </c>
      <c r="C695" t="s">
        <v>2905</v>
      </c>
      <c r="D695" t="s">
        <v>2906</v>
      </c>
    </row>
    <row r="696" spans="1:4" x14ac:dyDescent="0.25">
      <c r="A696" t="s">
        <v>2904</v>
      </c>
      <c r="B696" s="51">
        <v>2157</v>
      </c>
      <c r="C696" t="s">
        <v>2907</v>
      </c>
      <c r="D696" t="s">
        <v>2906</v>
      </c>
    </row>
    <row r="697" spans="1:4" x14ac:dyDescent="0.25">
      <c r="A697" t="s">
        <v>2904</v>
      </c>
      <c r="B697" s="51">
        <v>2157</v>
      </c>
      <c r="C697" t="s">
        <v>2906</v>
      </c>
    </row>
    <row r="698" spans="1:4" x14ac:dyDescent="0.25">
      <c r="A698" t="s">
        <v>2904</v>
      </c>
      <c r="B698" s="51">
        <v>2157</v>
      </c>
      <c r="C698" t="s">
        <v>2908</v>
      </c>
      <c r="D698" t="s">
        <v>2906</v>
      </c>
    </row>
    <row r="699" spans="1:4" x14ac:dyDescent="0.25">
      <c r="A699" t="s">
        <v>2904</v>
      </c>
      <c r="B699" s="51">
        <v>2157</v>
      </c>
      <c r="C699" t="s">
        <v>2909</v>
      </c>
      <c r="D699" t="s">
        <v>2906</v>
      </c>
    </row>
    <row r="700" spans="1:4" x14ac:dyDescent="0.25">
      <c r="A700" t="s">
        <v>2904</v>
      </c>
      <c r="B700" s="51">
        <v>2157</v>
      </c>
      <c r="C700" t="s">
        <v>2910</v>
      </c>
      <c r="D700" t="s">
        <v>2906</v>
      </c>
    </row>
    <row r="701" spans="1:4" x14ac:dyDescent="0.25">
      <c r="A701" t="s">
        <v>2904</v>
      </c>
      <c r="B701" s="51">
        <v>2157</v>
      </c>
      <c r="C701" t="s">
        <v>2911</v>
      </c>
      <c r="D701" t="s">
        <v>2906</v>
      </c>
    </row>
    <row r="702" spans="1:4" x14ac:dyDescent="0.25">
      <c r="A702" t="s">
        <v>2904</v>
      </c>
      <c r="B702" s="51">
        <v>2157</v>
      </c>
      <c r="C702" t="s">
        <v>2912</v>
      </c>
      <c r="D702" t="s">
        <v>2906</v>
      </c>
    </row>
    <row r="703" spans="1:4" x14ac:dyDescent="0.25">
      <c r="A703" t="s">
        <v>2904</v>
      </c>
      <c r="B703" s="51">
        <v>2157</v>
      </c>
      <c r="C703" t="s">
        <v>2913</v>
      </c>
      <c r="D703" t="s">
        <v>2906</v>
      </c>
    </row>
    <row r="704" spans="1:4" x14ac:dyDescent="0.25">
      <c r="A704" t="s">
        <v>2914</v>
      </c>
      <c r="B704" s="51">
        <v>2158</v>
      </c>
      <c r="C704" t="s">
        <v>2915</v>
      </c>
      <c r="D704" t="s">
        <v>2916</v>
      </c>
    </row>
    <row r="705" spans="1:4" x14ac:dyDescent="0.25">
      <c r="A705" t="s">
        <v>2914</v>
      </c>
      <c r="B705" s="51">
        <v>2158</v>
      </c>
      <c r="C705" t="s">
        <v>2917</v>
      </c>
      <c r="D705" t="s">
        <v>2916</v>
      </c>
    </row>
    <row r="706" spans="1:4" x14ac:dyDescent="0.25">
      <c r="A706" t="s">
        <v>2914</v>
      </c>
      <c r="B706" s="51">
        <v>2158</v>
      </c>
      <c r="C706" t="s">
        <v>2918</v>
      </c>
      <c r="D706" t="s">
        <v>2916</v>
      </c>
    </row>
    <row r="707" spans="1:4" x14ac:dyDescent="0.25">
      <c r="A707" t="s">
        <v>2914</v>
      </c>
      <c r="B707" s="51">
        <v>2158</v>
      </c>
      <c r="C707" t="s">
        <v>2919</v>
      </c>
      <c r="D707" t="s">
        <v>2916</v>
      </c>
    </row>
    <row r="708" spans="1:4" x14ac:dyDescent="0.25">
      <c r="A708" t="s">
        <v>2914</v>
      </c>
      <c r="B708" s="51">
        <v>2158</v>
      </c>
      <c r="C708" t="s">
        <v>2920</v>
      </c>
      <c r="D708" t="s">
        <v>2916</v>
      </c>
    </row>
    <row r="709" spans="1:4" x14ac:dyDescent="0.25">
      <c r="A709" t="s">
        <v>2914</v>
      </c>
      <c r="B709" s="51">
        <v>2158</v>
      </c>
      <c r="C709" t="s">
        <v>2916</v>
      </c>
    </row>
    <row r="710" spans="1:4" x14ac:dyDescent="0.25">
      <c r="A710" t="s">
        <v>2914</v>
      </c>
      <c r="B710" s="51">
        <v>2158</v>
      </c>
      <c r="C710" t="s">
        <v>2921</v>
      </c>
      <c r="D710" t="s">
        <v>2916</v>
      </c>
    </row>
    <row r="711" spans="1:4" x14ac:dyDescent="0.25">
      <c r="A711" t="s">
        <v>2922</v>
      </c>
      <c r="B711" s="51">
        <v>2159</v>
      </c>
      <c r="C711" t="s">
        <v>2923</v>
      </c>
      <c r="D711" t="s">
        <v>2924</v>
      </c>
    </row>
    <row r="712" spans="1:4" x14ac:dyDescent="0.25">
      <c r="A712" t="s">
        <v>2922</v>
      </c>
      <c r="B712" s="51">
        <v>2159</v>
      </c>
      <c r="C712" t="s">
        <v>2925</v>
      </c>
      <c r="D712" t="s">
        <v>2924</v>
      </c>
    </row>
    <row r="713" spans="1:4" x14ac:dyDescent="0.25">
      <c r="A713" t="s">
        <v>2922</v>
      </c>
      <c r="B713" s="51">
        <v>2159</v>
      </c>
      <c r="C713" t="s">
        <v>2924</v>
      </c>
    </row>
    <row r="714" spans="1:4" x14ac:dyDescent="0.25">
      <c r="A714" t="s">
        <v>2922</v>
      </c>
      <c r="B714" s="51">
        <v>2159</v>
      </c>
      <c r="C714" t="s">
        <v>2926</v>
      </c>
      <c r="D714" t="s">
        <v>2924</v>
      </c>
    </row>
    <row r="715" spans="1:4" x14ac:dyDescent="0.25">
      <c r="A715" t="s">
        <v>2922</v>
      </c>
      <c r="B715" s="51">
        <v>2159</v>
      </c>
      <c r="C715" t="s">
        <v>2927</v>
      </c>
      <c r="D715" t="s">
        <v>2924</v>
      </c>
    </row>
    <row r="716" spans="1:4" x14ac:dyDescent="0.25">
      <c r="A716" t="s">
        <v>2922</v>
      </c>
      <c r="B716" s="51">
        <v>2159</v>
      </c>
      <c r="C716" t="s">
        <v>2928</v>
      </c>
      <c r="D716" t="s">
        <v>2924</v>
      </c>
    </row>
    <row r="717" spans="1:4" x14ac:dyDescent="0.25">
      <c r="A717" t="s">
        <v>2929</v>
      </c>
      <c r="B717" s="51">
        <v>2160</v>
      </c>
      <c r="C717" t="s">
        <v>2930</v>
      </c>
      <c r="D717" t="s">
        <v>2931</v>
      </c>
    </row>
    <row r="718" spans="1:4" x14ac:dyDescent="0.25">
      <c r="A718" t="s">
        <v>2929</v>
      </c>
      <c r="B718" s="51">
        <v>2160</v>
      </c>
      <c r="C718" t="s">
        <v>2932</v>
      </c>
      <c r="D718" t="s">
        <v>2931</v>
      </c>
    </row>
    <row r="719" spans="1:4" x14ac:dyDescent="0.25">
      <c r="A719" t="s">
        <v>2929</v>
      </c>
      <c r="B719" s="51">
        <v>2160</v>
      </c>
      <c r="C719" t="s">
        <v>2933</v>
      </c>
      <c r="D719" t="s">
        <v>2931</v>
      </c>
    </row>
    <row r="720" spans="1:4" x14ac:dyDescent="0.25">
      <c r="A720" t="s">
        <v>2929</v>
      </c>
      <c r="B720" s="51">
        <v>2160</v>
      </c>
      <c r="C720" t="s">
        <v>2934</v>
      </c>
      <c r="D720" t="s">
        <v>2931</v>
      </c>
    </row>
    <row r="721" spans="1:4" x14ac:dyDescent="0.25">
      <c r="A721" t="s">
        <v>2929</v>
      </c>
      <c r="B721" s="51">
        <v>2160</v>
      </c>
      <c r="C721" t="s">
        <v>2931</v>
      </c>
    </row>
    <row r="722" spans="1:4" x14ac:dyDescent="0.25">
      <c r="A722" t="s">
        <v>2935</v>
      </c>
      <c r="B722" s="51">
        <v>2161</v>
      </c>
      <c r="C722" t="s">
        <v>2936</v>
      </c>
      <c r="D722" t="s">
        <v>2937</v>
      </c>
    </row>
    <row r="723" spans="1:4" x14ac:dyDescent="0.25">
      <c r="A723" t="s">
        <v>2935</v>
      </c>
      <c r="B723" s="51">
        <v>2161</v>
      </c>
      <c r="C723" t="s">
        <v>2938</v>
      </c>
      <c r="D723" t="s">
        <v>2937</v>
      </c>
    </row>
    <row r="724" spans="1:4" x14ac:dyDescent="0.25">
      <c r="A724" t="s">
        <v>2935</v>
      </c>
      <c r="B724" s="51">
        <v>2161</v>
      </c>
      <c r="C724" t="s">
        <v>2937</v>
      </c>
    </row>
    <row r="725" spans="1:4" x14ac:dyDescent="0.25">
      <c r="A725" t="s">
        <v>2935</v>
      </c>
      <c r="B725" s="51">
        <v>2161</v>
      </c>
      <c r="C725" t="s">
        <v>2939</v>
      </c>
      <c r="D725" t="s">
        <v>2937</v>
      </c>
    </row>
    <row r="726" spans="1:4" x14ac:dyDescent="0.25">
      <c r="A726" t="s">
        <v>2935</v>
      </c>
      <c r="B726" s="51">
        <v>2161</v>
      </c>
      <c r="C726" t="s">
        <v>2940</v>
      </c>
      <c r="D726" t="s">
        <v>2937</v>
      </c>
    </row>
    <row r="727" spans="1:4" x14ac:dyDescent="0.25">
      <c r="A727" t="s">
        <v>2935</v>
      </c>
      <c r="B727" s="51">
        <v>2161</v>
      </c>
      <c r="C727" t="s">
        <v>2941</v>
      </c>
      <c r="D727" t="s">
        <v>2937</v>
      </c>
    </row>
    <row r="728" spans="1:4" x14ac:dyDescent="0.25">
      <c r="A728" t="s">
        <v>2935</v>
      </c>
      <c r="B728" s="51">
        <v>2161</v>
      </c>
      <c r="C728" t="s">
        <v>2942</v>
      </c>
      <c r="D728" t="s">
        <v>2937</v>
      </c>
    </row>
    <row r="729" spans="1:4" x14ac:dyDescent="0.25">
      <c r="A729" t="s">
        <v>2943</v>
      </c>
      <c r="B729" s="51">
        <v>2162</v>
      </c>
      <c r="C729" t="s">
        <v>2944</v>
      </c>
      <c r="D729" t="s">
        <v>2945</v>
      </c>
    </row>
    <row r="730" spans="1:4" x14ac:dyDescent="0.25">
      <c r="A730" t="s">
        <v>2943</v>
      </c>
      <c r="B730" s="51">
        <v>2162</v>
      </c>
      <c r="C730" t="s">
        <v>2946</v>
      </c>
      <c r="D730" t="s">
        <v>2945</v>
      </c>
    </row>
    <row r="731" spans="1:4" x14ac:dyDescent="0.25">
      <c r="A731" t="s">
        <v>2943</v>
      </c>
      <c r="B731" s="51">
        <v>2162</v>
      </c>
      <c r="C731" t="s">
        <v>2947</v>
      </c>
      <c r="D731" t="s">
        <v>2945</v>
      </c>
    </row>
    <row r="732" spans="1:4" x14ac:dyDescent="0.25">
      <c r="A732" t="s">
        <v>2943</v>
      </c>
      <c r="B732" s="51">
        <v>2162</v>
      </c>
      <c r="C732" t="s">
        <v>2945</v>
      </c>
    </row>
    <row r="733" spans="1:4" x14ac:dyDescent="0.25">
      <c r="A733" t="s">
        <v>2943</v>
      </c>
      <c r="B733" s="51">
        <v>2162</v>
      </c>
      <c r="C733" t="s">
        <v>2948</v>
      </c>
      <c r="D733" t="s">
        <v>2945</v>
      </c>
    </row>
    <row r="734" spans="1:4" x14ac:dyDescent="0.25">
      <c r="A734" t="s">
        <v>2943</v>
      </c>
      <c r="B734" s="51">
        <v>2162</v>
      </c>
      <c r="C734" t="s">
        <v>2949</v>
      </c>
      <c r="D734" t="s">
        <v>2945</v>
      </c>
    </row>
    <row r="735" spans="1:4" x14ac:dyDescent="0.25">
      <c r="A735" t="s">
        <v>2950</v>
      </c>
      <c r="B735" s="51">
        <v>2163</v>
      </c>
      <c r="C735" t="s">
        <v>2951</v>
      </c>
      <c r="D735" t="s">
        <v>2952</v>
      </c>
    </row>
    <row r="736" spans="1:4" x14ac:dyDescent="0.25">
      <c r="A736" t="s">
        <v>2950</v>
      </c>
      <c r="B736" s="51">
        <v>2163</v>
      </c>
      <c r="C736" t="s">
        <v>2953</v>
      </c>
      <c r="D736" t="s">
        <v>2952</v>
      </c>
    </row>
    <row r="737" spans="1:4" x14ac:dyDescent="0.25">
      <c r="A737" t="s">
        <v>2950</v>
      </c>
      <c r="B737" s="51">
        <v>2163</v>
      </c>
      <c r="C737" t="s">
        <v>2954</v>
      </c>
      <c r="D737" t="s">
        <v>2952</v>
      </c>
    </row>
    <row r="738" spans="1:4" x14ac:dyDescent="0.25">
      <c r="A738" t="s">
        <v>2950</v>
      </c>
      <c r="B738" s="51">
        <v>2163</v>
      </c>
      <c r="C738" t="s">
        <v>2952</v>
      </c>
    </row>
    <row r="739" spans="1:4" x14ac:dyDescent="0.25">
      <c r="A739" t="s">
        <v>2950</v>
      </c>
      <c r="B739" s="51">
        <v>2163</v>
      </c>
      <c r="C739" t="s">
        <v>2955</v>
      </c>
      <c r="D739" t="s">
        <v>2952</v>
      </c>
    </row>
    <row r="740" spans="1:4" x14ac:dyDescent="0.25">
      <c r="A740" t="s">
        <v>2956</v>
      </c>
      <c r="B740" s="51">
        <v>2164</v>
      </c>
      <c r="C740" t="s">
        <v>2957</v>
      </c>
      <c r="D740" t="s">
        <v>2958</v>
      </c>
    </row>
    <row r="741" spans="1:4" x14ac:dyDescent="0.25">
      <c r="A741" t="s">
        <v>2956</v>
      </c>
      <c r="B741" s="51">
        <v>2164</v>
      </c>
      <c r="C741" t="s">
        <v>2959</v>
      </c>
      <c r="D741" t="s">
        <v>2958</v>
      </c>
    </row>
    <row r="742" spans="1:4" x14ac:dyDescent="0.25">
      <c r="A742" t="s">
        <v>2956</v>
      </c>
      <c r="B742" s="51">
        <v>2164</v>
      </c>
      <c r="C742" t="s">
        <v>2958</v>
      </c>
    </row>
    <row r="743" spans="1:4" x14ac:dyDescent="0.25">
      <c r="A743" t="s">
        <v>2956</v>
      </c>
      <c r="B743" s="51">
        <v>2164</v>
      </c>
      <c r="C743" t="s">
        <v>2960</v>
      </c>
      <c r="D743" t="s">
        <v>2958</v>
      </c>
    </row>
    <row r="744" spans="1:4" x14ac:dyDescent="0.25">
      <c r="A744" t="s">
        <v>2956</v>
      </c>
      <c r="B744" s="51">
        <v>2164</v>
      </c>
      <c r="C744" t="s">
        <v>2961</v>
      </c>
      <c r="D744" t="s">
        <v>2958</v>
      </c>
    </row>
    <row r="745" spans="1:4" x14ac:dyDescent="0.25">
      <c r="A745" t="s">
        <v>2962</v>
      </c>
      <c r="B745" s="51">
        <v>2165</v>
      </c>
      <c r="C745" t="s">
        <v>2963</v>
      </c>
      <c r="D745" t="s">
        <v>2964</v>
      </c>
    </row>
    <row r="746" spans="1:4" x14ac:dyDescent="0.25">
      <c r="A746" t="s">
        <v>2962</v>
      </c>
      <c r="B746" s="51">
        <v>2165</v>
      </c>
      <c r="C746" t="s">
        <v>2964</v>
      </c>
    </row>
    <row r="747" spans="1:4" x14ac:dyDescent="0.25">
      <c r="A747" t="s">
        <v>2962</v>
      </c>
      <c r="B747" s="51">
        <v>2165</v>
      </c>
      <c r="C747" t="s">
        <v>2965</v>
      </c>
      <c r="D747" t="s">
        <v>2964</v>
      </c>
    </row>
    <row r="748" spans="1:4" x14ac:dyDescent="0.25">
      <c r="A748" t="s">
        <v>2962</v>
      </c>
      <c r="B748" s="51">
        <v>2165</v>
      </c>
      <c r="C748" t="s">
        <v>2966</v>
      </c>
      <c r="D748" t="s">
        <v>2964</v>
      </c>
    </row>
    <row r="749" spans="1:4" x14ac:dyDescent="0.25">
      <c r="A749" t="s">
        <v>2962</v>
      </c>
      <c r="B749" s="51">
        <v>2165</v>
      </c>
      <c r="C749" t="s">
        <v>2967</v>
      </c>
      <c r="D749" t="s">
        <v>2964</v>
      </c>
    </row>
    <row r="750" spans="1:4" x14ac:dyDescent="0.25">
      <c r="A750" t="s">
        <v>2962</v>
      </c>
      <c r="B750" s="51">
        <v>2165</v>
      </c>
      <c r="C750" t="s">
        <v>2968</v>
      </c>
      <c r="D750" t="s">
        <v>2964</v>
      </c>
    </row>
    <row r="751" spans="1:4" x14ac:dyDescent="0.25">
      <c r="A751" t="s">
        <v>2969</v>
      </c>
      <c r="B751" s="51">
        <v>2166</v>
      </c>
      <c r="C751" t="s">
        <v>2970</v>
      </c>
      <c r="D751" t="s">
        <v>2971</v>
      </c>
    </row>
    <row r="752" spans="1:4" x14ac:dyDescent="0.25">
      <c r="A752" t="s">
        <v>2969</v>
      </c>
      <c r="B752" s="51">
        <v>2166</v>
      </c>
      <c r="C752" t="s">
        <v>2972</v>
      </c>
      <c r="D752" t="s">
        <v>2971</v>
      </c>
    </row>
    <row r="753" spans="1:4" x14ac:dyDescent="0.25">
      <c r="A753" t="s">
        <v>2969</v>
      </c>
      <c r="B753" s="51">
        <v>2166</v>
      </c>
      <c r="C753" t="s">
        <v>2973</v>
      </c>
      <c r="D753" t="s">
        <v>2971</v>
      </c>
    </row>
    <row r="754" spans="1:4" x14ac:dyDescent="0.25">
      <c r="A754" t="s">
        <v>2969</v>
      </c>
      <c r="B754" s="51">
        <v>2166</v>
      </c>
      <c r="C754" t="s">
        <v>2971</v>
      </c>
    </row>
    <row r="755" spans="1:4" x14ac:dyDescent="0.25">
      <c r="A755" t="s">
        <v>2969</v>
      </c>
      <c r="B755" s="51">
        <v>2166</v>
      </c>
      <c r="C755" t="s">
        <v>2974</v>
      </c>
      <c r="D755" t="s">
        <v>2971</v>
      </c>
    </row>
    <row r="756" spans="1:4" x14ac:dyDescent="0.25">
      <c r="A756" t="s">
        <v>2975</v>
      </c>
      <c r="B756" s="51">
        <v>2167</v>
      </c>
      <c r="C756" t="s">
        <v>2976</v>
      </c>
    </row>
    <row r="757" spans="1:4" x14ac:dyDescent="0.25">
      <c r="A757" t="s">
        <v>2975</v>
      </c>
      <c r="B757" s="51">
        <v>2167</v>
      </c>
      <c r="C757" t="s">
        <v>2977</v>
      </c>
      <c r="D757" t="s">
        <v>2976</v>
      </c>
    </row>
    <row r="758" spans="1:4" x14ac:dyDescent="0.25">
      <c r="A758" t="s">
        <v>2975</v>
      </c>
      <c r="B758" s="51">
        <v>2167</v>
      </c>
      <c r="C758" t="s">
        <v>2978</v>
      </c>
      <c r="D758" t="s">
        <v>2976</v>
      </c>
    </row>
    <row r="759" spans="1:4" x14ac:dyDescent="0.25">
      <c r="A759" t="s">
        <v>2979</v>
      </c>
      <c r="B759" s="51">
        <v>2169</v>
      </c>
      <c r="C759" t="s">
        <v>2980</v>
      </c>
      <c r="D759" t="s">
        <v>2981</v>
      </c>
    </row>
    <row r="760" spans="1:4" x14ac:dyDescent="0.25">
      <c r="A760" t="s">
        <v>2979</v>
      </c>
      <c r="B760" s="51">
        <v>2169</v>
      </c>
      <c r="C760" t="s">
        <v>2982</v>
      </c>
      <c r="D760" t="s">
        <v>2981</v>
      </c>
    </row>
    <row r="761" spans="1:4" x14ac:dyDescent="0.25">
      <c r="A761" t="s">
        <v>2979</v>
      </c>
      <c r="B761" s="51">
        <v>2169</v>
      </c>
      <c r="C761" t="s">
        <v>2981</v>
      </c>
    </row>
    <row r="762" spans="1:4" x14ac:dyDescent="0.25">
      <c r="A762" t="s">
        <v>2983</v>
      </c>
      <c r="B762" s="51">
        <v>2170</v>
      </c>
      <c r="C762" t="s">
        <v>2984</v>
      </c>
    </row>
    <row r="763" spans="1:4" x14ac:dyDescent="0.25">
      <c r="A763" t="s">
        <v>2983</v>
      </c>
      <c r="B763" s="51">
        <v>2170</v>
      </c>
      <c r="C763" t="s">
        <v>2985</v>
      </c>
      <c r="D763" t="s">
        <v>2984</v>
      </c>
    </row>
    <row r="764" spans="1:4" x14ac:dyDescent="0.25">
      <c r="A764" t="s">
        <v>2983</v>
      </c>
      <c r="B764" s="51">
        <v>2170</v>
      </c>
      <c r="C764" t="s">
        <v>2986</v>
      </c>
      <c r="D764" t="s">
        <v>2984</v>
      </c>
    </row>
    <row r="765" spans="1:4" x14ac:dyDescent="0.25">
      <c r="A765" t="s">
        <v>2983</v>
      </c>
      <c r="B765" s="51">
        <v>2170</v>
      </c>
      <c r="C765" t="s">
        <v>2987</v>
      </c>
      <c r="D765" t="s">
        <v>2984</v>
      </c>
    </row>
    <row r="766" spans="1:4" x14ac:dyDescent="0.25">
      <c r="A766" t="s">
        <v>2988</v>
      </c>
      <c r="B766" s="51">
        <v>2171</v>
      </c>
      <c r="C766" t="s">
        <v>2989</v>
      </c>
    </row>
    <row r="767" spans="1:4" x14ac:dyDescent="0.25">
      <c r="A767" t="s">
        <v>2990</v>
      </c>
      <c r="B767" s="51">
        <v>2172</v>
      </c>
      <c r="C767" t="s">
        <v>2991</v>
      </c>
    </row>
    <row r="768" spans="1:4" x14ac:dyDescent="0.25">
      <c r="A768" t="s">
        <v>2988</v>
      </c>
      <c r="B768" s="51">
        <v>2173</v>
      </c>
      <c r="C768" t="s">
        <v>2992</v>
      </c>
    </row>
    <row r="769" spans="1:4" x14ac:dyDescent="0.25">
      <c r="A769" t="s">
        <v>2993</v>
      </c>
      <c r="B769" s="51">
        <v>2174</v>
      </c>
      <c r="C769" t="s">
        <v>2994</v>
      </c>
      <c r="D769" t="s">
        <v>2995</v>
      </c>
    </row>
    <row r="770" spans="1:4" x14ac:dyDescent="0.25">
      <c r="A770" t="s">
        <v>2993</v>
      </c>
      <c r="B770" s="51">
        <v>2174</v>
      </c>
      <c r="C770" t="s">
        <v>2995</v>
      </c>
    </row>
    <row r="771" spans="1:4" x14ac:dyDescent="0.25">
      <c r="A771" t="s">
        <v>2993</v>
      </c>
      <c r="B771" s="51">
        <v>2174</v>
      </c>
      <c r="C771" t="s">
        <v>2996</v>
      </c>
      <c r="D771" t="s">
        <v>2995</v>
      </c>
    </row>
    <row r="772" spans="1:4" x14ac:dyDescent="0.25">
      <c r="A772" t="s">
        <v>2997</v>
      </c>
      <c r="B772" s="51">
        <v>2175</v>
      </c>
      <c r="C772" t="s">
        <v>2998</v>
      </c>
      <c r="D772" t="s">
        <v>2999</v>
      </c>
    </row>
    <row r="773" spans="1:4" x14ac:dyDescent="0.25">
      <c r="A773" t="s">
        <v>2997</v>
      </c>
      <c r="B773" s="51">
        <v>2175</v>
      </c>
      <c r="C773" t="s">
        <v>2999</v>
      </c>
    </row>
    <row r="774" spans="1:4" x14ac:dyDescent="0.25">
      <c r="A774" t="s">
        <v>2997</v>
      </c>
      <c r="B774" s="51">
        <v>2175</v>
      </c>
      <c r="C774" t="s">
        <v>3000</v>
      </c>
      <c r="D774" t="s">
        <v>2999</v>
      </c>
    </row>
    <row r="775" spans="1:4" x14ac:dyDescent="0.25">
      <c r="A775" t="s">
        <v>2997</v>
      </c>
      <c r="B775" s="51">
        <v>2175</v>
      </c>
      <c r="C775" t="s">
        <v>3001</v>
      </c>
      <c r="D775" t="s">
        <v>2999</v>
      </c>
    </row>
    <row r="776" spans="1:4" x14ac:dyDescent="0.25">
      <c r="A776" t="s">
        <v>3002</v>
      </c>
      <c r="B776" s="51">
        <v>2176</v>
      </c>
      <c r="C776" t="s">
        <v>3003</v>
      </c>
      <c r="D776" t="s">
        <v>3004</v>
      </c>
    </row>
    <row r="777" spans="1:4" x14ac:dyDescent="0.25">
      <c r="A777" t="s">
        <v>3002</v>
      </c>
      <c r="B777" s="51">
        <v>2176</v>
      </c>
      <c r="C777" t="s">
        <v>3004</v>
      </c>
    </row>
    <row r="778" spans="1:4" x14ac:dyDescent="0.25">
      <c r="A778" t="s">
        <v>3002</v>
      </c>
      <c r="B778" s="51">
        <v>2176</v>
      </c>
      <c r="C778" t="s">
        <v>3005</v>
      </c>
      <c r="D778" t="s">
        <v>3004</v>
      </c>
    </row>
    <row r="779" spans="1:4" x14ac:dyDescent="0.25">
      <c r="A779" t="s">
        <v>3002</v>
      </c>
      <c r="B779" s="51">
        <v>2176</v>
      </c>
      <c r="C779" t="s">
        <v>3006</v>
      </c>
      <c r="D779" t="s">
        <v>3004</v>
      </c>
    </row>
    <row r="780" spans="1:4" x14ac:dyDescent="0.25">
      <c r="A780" t="s">
        <v>3002</v>
      </c>
      <c r="B780" s="51">
        <v>2176</v>
      </c>
      <c r="C780" t="s">
        <v>3007</v>
      </c>
      <c r="D780" t="s">
        <v>3004</v>
      </c>
    </row>
    <row r="781" spans="1:4" x14ac:dyDescent="0.25">
      <c r="A781" t="s">
        <v>3008</v>
      </c>
      <c r="B781" s="51">
        <v>2177</v>
      </c>
      <c r="C781" t="s">
        <v>3009</v>
      </c>
      <c r="D781" t="s">
        <v>3010</v>
      </c>
    </row>
    <row r="782" spans="1:4" x14ac:dyDescent="0.25">
      <c r="A782" t="s">
        <v>3008</v>
      </c>
      <c r="B782" s="51">
        <v>2177</v>
      </c>
      <c r="C782" t="s">
        <v>3010</v>
      </c>
    </row>
    <row r="783" spans="1:4" x14ac:dyDescent="0.25">
      <c r="A783" t="s">
        <v>3008</v>
      </c>
      <c r="B783" s="51">
        <v>2177</v>
      </c>
      <c r="C783" t="s">
        <v>3011</v>
      </c>
      <c r="D783" t="s">
        <v>3010</v>
      </c>
    </row>
    <row r="784" spans="1:4" x14ac:dyDescent="0.25">
      <c r="A784" t="s">
        <v>3008</v>
      </c>
      <c r="B784" s="51">
        <v>2177</v>
      </c>
      <c r="C784" t="s">
        <v>3012</v>
      </c>
      <c r="D784" t="s">
        <v>3010</v>
      </c>
    </row>
    <row r="785" spans="1:4" x14ac:dyDescent="0.25">
      <c r="A785" t="s">
        <v>3008</v>
      </c>
      <c r="B785" s="51">
        <v>2177</v>
      </c>
      <c r="C785" t="s">
        <v>3013</v>
      </c>
      <c r="D785" t="s">
        <v>3010</v>
      </c>
    </row>
    <row r="786" spans="1:4" x14ac:dyDescent="0.25">
      <c r="A786" t="s">
        <v>3008</v>
      </c>
      <c r="B786" s="51">
        <v>2177</v>
      </c>
      <c r="C786" t="s">
        <v>3014</v>
      </c>
      <c r="D786" t="s">
        <v>3010</v>
      </c>
    </row>
    <row r="787" spans="1:4" x14ac:dyDescent="0.25">
      <c r="A787" t="s">
        <v>3015</v>
      </c>
      <c r="B787" s="51">
        <v>2178</v>
      </c>
      <c r="C787" t="s">
        <v>3016</v>
      </c>
      <c r="D787" t="s">
        <v>3017</v>
      </c>
    </row>
    <row r="788" spans="1:4" x14ac:dyDescent="0.25">
      <c r="A788" t="s">
        <v>3015</v>
      </c>
      <c r="B788" s="51">
        <v>2178</v>
      </c>
      <c r="C788" t="s">
        <v>3017</v>
      </c>
    </row>
    <row r="789" spans="1:4" x14ac:dyDescent="0.25">
      <c r="A789" t="s">
        <v>3015</v>
      </c>
      <c r="B789" s="51">
        <v>2178</v>
      </c>
      <c r="C789" t="s">
        <v>3018</v>
      </c>
      <c r="D789" t="s">
        <v>3017</v>
      </c>
    </row>
    <row r="790" spans="1:4" x14ac:dyDescent="0.25">
      <c r="A790" t="s">
        <v>3019</v>
      </c>
      <c r="B790" s="51">
        <v>2179</v>
      </c>
      <c r="C790" t="s">
        <v>3020</v>
      </c>
      <c r="D790" t="s">
        <v>3021</v>
      </c>
    </row>
    <row r="791" spans="1:4" x14ac:dyDescent="0.25">
      <c r="A791" t="s">
        <v>3019</v>
      </c>
      <c r="B791" s="51">
        <v>2179</v>
      </c>
      <c r="C791" t="s">
        <v>3021</v>
      </c>
    </row>
    <row r="792" spans="1:4" x14ac:dyDescent="0.25">
      <c r="A792" t="s">
        <v>3019</v>
      </c>
      <c r="B792" s="51">
        <v>2179</v>
      </c>
      <c r="C792" t="s">
        <v>3022</v>
      </c>
      <c r="D792" t="s">
        <v>3021</v>
      </c>
    </row>
    <row r="793" spans="1:4" x14ac:dyDescent="0.25">
      <c r="A793" t="s">
        <v>3019</v>
      </c>
      <c r="B793" s="51">
        <v>2179</v>
      </c>
      <c r="C793" t="s">
        <v>3023</v>
      </c>
      <c r="D793" t="s">
        <v>3021</v>
      </c>
    </row>
    <row r="794" spans="1:4" x14ac:dyDescent="0.25">
      <c r="A794" t="s">
        <v>3024</v>
      </c>
      <c r="B794" s="51">
        <v>2180</v>
      </c>
      <c r="C794" t="s">
        <v>3025</v>
      </c>
      <c r="D794" t="s">
        <v>3026</v>
      </c>
    </row>
    <row r="795" spans="1:4" x14ac:dyDescent="0.25">
      <c r="A795" t="s">
        <v>3024</v>
      </c>
      <c r="B795" s="51">
        <v>2180</v>
      </c>
      <c r="C795" t="s">
        <v>3026</v>
      </c>
    </row>
    <row r="796" spans="1:4" x14ac:dyDescent="0.25">
      <c r="A796" t="s">
        <v>3024</v>
      </c>
      <c r="B796" s="51">
        <v>2180</v>
      </c>
      <c r="C796" t="s">
        <v>3027</v>
      </c>
      <c r="D796" t="s">
        <v>3026</v>
      </c>
    </row>
    <row r="797" spans="1:4" x14ac:dyDescent="0.25">
      <c r="A797" t="s">
        <v>3024</v>
      </c>
      <c r="B797" s="51">
        <v>2180</v>
      </c>
      <c r="C797" t="s">
        <v>3028</v>
      </c>
      <c r="D797" t="s">
        <v>3026</v>
      </c>
    </row>
    <row r="798" spans="1:4" x14ac:dyDescent="0.25">
      <c r="A798" t="s">
        <v>3029</v>
      </c>
      <c r="B798" s="51">
        <v>2181</v>
      </c>
      <c r="C798" t="s">
        <v>3030</v>
      </c>
      <c r="D798" t="s">
        <v>3031</v>
      </c>
    </row>
    <row r="799" spans="1:4" x14ac:dyDescent="0.25">
      <c r="A799" t="s">
        <v>3029</v>
      </c>
      <c r="B799" s="51">
        <v>2181</v>
      </c>
      <c r="C799" t="s">
        <v>3032</v>
      </c>
      <c r="D799" t="s">
        <v>3031</v>
      </c>
    </row>
    <row r="800" spans="1:4" x14ac:dyDescent="0.25">
      <c r="A800" t="s">
        <v>3029</v>
      </c>
      <c r="B800" s="51">
        <v>2181</v>
      </c>
      <c r="C800" t="s">
        <v>3033</v>
      </c>
      <c r="D800" t="s">
        <v>3031</v>
      </c>
    </row>
    <row r="801" spans="1:4" x14ac:dyDescent="0.25">
      <c r="A801" t="s">
        <v>3029</v>
      </c>
      <c r="B801" s="51">
        <v>2181</v>
      </c>
      <c r="C801" t="s">
        <v>3031</v>
      </c>
    </row>
    <row r="802" spans="1:4" x14ac:dyDescent="0.25">
      <c r="A802" t="s">
        <v>3029</v>
      </c>
      <c r="B802" s="51">
        <v>2181</v>
      </c>
      <c r="C802" t="s">
        <v>3034</v>
      </c>
      <c r="D802" t="s">
        <v>3031</v>
      </c>
    </row>
    <row r="803" spans="1:4" x14ac:dyDescent="0.25">
      <c r="A803" t="s">
        <v>3035</v>
      </c>
      <c r="B803" s="51">
        <v>2182</v>
      </c>
      <c r="C803" t="s">
        <v>3036</v>
      </c>
      <c r="D803" t="s">
        <v>3037</v>
      </c>
    </row>
    <row r="804" spans="1:4" x14ac:dyDescent="0.25">
      <c r="A804" t="s">
        <v>3035</v>
      </c>
      <c r="B804" s="51">
        <v>2182</v>
      </c>
      <c r="C804" t="s">
        <v>3038</v>
      </c>
      <c r="D804" t="s">
        <v>3037</v>
      </c>
    </row>
    <row r="805" spans="1:4" x14ac:dyDescent="0.25">
      <c r="A805" t="s">
        <v>3035</v>
      </c>
      <c r="B805" s="51">
        <v>2182</v>
      </c>
      <c r="C805" t="s">
        <v>3039</v>
      </c>
      <c r="D805" t="s">
        <v>3037</v>
      </c>
    </row>
    <row r="806" spans="1:4" x14ac:dyDescent="0.25">
      <c r="A806" t="s">
        <v>3035</v>
      </c>
      <c r="B806" s="51">
        <v>2182</v>
      </c>
      <c r="C806" t="s">
        <v>3037</v>
      </c>
    </row>
    <row r="807" spans="1:4" x14ac:dyDescent="0.25">
      <c r="A807" t="s">
        <v>3040</v>
      </c>
      <c r="B807" s="51">
        <v>2183</v>
      </c>
      <c r="C807" t="s">
        <v>3041</v>
      </c>
      <c r="D807" t="s">
        <v>3042</v>
      </c>
    </row>
    <row r="808" spans="1:4" x14ac:dyDescent="0.25">
      <c r="A808" t="s">
        <v>3040</v>
      </c>
      <c r="B808" s="51">
        <v>2183</v>
      </c>
      <c r="C808" t="s">
        <v>3042</v>
      </c>
    </row>
    <row r="809" spans="1:4" x14ac:dyDescent="0.25">
      <c r="A809" t="s">
        <v>3040</v>
      </c>
      <c r="B809" s="51">
        <v>2183</v>
      </c>
      <c r="C809" t="s">
        <v>3043</v>
      </c>
      <c r="D809" t="s">
        <v>3042</v>
      </c>
    </row>
    <row r="810" spans="1:4" x14ac:dyDescent="0.25">
      <c r="A810" t="s">
        <v>3040</v>
      </c>
      <c r="B810" s="51">
        <v>2183</v>
      </c>
      <c r="C810" t="s">
        <v>3044</v>
      </c>
      <c r="D810" t="s">
        <v>3042</v>
      </c>
    </row>
    <row r="811" spans="1:4" x14ac:dyDescent="0.25">
      <c r="A811" t="s">
        <v>3040</v>
      </c>
      <c r="B811" s="51">
        <v>2183</v>
      </c>
      <c r="C811" t="s">
        <v>3045</v>
      </c>
      <c r="D811" t="s">
        <v>3042</v>
      </c>
    </row>
    <row r="812" spans="1:4" x14ac:dyDescent="0.25">
      <c r="A812" t="s">
        <v>3046</v>
      </c>
      <c r="B812" s="51">
        <v>2184</v>
      </c>
      <c r="C812" t="s">
        <v>3047</v>
      </c>
      <c r="D812" t="s">
        <v>3048</v>
      </c>
    </row>
    <row r="813" spans="1:4" x14ac:dyDescent="0.25">
      <c r="A813" t="s">
        <v>3046</v>
      </c>
      <c r="B813" s="51">
        <v>2184</v>
      </c>
      <c r="C813" t="s">
        <v>3048</v>
      </c>
    </row>
    <row r="814" spans="1:4" x14ac:dyDescent="0.25">
      <c r="A814" t="s">
        <v>3046</v>
      </c>
      <c r="B814" s="51">
        <v>2184</v>
      </c>
      <c r="C814" t="s">
        <v>3049</v>
      </c>
      <c r="D814" t="s">
        <v>3048</v>
      </c>
    </row>
    <row r="815" spans="1:4" x14ac:dyDescent="0.25">
      <c r="A815" t="s">
        <v>3046</v>
      </c>
      <c r="B815" s="51">
        <v>2184</v>
      </c>
      <c r="C815" t="s">
        <v>3050</v>
      </c>
      <c r="D815" t="s">
        <v>3048</v>
      </c>
    </row>
    <row r="816" spans="1:4" x14ac:dyDescent="0.25">
      <c r="A816" t="s">
        <v>3046</v>
      </c>
      <c r="B816" s="51">
        <v>2184</v>
      </c>
      <c r="C816" t="s">
        <v>3051</v>
      </c>
      <c r="D816" t="s">
        <v>3048</v>
      </c>
    </row>
    <row r="817" spans="1:4" x14ac:dyDescent="0.25">
      <c r="A817" t="s">
        <v>3046</v>
      </c>
      <c r="B817" s="51">
        <v>2184</v>
      </c>
      <c r="C817" t="s">
        <v>3052</v>
      </c>
      <c r="D817" t="s">
        <v>3048</v>
      </c>
    </row>
    <row r="818" spans="1:4" x14ac:dyDescent="0.25">
      <c r="A818" t="s">
        <v>3046</v>
      </c>
      <c r="B818" s="51">
        <v>2184</v>
      </c>
      <c r="C818" t="s">
        <v>3053</v>
      </c>
      <c r="D818" t="s">
        <v>3048</v>
      </c>
    </row>
    <row r="819" spans="1:4" x14ac:dyDescent="0.25">
      <c r="A819" t="s">
        <v>3046</v>
      </c>
      <c r="B819" s="51">
        <v>2184</v>
      </c>
      <c r="C819" t="s">
        <v>3054</v>
      </c>
      <c r="D819" t="s">
        <v>3048</v>
      </c>
    </row>
    <row r="820" spans="1:4" x14ac:dyDescent="0.25">
      <c r="A820" t="s">
        <v>3055</v>
      </c>
      <c r="B820" s="51">
        <v>2185</v>
      </c>
      <c r="C820" t="s">
        <v>3056</v>
      </c>
      <c r="D820" t="s">
        <v>3057</v>
      </c>
    </row>
    <row r="821" spans="1:4" x14ac:dyDescent="0.25">
      <c r="A821" t="s">
        <v>3055</v>
      </c>
      <c r="B821" s="51">
        <v>2185</v>
      </c>
      <c r="C821" t="s">
        <v>3057</v>
      </c>
    </row>
    <row r="822" spans="1:4" x14ac:dyDescent="0.25">
      <c r="A822" t="s">
        <v>3055</v>
      </c>
      <c r="B822" s="51">
        <v>2185</v>
      </c>
      <c r="C822" t="s">
        <v>3058</v>
      </c>
      <c r="D822" t="s">
        <v>3057</v>
      </c>
    </row>
    <row r="823" spans="1:4" x14ac:dyDescent="0.25">
      <c r="A823" t="s">
        <v>3059</v>
      </c>
      <c r="B823" s="51">
        <v>2186</v>
      </c>
      <c r="C823" t="s">
        <v>3060</v>
      </c>
      <c r="D823" t="s">
        <v>3061</v>
      </c>
    </row>
    <row r="824" spans="1:4" x14ac:dyDescent="0.25">
      <c r="A824" t="s">
        <v>3059</v>
      </c>
      <c r="B824" s="51">
        <v>2186</v>
      </c>
      <c r="C824" t="s">
        <v>3062</v>
      </c>
      <c r="D824" t="s">
        <v>3061</v>
      </c>
    </row>
    <row r="825" spans="1:4" x14ac:dyDescent="0.25">
      <c r="A825" t="s">
        <v>3059</v>
      </c>
      <c r="B825" s="51">
        <v>2186</v>
      </c>
      <c r="C825" t="s">
        <v>3061</v>
      </c>
    </row>
    <row r="826" spans="1:4" x14ac:dyDescent="0.25">
      <c r="A826" t="s">
        <v>3059</v>
      </c>
      <c r="B826" s="51">
        <v>2186</v>
      </c>
      <c r="C826" t="s">
        <v>3063</v>
      </c>
      <c r="D826" t="s">
        <v>3061</v>
      </c>
    </row>
    <row r="827" spans="1:4" x14ac:dyDescent="0.25">
      <c r="A827" t="s">
        <v>3064</v>
      </c>
      <c r="B827" s="51">
        <v>2187</v>
      </c>
      <c r="C827" t="s">
        <v>3065</v>
      </c>
      <c r="D827" t="s">
        <v>3066</v>
      </c>
    </row>
    <row r="828" spans="1:4" x14ac:dyDescent="0.25">
      <c r="A828" t="s">
        <v>3064</v>
      </c>
      <c r="B828" s="51">
        <v>2187</v>
      </c>
      <c r="C828" t="s">
        <v>3067</v>
      </c>
      <c r="D828" t="s">
        <v>3066</v>
      </c>
    </row>
    <row r="829" spans="1:4" x14ac:dyDescent="0.25">
      <c r="A829" t="s">
        <v>3064</v>
      </c>
      <c r="B829" s="51">
        <v>2187</v>
      </c>
      <c r="C829" t="s">
        <v>3066</v>
      </c>
    </row>
    <row r="830" spans="1:4" x14ac:dyDescent="0.25">
      <c r="A830" t="s">
        <v>3064</v>
      </c>
      <c r="B830" s="51">
        <v>2187</v>
      </c>
      <c r="C830" t="s">
        <v>3068</v>
      </c>
      <c r="D830" t="s">
        <v>3066</v>
      </c>
    </row>
    <row r="831" spans="1:4" x14ac:dyDescent="0.25">
      <c r="A831" t="s">
        <v>3064</v>
      </c>
      <c r="B831" s="51">
        <v>2187</v>
      </c>
      <c r="C831" t="s">
        <v>3069</v>
      </c>
      <c r="D831" t="s">
        <v>3066</v>
      </c>
    </row>
    <row r="832" spans="1:4" x14ac:dyDescent="0.25">
      <c r="A832" t="s">
        <v>3070</v>
      </c>
      <c r="B832" s="51">
        <v>2188</v>
      </c>
      <c r="C832" t="s">
        <v>3071</v>
      </c>
    </row>
    <row r="833" spans="1:4" x14ac:dyDescent="0.25">
      <c r="A833" t="s">
        <v>3070</v>
      </c>
      <c r="B833" s="51">
        <v>2188</v>
      </c>
      <c r="C833" t="s">
        <v>3072</v>
      </c>
      <c r="D833" t="s">
        <v>3071</v>
      </c>
    </row>
    <row r="834" spans="1:4" x14ac:dyDescent="0.25">
      <c r="A834" t="s">
        <v>3070</v>
      </c>
      <c r="B834" s="51">
        <v>2188</v>
      </c>
      <c r="C834" t="s">
        <v>3073</v>
      </c>
      <c r="D834" t="s">
        <v>3071</v>
      </c>
    </row>
    <row r="835" spans="1:4" x14ac:dyDescent="0.25">
      <c r="A835" t="s">
        <v>3074</v>
      </c>
      <c r="B835" s="51">
        <v>2189</v>
      </c>
      <c r="C835" t="s">
        <v>3075</v>
      </c>
    </row>
    <row r="836" spans="1:4" x14ac:dyDescent="0.25">
      <c r="A836" t="s">
        <v>3074</v>
      </c>
      <c r="B836" s="51">
        <v>2189</v>
      </c>
      <c r="C836" t="s">
        <v>3076</v>
      </c>
      <c r="D836" t="s">
        <v>3075</v>
      </c>
    </row>
    <row r="837" spans="1:4" x14ac:dyDescent="0.25">
      <c r="A837" t="s">
        <v>3074</v>
      </c>
      <c r="B837" s="51">
        <v>2189</v>
      </c>
      <c r="C837" t="s">
        <v>3077</v>
      </c>
      <c r="D837" t="s">
        <v>3075</v>
      </c>
    </row>
    <row r="838" spans="1:4" x14ac:dyDescent="0.25">
      <c r="A838" t="s">
        <v>3074</v>
      </c>
      <c r="B838" s="51">
        <v>2189</v>
      </c>
      <c r="C838" t="s">
        <v>3078</v>
      </c>
      <c r="D838" t="s">
        <v>3075</v>
      </c>
    </row>
    <row r="839" spans="1:4" x14ac:dyDescent="0.25">
      <c r="A839" t="s">
        <v>3079</v>
      </c>
      <c r="B839" s="51">
        <v>2190</v>
      </c>
      <c r="C839" t="s">
        <v>3080</v>
      </c>
      <c r="D839" t="s">
        <v>3081</v>
      </c>
    </row>
    <row r="840" spans="1:4" x14ac:dyDescent="0.25">
      <c r="A840" t="s">
        <v>3079</v>
      </c>
      <c r="B840" s="51">
        <v>2190</v>
      </c>
      <c r="C840" t="s">
        <v>3082</v>
      </c>
      <c r="D840" t="s">
        <v>3081</v>
      </c>
    </row>
    <row r="841" spans="1:4" x14ac:dyDescent="0.25">
      <c r="A841" t="s">
        <v>3079</v>
      </c>
      <c r="B841" s="51">
        <v>2190</v>
      </c>
      <c r="C841" t="s">
        <v>3081</v>
      </c>
    </row>
    <row r="842" spans="1:4" x14ac:dyDescent="0.25">
      <c r="A842" t="s">
        <v>3079</v>
      </c>
      <c r="B842" s="51">
        <v>2190</v>
      </c>
      <c r="C842" t="s">
        <v>3083</v>
      </c>
      <c r="D842" t="s">
        <v>3081</v>
      </c>
    </row>
    <row r="843" spans="1:4" x14ac:dyDescent="0.25">
      <c r="A843" t="s">
        <v>3084</v>
      </c>
      <c r="B843" s="51">
        <v>2191</v>
      </c>
      <c r="C843" t="s">
        <v>3085</v>
      </c>
      <c r="D843" t="s">
        <v>3086</v>
      </c>
    </row>
    <row r="844" spans="1:4" x14ac:dyDescent="0.25">
      <c r="A844" t="s">
        <v>3084</v>
      </c>
      <c r="B844" s="51">
        <v>2191</v>
      </c>
      <c r="C844" t="s">
        <v>3086</v>
      </c>
    </row>
    <row r="845" spans="1:4" x14ac:dyDescent="0.25">
      <c r="A845" t="s">
        <v>3084</v>
      </c>
      <c r="B845" s="51">
        <v>2191</v>
      </c>
      <c r="C845" t="s">
        <v>3087</v>
      </c>
      <c r="D845" t="s">
        <v>3086</v>
      </c>
    </row>
    <row r="846" spans="1:4" x14ac:dyDescent="0.25">
      <c r="A846" t="s">
        <v>3084</v>
      </c>
      <c r="B846" s="51">
        <v>2191</v>
      </c>
      <c r="C846" t="s">
        <v>3088</v>
      </c>
      <c r="D846" t="s">
        <v>3086</v>
      </c>
    </row>
    <row r="847" spans="1:4" x14ac:dyDescent="0.25">
      <c r="A847" t="s">
        <v>3084</v>
      </c>
      <c r="B847" s="51">
        <v>2191</v>
      </c>
      <c r="C847" t="s">
        <v>3089</v>
      </c>
      <c r="D847" t="s">
        <v>3086</v>
      </c>
    </row>
    <row r="848" spans="1:4" x14ac:dyDescent="0.25">
      <c r="A848" t="s">
        <v>3090</v>
      </c>
      <c r="B848" s="51">
        <v>2192</v>
      </c>
      <c r="C848" t="s">
        <v>3091</v>
      </c>
    </row>
    <row r="849" spans="1:4" x14ac:dyDescent="0.25">
      <c r="A849" t="s">
        <v>3090</v>
      </c>
      <c r="B849" s="51">
        <v>2192</v>
      </c>
      <c r="C849" t="s">
        <v>3092</v>
      </c>
      <c r="D849" t="s">
        <v>3091</v>
      </c>
    </row>
    <row r="850" spans="1:4" x14ac:dyDescent="0.25">
      <c r="A850" t="s">
        <v>3090</v>
      </c>
      <c r="B850" s="51">
        <v>2192</v>
      </c>
      <c r="C850" t="s">
        <v>3093</v>
      </c>
      <c r="D850" t="s">
        <v>3091</v>
      </c>
    </row>
    <row r="851" spans="1:4" x14ac:dyDescent="0.25">
      <c r="A851" t="s">
        <v>3090</v>
      </c>
      <c r="B851" s="51">
        <v>2192</v>
      </c>
      <c r="C851" t="s">
        <v>3094</v>
      </c>
      <c r="D851" t="s">
        <v>3091</v>
      </c>
    </row>
    <row r="852" spans="1:4" x14ac:dyDescent="0.25">
      <c r="A852" t="s">
        <v>3090</v>
      </c>
      <c r="B852" s="51">
        <v>2192</v>
      </c>
      <c r="C852" t="s">
        <v>3095</v>
      </c>
      <c r="D852" t="s">
        <v>3091</v>
      </c>
    </row>
    <row r="853" spans="1:4" x14ac:dyDescent="0.25">
      <c r="A853" t="s">
        <v>3090</v>
      </c>
      <c r="B853" s="51">
        <v>2192</v>
      </c>
      <c r="C853" t="s">
        <v>3096</v>
      </c>
      <c r="D853" t="s">
        <v>3091</v>
      </c>
    </row>
    <row r="854" spans="1:4" x14ac:dyDescent="0.25">
      <c r="A854" t="s">
        <v>3097</v>
      </c>
      <c r="B854" s="51">
        <v>2193</v>
      </c>
      <c r="C854" t="s">
        <v>3098</v>
      </c>
    </row>
    <row r="855" spans="1:4" x14ac:dyDescent="0.25">
      <c r="A855" t="s">
        <v>3097</v>
      </c>
      <c r="B855" s="51">
        <v>2193</v>
      </c>
      <c r="C855" t="s">
        <v>3099</v>
      </c>
      <c r="D855" t="s">
        <v>3098</v>
      </c>
    </row>
    <row r="856" spans="1:4" x14ac:dyDescent="0.25">
      <c r="A856" t="s">
        <v>3097</v>
      </c>
      <c r="B856" s="51">
        <v>2193</v>
      </c>
      <c r="C856" t="s">
        <v>3100</v>
      </c>
      <c r="D856" t="s">
        <v>3098</v>
      </c>
    </row>
    <row r="857" spans="1:4" x14ac:dyDescent="0.25">
      <c r="A857" t="s">
        <v>3097</v>
      </c>
      <c r="B857" s="51">
        <v>2193</v>
      </c>
      <c r="C857" t="s">
        <v>3101</v>
      </c>
      <c r="D857" t="s">
        <v>3098</v>
      </c>
    </row>
    <row r="858" spans="1:4" x14ac:dyDescent="0.25">
      <c r="A858" t="s">
        <v>3097</v>
      </c>
      <c r="B858" s="51">
        <v>2193</v>
      </c>
      <c r="C858" t="s">
        <v>3102</v>
      </c>
      <c r="D858" t="s">
        <v>3098</v>
      </c>
    </row>
    <row r="859" spans="1:4" x14ac:dyDescent="0.25">
      <c r="A859" t="s">
        <v>3097</v>
      </c>
      <c r="B859" s="51">
        <v>2193</v>
      </c>
      <c r="C859" t="s">
        <v>3103</v>
      </c>
      <c r="D859" t="s">
        <v>3098</v>
      </c>
    </row>
    <row r="860" spans="1:4" x14ac:dyDescent="0.25">
      <c r="A860" t="s">
        <v>3097</v>
      </c>
      <c r="B860" s="51">
        <v>2193</v>
      </c>
      <c r="C860" t="s">
        <v>3104</v>
      </c>
      <c r="D860" t="s">
        <v>3098</v>
      </c>
    </row>
    <row r="861" spans="1:4" x14ac:dyDescent="0.25">
      <c r="A861" t="s">
        <v>3097</v>
      </c>
      <c r="B861" s="51">
        <v>2193</v>
      </c>
      <c r="C861" t="s">
        <v>3105</v>
      </c>
      <c r="D861" t="s">
        <v>3098</v>
      </c>
    </row>
    <row r="862" spans="1:4" x14ac:dyDescent="0.25">
      <c r="A862" t="s">
        <v>3106</v>
      </c>
      <c r="B862" s="51">
        <v>2194</v>
      </c>
      <c r="C862" t="s">
        <v>3107</v>
      </c>
    </row>
    <row r="863" spans="1:4" x14ac:dyDescent="0.25">
      <c r="A863" t="s">
        <v>3106</v>
      </c>
      <c r="B863" s="51">
        <v>2194</v>
      </c>
      <c r="C863" t="s">
        <v>3108</v>
      </c>
      <c r="D863" t="s">
        <v>3107</v>
      </c>
    </row>
    <row r="864" spans="1:4" x14ac:dyDescent="0.25">
      <c r="A864" t="s">
        <v>3106</v>
      </c>
      <c r="B864" s="51">
        <v>2194</v>
      </c>
      <c r="C864" t="s">
        <v>3109</v>
      </c>
      <c r="D864" t="s">
        <v>3107</v>
      </c>
    </row>
    <row r="865" spans="1:4" x14ac:dyDescent="0.25">
      <c r="A865" t="s">
        <v>3110</v>
      </c>
      <c r="B865" s="51">
        <v>2195</v>
      </c>
      <c r="C865" t="s">
        <v>3111</v>
      </c>
    </row>
    <row r="866" spans="1:4" x14ac:dyDescent="0.25">
      <c r="A866" t="s">
        <v>3110</v>
      </c>
      <c r="B866" s="51">
        <v>2195</v>
      </c>
      <c r="C866" t="s">
        <v>3112</v>
      </c>
      <c r="D866" t="s">
        <v>3111</v>
      </c>
    </row>
    <row r="867" spans="1:4" x14ac:dyDescent="0.25">
      <c r="A867" t="s">
        <v>3110</v>
      </c>
      <c r="B867" s="51">
        <v>2195</v>
      </c>
      <c r="C867" t="s">
        <v>3113</v>
      </c>
      <c r="D867" t="s">
        <v>3111</v>
      </c>
    </row>
    <row r="868" spans="1:4" x14ac:dyDescent="0.25">
      <c r="A868" t="s">
        <v>3114</v>
      </c>
      <c r="B868" s="51">
        <v>2196</v>
      </c>
      <c r="C868" t="s">
        <v>3115</v>
      </c>
    </row>
    <row r="869" spans="1:4" x14ac:dyDescent="0.25">
      <c r="A869" t="s">
        <v>3114</v>
      </c>
      <c r="B869" s="51">
        <v>2196</v>
      </c>
      <c r="C869" t="s">
        <v>3116</v>
      </c>
      <c r="D869" t="s">
        <v>3115</v>
      </c>
    </row>
    <row r="870" spans="1:4" x14ac:dyDescent="0.25">
      <c r="A870" t="s">
        <v>3114</v>
      </c>
      <c r="B870" s="51">
        <v>2196</v>
      </c>
      <c r="C870" t="s">
        <v>3117</v>
      </c>
      <c r="D870" t="s">
        <v>3115</v>
      </c>
    </row>
    <row r="871" spans="1:4" x14ac:dyDescent="0.25">
      <c r="A871" t="s">
        <v>3118</v>
      </c>
      <c r="B871" s="51">
        <v>2197</v>
      </c>
      <c r="C871" t="s">
        <v>3119</v>
      </c>
      <c r="D871" t="s">
        <v>3120</v>
      </c>
    </row>
    <row r="872" spans="1:4" x14ac:dyDescent="0.25">
      <c r="A872" t="s">
        <v>3118</v>
      </c>
      <c r="B872" s="51">
        <v>2197</v>
      </c>
      <c r="C872" t="s">
        <v>3120</v>
      </c>
    </row>
    <row r="873" spans="1:4" x14ac:dyDescent="0.25">
      <c r="A873" t="s">
        <v>3118</v>
      </c>
      <c r="B873" s="51">
        <v>2197</v>
      </c>
      <c r="C873" t="s">
        <v>3121</v>
      </c>
      <c r="D873" t="s">
        <v>3120</v>
      </c>
    </row>
    <row r="874" spans="1:4" x14ac:dyDescent="0.25">
      <c r="A874" t="s">
        <v>3118</v>
      </c>
      <c r="B874" s="51">
        <v>2197</v>
      </c>
      <c r="C874" t="s">
        <v>3122</v>
      </c>
      <c r="D874" t="s">
        <v>3120</v>
      </c>
    </row>
    <row r="875" spans="1:4" x14ac:dyDescent="0.25">
      <c r="A875" t="s">
        <v>3123</v>
      </c>
      <c r="B875" s="51">
        <v>2198</v>
      </c>
      <c r="C875" t="s">
        <v>3124</v>
      </c>
      <c r="D875" t="s">
        <v>3125</v>
      </c>
    </row>
    <row r="876" spans="1:4" x14ac:dyDescent="0.25">
      <c r="A876" t="s">
        <v>3123</v>
      </c>
      <c r="B876" s="51">
        <v>2198</v>
      </c>
      <c r="C876" t="s">
        <v>3125</v>
      </c>
    </row>
    <row r="877" spans="1:4" x14ac:dyDescent="0.25">
      <c r="A877" t="s">
        <v>3123</v>
      </c>
      <c r="B877" s="51">
        <v>2198</v>
      </c>
      <c r="C877" t="s">
        <v>3126</v>
      </c>
      <c r="D877" t="s">
        <v>3125</v>
      </c>
    </row>
    <row r="878" spans="1:4" x14ac:dyDescent="0.25">
      <c r="A878" t="s">
        <v>3123</v>
      </c>
      <c r="B878" s="51">
        <v>2198</v>
      </c>
      <c r="C878" t="s">
        <v>3127</v>
      </c>
      <c r="D878" t="s">
        <v>3125</v>
      </c>
    </row>
    <row r="879" spans="1:4" x14ac:dyDescent="0.25">
      <c r="A879" t="s">
        <v>3123</v>
      </c>
      <c r="B879" s="51">
        <v>2198</v>
      </c>
      <c r="C879" t="s">
        <v>3128</v>
      </c>
      <c r="D879" t="s">
        <v>3125</v>
      </c>
    </row>
    <row r="880" spans="1:4" x14ac:dyDescent="0.25">
      <c r="A880" t="s">
        <v>3123</v>
      </c>
      <c r="B880" s="51">
        <v>2198</v>
      </c>
      <c r="C880" t="s">
        <v>3129</v>
      </c>
      <c r="D880" t="s">
        <v>3125</v>
      </c>
    </row>
    <row r="881" spans="1:4" x14ac:dyDescent="0.25">
      <c r="A881" t="s">
        <v>3130</v>
      </c>
      <c r="B881" s="51">
        <v>2199</v>
      </c>
      <c r="C881" t="s">
        <v>3131</v>
      </c>
    </row>
    <row r="882" spans="1:4" x14ac:dyDescent="0.25">
      <c r="A882" t="s">
        <v>3130</v>
      </c>
      <c r="B882" s="51">
        <v>2199</v>
      </c>
      <c r="C882" t="s">
        <v>3132</v>
      </c>
      <c r="D882" t="s">
        <v>3131</v>
      </c>
    </row>
    <row r="883" spans="1:4" x14ac:dyDescent="0.25">
      <c r="A883" t="s">
        <v>3130</v>
      </c>
      <c r="B883" s="51">
        <v>2199</v>
      </c>
      <c r="C883" t="s">
        <v>3133</v>
      </c>
      <c r="D883" t="s">
        <v>3131</v>
      </c>
    </row>
    <row r="884" spans="1:4" x14ac:dyDescent="0.25">
      <c r="A884" t="s">
        <v>3130</v>
      </c>
      <c r="B884" s="51">
        <v>2199</v>
      </c>
      <c r="C884" t="s">
        <v>3134</v>
      </c>
      <c r="D884" t="s">
        <v>3131</v>
      </c>
    </row>
    <row r="885" spans="1:4" x14ac:dyDescent="0.25">
      <c r="A885" t="s">
        <v>3135</v>
      </c>
      <c r="B885" s="51">
        <v>2200</v>
      </c>
      <c r="C885" t="s">
        <v>3136</v>
      </c>
      <c r="D885" t="s">
        <v>3137</v>
      </c>
    </row>
    <row r="886" spans="1:4" x14ac:dyDescent="0.25">
      <c r="A886" t="s">
        <v>3135</v>
      </c>
      <c r="B886" s="51">
        <v>2200</v>
      </c>
      <c r="C886" t="s">
        <v>3137</v>
      </c>
    </row>
    <row r="887" spans="1:4" x14ac:dyDescent="0.25">
      <c r="A887" t="s">
        <v>3135</v>
      </c>
      <c r="B887" s="51">
        <v>2200</v>
      </c>
      <c r="C887" t="s">
        <v>3138</v>
      </c>
      <c r="D887" t="s">
        <v>3137</v>
      </c>
    </row>
    <row r="888" spans="1:4" x14ac:dyDescent="0.25">
      <c r="A888" t="s">
        <v>3135</v>
      </c>
      <c r="B888" s="51">
        <v>2200</v>
      </c>
      <c r="C888" t="s">
        <v>3139</v>
      </c>
      <c r="D888" t="s">
        <v>3137</v>
      </c>
    </row>
    <row r="889" spans="1:4" x14ac:dyDescent="0.25">
      <c r="A889" t="s">
        <v>3135</v>
      </c>
      <c r="B889" s="51">
        <v>2200</v>
      </c>
      <c r="C889" t="s">
        <v>3140</v>
      </c>
      <c r="D889" t="s">
        <v>3137</v>
      </c>
    </row>
    <row r="890" spans="1:4" x14ac:dyDescent="0.25">
      <c r="A890" t="s">
        <v>3141</v>
      </c>
      <c r="B890" s="51">
        <v>2201</v>
      </c>
      <c r="C890" t="s">
        <v>3142</v>
      </c>
      <c r="D890" t="s">
        <v>3143</v>
      </c>
    </row>
    <row r="891" spans="1:4" x14ac:dyDescent="0.25">
      <c r="A891" t="s">
        <v>3141</v>
      </c>
      <c r="B891" s="51">
        <v>2201</v>
      </c>
      <c r="C891" t="s">
        <v>3143</v>
      </c>
    </row>
    <row r="892" spans="1:4" x14ac:dyDescent="0.25">
      <c r="A892" t="s">
        <v>3141</v>
      </c>
      <c r="B892" s="51">
        <v>2201</v>
      </c>
      <c r="C892" t="s">
        <v>3144</v>
      </c>
      <c r="D892" t="s">
        <v>3143</v>
      </c>
    </row>
    <row r="893" spans="1:4" x14ac:dyDescent="0.25">
      <c r="A893" t="s">
        <v>3145</v>
      </c>
      <c r="B893" s="51">
        <v>2202</v>
      </c>
      <c r="C893" t="s">
        <v>3146</v>
      </c>
      <c r="D893" t="s">
        <v>3147</v>
      </c>
    </row>
    <row r="894" spans="1:4" x14ac:dyDescent="0.25">
      <c r="A894" t="s">
        <v>3145</v>
      </c>
      <c r="B894" s="51">
        <v>2202</v>
      </c>
      <c r="C894" t="s">
        <v>3148</v>
      </c>
      <c r="D894" t="s">
        <v>3147</v>
      </c>
    </row>
    <row r="895" spans="1:4" x14ac:dyDescent="0.25">
      <c r="A895" t="s">
        <v>3145</v>
      </c>
      <c r="B895" s="51">
        <v>2202</v>
      </c>
      <c r="C895" t="s">
        <v>3147</v>
      </c>
    </row>
    <row r="896" spans="1:4" x14ac:dyDescent="0.25">
      <c r="A896" t="s">
        <v>3145</v>
      </c>
      <c r="B896" s="51">
        <v>2202</v>
      </c>
      <c r="C896" t="s">
        <v>3149</v>
      </c>
      <c r="D896" t="s">
        <v>3147</v>
      </c>
    </row>
    <row r="897" spans="1:4" x14ac:dyDescent="0.25">
      <c r="A897" t="s">
        <v>3150</v>
      </c>
      <c r="B897" s="51">
        <v>2203</v>
      </c>
      <c r="C897" t="s">
        <v>3151</v>
      </c>
      <c r="D897" t="s">
        <v>3152</v>
      </c>
    </row>
    <row r="898" spans="1:4" x14ac:dyDescent="0.25">
      <c r="A898" t="s">
        <v>3150</v>
      </c>
      <c r="B898" s="51">
        <v>2203</v>
      </c>
      <c r="C898" t="s">
        <v>3152</v>
      </c>
    </row>
    <row r="899" spans="1:4" x14ac:dyDescent="0.25">
      <c r="A899" t="s">
        <v>3150</v>
      </c>
      <c r="B899" s="51">
        <v>2203</v>
      </c>
      <c r="C899" t="s">
        <v>3153</v>
      </c>
      <c r="D899" t="s">
        <v>3152</v>
      </c>
    </row>
    <row r="900" spans="1:4" x14ac:dyDescent="0.25">
      <c r="A900" t="s">
        <v>3150</v>
      </c>
      <c r="B900" s="51">
        <v>2203</v>
      </c>
      <c r="C900" t="s">
        <v>3154</v>
      </c>
      <c r="D900" t="s">
        <v>3152</v>
      </c>
    </row>
    <row r="901" spans="1:4" x14ac:dyDescent="0.25">
      <c r="A901" t="s">
        <v>3155</v>
      </c>
      <c r="B901" s="51">
        <v>2204</v>
      </c>
      <c r="C901" t="s">
        <v>3156</v>
      </c>
      <c r="D901" t="s">
        <v>3157</v>
      </c>
    </row>
    <row r="902" spans="1:4" x14ac:dyDescent="0.25">
      <c r="A902" t="s">
        <v>3155</v>
      </c>
      <c r="B902" s="51">
        <v>2204</v>
      </c>
      <c r="C902" t="s">
        <v>3157</v>
      </c>
    </row>
    <row r="903" spans="1:4" x14ac:dyDescent="0.25">
      <c r="A903" t="s">
        <v>3155</v>
      </c>
      <c r="B903" s="51">
        <v>2204</v>
      </c>
      <c r="C903" t="s">
        <v>3158</v>
      </c>
      <c r="D903" t="s">
        <v>3157</v>
      </c>
    </row>
    <row r="904" spans="1:4" x14ac:dyDescent="0.25">
      <c r="A904" t="s">
        <v>3159</v>
      </c>
      <c r="B904" s="51">
        <v>2205</v>
      </c>
      <c r="C904" t="s">
        <v>3160</v>
      </c>
      <c r="D904" t="s">
        <v>3161</v>
      </c>
    </row>
    <row r="905" spans="1:4" x14ac:dyDescent="0.25">
      <c r="A905" t="s">
        <v>3159</v>
      </c>
      <c r="B905" s="51">
        <v>2205</v>
      </c>
      <c r="C905" t="s">
        <v>3161</v>
      </c>
    </row>
    <row r="906" spans="1:4" x14ac:dyDescent="0.25">
      <c r="A906" t="s">
        <v>3159</v>
      </c>
      <c r="B906" s="51">
        <v>2205</v>
      </c>
      <c r="C906" t="s">
        <v>3162</v>
      </c>
      <c r="D906" t="s">
        <v>3161</v>
      </c>
    </row>
    <row r="907" spans="1:4" x14ac:dyDescent="0.25">
      <c r="A907" t="s">
        <v>3163</v>
      </c>
      <c r="B907" s="51">
        <v>2206</v>
      </c>
      <c r="C907" t="s">
        <v>3164</v>
      </c>
      <c r="D907" t="s">
        <v>3165</v>
      </c>
    </row>
    <row r="908" spans="1:4" x14ac:dyDescent="0.25">
      <c r="A908" t="s">
        <v>3163</v>
      </c>
      <c r="B908" s="51">
        <v>2206</v>
      </c>
      <c r="C908" t="s">
        <v>3166</v>
      </c>
      <c r="D908" t="s">
        <v>3165</v>
      </c>
    </row>
    <row r="909" spans="1:4" x14ac:dyDescent="0.25">
      <c r="A909" t="s">
        <v>3163</v>
      </c>
      <c r="B909" s="51">
        <v>2206</v>
      </c>
      <c r="C909" t="s">
        <v>3165</v>
      </c>
    </row>
    <row r="910" spans="1:4" x14ac:dyDescent="0.25">
      <c r="A910" t="s">
        <v>3163</v>
      </c>
      <c r="B910" s="51">
        <v>2206</v>
      </c>
      <c r="C910" t="s">
        <v>3167</v>
      </c>
      <c r="D910" t="s">
        <v>3165</v>
      </c>
    </row>
    <row r="911" spans="1:4" x14ac:dyDescent="0.25">
      <c r="A911" t="s">
        <v>3168</v>
      </c>
      <c r="B911" s="51">
        <v>2207</v>
      </c>
      <c r="C911" t="s">
        <v>3169</v>
      </c>
      <c r="D911" t="s">
        <v>3170</v>
      </c>
    </row>
    <row r="912" spans="1:4" x14ac:dyDescent="0.25">
      <c r="A912" t="s">
        <v>3168</v>
      </c>
      <c r="B912" s="51">
        <v>2207</v>
      </c>
      <c r="C912" t="s">
        <v>3171</v>
      </c>
      <c r="D912" t="s">
        <v>3170</v>
      </c>
    </row>
    <row r="913" spans="1:4" x14ac:dyDescent="0.25">
      <c r="A913" t="s">
        <v>3168</v>
      </c>
      <c r="B913" s="51">
        <v>2207</v>
      </c>
      <c r="C913" t="s">
        <v>3172</v>
      </c>
      <c r="D913" t="s">
        <v>3170</v>
      </c>
    </row>
    <row r="914" spans="1:4" x14ac:dyDescent="0.25">
      <c r="A914" t="s">
        <v>3168</v>
      </c>
      <c r="B914" s="51">
        <v>2207</v>
      </c>
      <c r="C914" t="s">
        <v>3170</v>
      </c>
    </row>
    <row r="915" spans="1:4" x14ac:dyDescent="0.25">
      <c r="A915" t="s">
        <v>3168</v>
      </c>
      <c r="B915" s="51">
        <v>2207</v>
      </c>
      <c r="C915" t="s">
        <v>3173</v>
      </c>
      <c r="D915" t="s">
        <v>3170</v>
      </c>
    </row>
    <row r="916" spans="1:4" x14ac:dyDescent="0.25">
      <c r="A916" t="s">
        <v>3168</v>
      </c>
      <c r="B916" s="51">
        <v>2207</v>
      </c>
      <c r="C916" t="s">
        <v>3174</v>
      </c>
      <c r="D916" t="s">
        <v>3170</v>
      </c>
    </row>
    <row r="917" spans="1:4" x14ac:dyDescent="0.25">
      <c r="A917" t="s">
        <v>3175</v>
      </c>
      <c r="B917" s="51">
        <v>2208</v>
      </c>
      <c r="C917" t="s">
        <v>3176</v>
      </c>
      <c r="D917" t="s">
        <v>3177</v>
      </c>
    </row>
    <row r="918" spans="1:4" x14ac:dyDescent="0.25">
      <c r="A918" t="s">
        <v>3175</v>
      </c>
      <c r="B918" s="51">
        <v>2208</v>
      </c>
      <c r="C918" t="s">
        <v>3178</v>
      </c>
      <c r="D918" t="s">
        <v>3177</v>
      </c>
    </row>
    <row r="919" spans="1:4" x14ac:dyDescent="0.25">
      <c r="A919" t="s">
        <v>3175</v>
      </c>
      <c r="B919" s="51">
        <v>2208</v>
      </c>
      <c r="C919" t="s">
        <v>3179</v>
      </c>
      <c r="D919" t="s">
        <v>3177</v>
      </c>
    </row>
    <row r="920" spans="1:4" x14ac:dyDescent="0.25">
      <c r="A920" t="s">
        <v>3175</v>
      </c>
      <c r="B920" s="51">
        <v>2208</v>
      </c>
      <c r="C920" t="s">
        <v>3177</v>
      </c>
    </row>
    <row r="921" spans="1:4" x14ac:dyDescent="0.25">
      <c r="A921" t="s">
        <v>3175</v>
      </c>
      <c r="B921" s="51">
        <v>2208</v>
      </c>
      <c r="C921" t="s">
        <v>3180</v>
      </c>
      <c r="D921" t="s">
        <v>3177</v>
      </c>
    </row>
    <row r="922" spans="1:4" x14ac:dyDescent="0.25">
      <c r="A922" t="s">
        <v>3175</v>
      </c>
      <c r="B922" s="51">
        <v>2208</v>
      </c>
      <c r="C922" t="s">
        <v>3181</v>
      </c>
      <c r="D922" t="s">
        <v>3177</v>
      </c>
    </row>
    <row r="923" spans="1:4" x14ac:dyDescent="0.25">
      <c r="A923" t="s">
        <v>3175</v>
      </c>
      <c r="B923" s="51">
        <v>2208</v>
      </c>
      <c r="C923" t="s">
        <v>3182</v>
      </c>
      <c r="D923" t="s">
        <v>3177</v>
      </c>
    </row>
    <row r="924" spans="1:4" x14ac:dyDescent="0.25">
      <c r="A924" t="s">
        <v>3183</v>
      </c>
      <c r="B924" s="51">
        <v>2209</v>
      </c>
      <c r="C924" t="s">
        <v>3184</v>
      </c>
      <c r="D924" t="s">
        <v>3185</v>
      </c>
    </row>
    <row r="925" spans="1:4" x14ac:dyDescent="0.25">
      <c r="A925" t="s">
        <v>3183</v>
      </c>
      <c r="B925" s="51">
        <v>2209</v>
      </c>
      <c r="C925" t="s">
        <v>3185</v>
      </c>
    </row>
    <row r="926" spans="1:4" x14ac:dyDescent="0.25">
      <c r="A926" t="s">
        <v>3183</v>
      </c>
      <c r="B926" s="51">
        <v>2209</v>
      </c>
      <c r="C926" t="s">
        <v>3186</v>
      </c>
      <c r="D926" t="s">
        <v>3185</v>
      </c>
    </row>
    <row r="927" spans="1:4" x14ac:dyDescent="0.25">
      <c r="A927" t="s">
        <v>3187</v>
      </c>
      <c r="B927" s="51">
        <v>2210</v>
      </c>
      <c r="C927" t="s">
        <v>3188</v>
      </c>
      <c r="D927" t="s">
        <v>3189</v>
      </c>
    </row>
    <row r="928" spans="1:4" x14ac:dyDescent="0.25">
      <c r="A928" t="s">
        <v>3187</v>
      </c>
      <c r="B928" s="51">
        <v>2210</v>
      </c>
      <c r="C928" t="s">
        <v>3189</v>
      </c>
    </row>
    <row r="929" spans="1:4" x14ac:dyDescent="0.25">
      <c r="A929" t="s">
        <v>3187</v>
      </c>
      <c r="B929" s="51">
        <v>2210</v>
      </c>
      <c r="C929" t="s">
        <v>3190</v>
      </c>
      <c r="D929" t="s">
        <v>3189</v>
      </c>
    </row>
    <row r="930" spans="1:4" x14ac:dyDescent="0.25">
      <c r="A930" t="s">
        <v>3187</v>
      </c>
      <c r="B930" s="51">
        <v>2210</v>
      </c>
      <c r="C930" t="s">
        <v>3191</v>
      </c>
      <c r="D930" t="s">
        <v>3189</v>
      </c>
    </row>
    <row r="931" spans="1:4" x14ac:dyDescent="0.25">
      <c r="A931" t="s">
        <v>3192</v>
      </c>
      <c r="B931" s="51">
        <v>2211</v>
      </c>
      <c r="C931" t="s">
        <v>3193</v>
      </c>
      <c r="D931" t="s">
        <v>3194</v>
      </c>
    </row>
    <row r="932" spans="1:4" x14ac:dyDescent="0.25">
      <c r="A932" t="s">
        <v>3192</v>
      </c>
      <c r="B932" s="51">
        <v>2211</v>
      </c>
      <c r="C932" t="s">
        <v>3194</v>
      </c>
    </row>
    <row r="933" spans="1:4" x14ac:dyDescent="0.25">
      <c r="A933" t="s">
        <v>3192</v>
      </c>
      <c r="B933" s="51">
        <v>2211</v>
      </c>
      <c r="C933" t="s">
        <v>3195</v>
      </c>
      <c r="D933" t="s">
        <v>3194</v>
      </c>
    </row>
    <row r="934" spans="1:4" x14ac:dyDescent="0.25">
      <c r="A934" t="s">
        <v>3192</v>
      </c>
      <c r="B934" s="51">
        <v>2211</v>
      </c>
      <c r="C934" t="s">
        <v>3196</v>
      </c>
      <c r="D934" t="s">
        <v>3194</v>
      </c>
    </row>
    <row r="935" spans="1:4" x14ac:dyDescent="0.25">
      <c r="A935" t="s">
        <v>3197</v>
      </c>
      <c r="B935" s="51">
        <v>2212</v>
      </c>
      <c r="C935" t="s">
        <v>3198</v>
      </c>
      <c r="D935" t="s">
        <v>3199</v>
      </c>
    </row>
    <row r="936" spans="1:4" x14ac:dyDescent="0.25">
      <c r="A936" t="s">
        <v>3197</v>
      </c>
      <c r="B936" s="51">
        <v>2212</v>
      </c>
      <c r="C936" t="s">
        <v>3199</v>
      </c>
    </row>
    <row r="937" spans="1:4" x14ac:dyDescent="0.25">
      <c r="A937" t="s">
        <v>3197</v>
      </c>
      <c r="B937" s="51">
        <v>2212</v>
      </c>
      <c r="C937" t="s">
        <v>3200</v>
      </c>
      <c r="D937" t="s">
        <v>3199</v>
      </c>
    </row>
    <row r="938" spans="1:4" x14ac:dyDescent="0.25">
      <c r="A938" t="s">
        <v>3197</v>
      </c>
      <c r="B938" s="51">
        <v>2212</v>
      </c>
      <c r="C938" t="s">
        <v>3201</v>
      </c>
      <c r="D938" t="s">
        <v>3199</v>
      </c>
    </row>
    <row r="939" spans="1:4" x14ac:dyDescent="0.25">
      <c r="A939" t="s">
        <v>3202</v>
      </c>
      <c r="B939" s="51">
        <v>2213</v>
      </c>
      <c r="C939" t="s">
        <v>3203</v>
      </c>
      <c r="D939" t="s">
        <v>3204</v>
      </c>
    </row>
    <row r="940" spans="1:4" x14ac:dyDescent="0.25">
      <c r="A940" t="s">
        <v>3202</v>
      </c>
      <c r="B940" s="51">
        <v>2213</v>
      </c>
      <c r="C940" t="s">
        <v>3205</v>
      </c>
      <c r="D940" t="s">
        <v>3204</v>
      </c>
    </row>
    <row r="941" spans="1:4" x14ac:dyDescent="0.25">
      <c r="A941" t="s">
        <v>3202</v>
      </c>
      <c r="B941" s="51">
        <v>2213</v>
      </c>
      <c r="C941" t="s">
        <v>3204</v>
      </c>
    </row>
    <row r="942" spans="1:4" x14ac:dyDescent="0.25">
      <c r="A942" t="s">
        <v>3202</v>
      </c>
      <c r="B942" s="51">
        <v>2213</v>
      </c>
      <c r="C942" t="s">
        <v>3206</v>
      </c>
      <c r="D942" t="s">
        <v>3204</v>
      </c>
    </row>
    <row r="943" spans="1:4" x14ac:dyDescent="0.25">
      <c r="A943" t="s">
        <v>3202</v>
      </c>
      <c r="B943" s="51">
        <v>2213</v>
      </c>
      <c r="C943" t="s">
        <v>3207</v>
      </c>
      <c r="D943" t="s">
        <v>3204</v>
      </c>
    </row>
    <row r="944" spans="1:4" x14ac:dyDescent="0.25">
      <c r="A944" t="s">
        <v>3208</v>
      </c>
      <c r="B944" s="51">
        <v>2214</v>
      </c>
      <c r="C944" t="s">
        <v>3209</v>
      </c>
      <c r="D944" t="s">
        <v>3210</v>
      </c>
    </row>
    <row r="945" spans="1:4" x14ac:dyDescent="0.25">
      <c r="A945" t="s">
        <v>3208</v>
      </c>
      <c r="B945" s="51">
        <v>2214</v>
      </c>
      <c r="C945" t="s">
        <v>3211</v>
      </c>
      <c r="D945" t="s">
        <v>3210</v>
      </c>
    </row>
    <row r="946" spans="1:4" x14ac:dyDescent="0.25">
      <c r="A946" t="s">
        <v>3208</v>
      </c>
      <c r="B946" s="51">
        <v>2214</v>
      </c>
      <c r="C946" t="s">
        <v>3210</v>
      </c>
    </row>
    <row r="947" spans="1:4" x14ac:dyDescent="0.25">
      <c r="A947" t="s">
        <v>3208</v>
      </c>
      <c r="B947" s="51">
        <v>2214</v>
      </c>
      <c r="C947" t="s">
        <v>3212</v>
      </c>
      <c r="D947" t="s">
        <v>3210</v>
      </c>
    </row>
    <row r="948" spans="1:4" x14ac:dyDescent="0.25">
      <c r="A948" t="s">
        <v>3208</v>
      </c>
      <c r="B948" s="51">
        <v>2214</v>
      </c>
      <c r="C948" t="s">
        <v>3213</v>
      </c>
      <c r="D948" t="s">
        <v>3210</v>
      </c>
    </row>
    <row r="949" spans="1:4" x14ac:dyDescent="0.25">
      <c r="A949" t="s">
        <v>3214</v>
      </c>
      <c r="B949" s="51">
        <v>2215</v>
      </c>
      <c r="C949" t="s">
        <v>3215</v>
      </c>
      <c r="D949" t="s">
        <v>3216</v>
      </c>
    </row>
    <row r="950" spans="1:4" x14ac:dyDescent="0.25">
      <c r="A950" t="s">
        <v>3214</v>
      </c>
      <c r="B950" s="51">
        <v>2215</v>
      </c>
      <c r="C950" t="s">
        <v>3216</v>
      </c>
    </row>
    <row r="951" spans="1:4" x14ac:dyDescent="0.25">
      <c r="A951" t="s">
        <v>3214</v>
      </c>
      <c r="B951" s="51">
        <v>2215</v>
      </c>
      <c r="C951" t="s">
        <v>3217</v>
      </c>
      <c r="D951" t="s">
        <v>3216</v>
      </c>
    </row>
    <row r="952" spans="1:4" x14ac:dyDescent="0.25">
      <c r="A952" t="s">
        <v>3214</v>
      </c>
      <c r="B952" s="51">
        <v>2215</v>
      </c>
      <c r="C952" t="s">
        <v>3218</v>
      </c>
      <c r="D952" t="s">
        <v>3216</v>
      </c>
    </row>
    <row r="953" spans="1:4" x14ac:dyDescent="0.25">
      <c r="A953" t="s">
        <v>3219</v>
      </c>
      <c r="B953" s="51">
        <v>2216</v>
      </c>
      <c r="C953" t="s">
        <v>3220</v>
      </c>
    </row>
    <row r="954" spans="1:4" x14ac:dyDescent="0.25">
      <c r="A954" t="s">
        <v>3219</v>
      </c>
      <c r="B954" s="51">
        <v>2216</v>
      </c>
      <c r="C954" t="s">
        <v>3221</v>
      </c>
      <c r="D954" t="s">
        <v>3220</v>
      </c>
    </row>
    <row r="955" spans="1:4" x14ac:dyDescent="0.25">
      <c r="A955" t="s">
        <v>3219</v>
      </c>
      <c r="B955" s="51">
        <v>2216</v>
      </c>
      <c r="C955" t="s">
        <v>3222</v>
      </c>
      <c r="D955" t="s">
        <v>3220</v>
      </c>
    </row>
    <row r="956" spans="1:4" x14ac:dyDescent="0.25">
      <c r="A956" t="s">
        <v>3223</v>
      </c>
      <c r="B956" s="51">
        <v>2217</v>
      </c>
      <c r="C956" t="s">
        <v>3224</v>
      </c>
      <c r="D956" t="s">
        <v>3225</v>
      </c>
    </row>
    <row r="957" spans="1:4" x14ac:dyDescent="0.25">
      <c r="A957" t="s">
        <v>3223</v>
      </c>
      <c r="B957" s="51">
        <v>2217</v>
      </c>
      <c r="C957" t="s">
        <v>3225</v>
      </c>
    </row>
    <row r="958" spans="1:4" x14ac:dyDescent="0.25">
      <c r="A958" t="s">
        <v>3223</v>
      </c>
      <c r="B958" s="51">
        <v>2217</v>
      </c>
      <c r="C958" t="s">
        <v>3226</v>
      </c>
      <c r="D958" t="s">
        <v>3225</v>
      </c>
    </row>
    <row r="959" spans="1:4" x14ac:dyDescent="0.25">
      <c r="A959" t="s">
        <v>3223</v>
      </c>
      <c r="B959" s="51">
        <v>2217</v>
      </c>
      <c r="C959" t="s">
        <v>3227</v>
      </c>
      <c r="D959" t="s">
        <v>3225</v>
      </c>
    </row>
    <row r="960" spans="1:4" x14ac:dyDescent="0.25">
      <c r="A960" t="s">
        <v>3228</v>
      </c>
      <c r="B960" s="51">
        <v>2218</v>
      </c>
      <c r="C960" t="s">
        <v>3229</v>
      </c>
      <c r="D960" t="s">
        <v>3230</v>
      </c>
    </row>
    <row r="961" spans="1:4" x14ac:dyDescent="0.25">
      <c r="A961" t="s">
        <v>3228</v>
      </c>
      <c r="B961" s="51">
        <v>2218</v>
      </c>
      <c r="C961" t="s">
        <v>3231</v>
      </c>
      <c r="D961" t="s">
        <v>3230</v>
      </c>
    </row>
    <row r="962" spans="1:4" x14ac:dyDescent="0.25">
      <c r="A962" t="s">
        <v>3228</v>
      </c>
      <c r="B962" s="51">
        <v>2218</v>
      </c>
      <c r="C962" t="s">
        <v>3230</v>
      </c>
    </row>
    <row r="963" spans="1:4" x14ac:dyDescent="0.25">
      <c r="A963" t="s">
        <v>3228</v>
      </c>
      <c r="B963" s="51">
        <v>2218</v>
      </c>
      <c r="C963" t="s">
        <v>3232</v>
      </c>
      <c r="D963" t="s">
        <v>3230</v>
      </c>
    </row>
    <row r="964" spans="1:4" x14ac:dyDescent="0.25">
      <c r="A964" t="s">
        <v>3228</v>
      </c>
      <c r="B964" s="51">
        <v>2218</v>
      </c>
      <c r="C964" t="s">
        <v>3233</v>
      </c>
      <c r="D964" t="s">
        <v>3230</v>
      </c>
    </row>
    <row r="965" spans="1:4" x14ac:dyDescent="0.25">
      <c r="A965" t="s">
        <v>3228</v>
      </c>
      <c r="B965" s="51">
        <v>2218</v>
      </c>
      <c r="C965" t="s">
        <v>3234</v>
      </c>
      <c r="D965" t="s">
        <v>3230</v>
      </c>
    </row>
    <row r="966" spans="1:4" x14ac:dyDescent="0.25">
      <c r="A966" t="s">
        <v>3235</v>
      </c>
      <c r="B966" s="51">
        <v>2219</v>
      </c>
      <c r="C966" t="s">
        <v>3236</v>
      </c>
      <c r="D966" t="s">
        <v>3237</v>
      </c>
    </row>
    <row r="967" spans="1:4" x14ac:dyDescent="0.25">
      <c r="A967" t="s">
        <v>3235</v>
      </c>
      <c r="B967" s="51">
        <v>2219</v>
      </c>
      <c r="C967" t="s">
        <v>3238</v>
      </c>
      <c r="D967" t="s">
        <v>3237</v>
      </c>
    </row>
    <row r="968" spans="1:4" x14ac:dyDescent="0.25">
      <c r="A968" t="s">
        <v>3235</v>
      </c>
      <c r="B968" s="51">
        <v>2219</v>
      </c>
      <c r="C968" t="s">
        <v>3237</v>
      </c>
    </row>
    <row r="969" spans="1:4" x14ac:dyDescent="0.25">
      <c r="A969" t="s">
        <v>3235</v>
      </c>
      <c r="B969" s="51">
        <v>2219</v>
      </c>
      <c r="C969" t="s">
        <v>3239</v>
      </c>
      <c r="D969" t="s">
        <v>3237</v>
      </c>
    </row>
    <row r="970" spans="1:4" x14ac:dyDescent="0.25">
      <c r="A970" t="s">
        <v>3235</v>
      </c>
      <c r="B970" s="51">
        <v>2219</v>
      </c>
      <c r="C970" t="s">
        <v>3240</v>
      </c>
      <c r="D970" t="s">
        <v>3237</v>
      </c>
    </row>
    <row r="971" spans="1:4" x14ac:dyDescent="0.25">
      <c r="A971" t="s">
        <v>3241</v>
      </c>
      <c r="B971" s="51">
        <v>2220</v>
      </c>
      <c r="C971" t="s">
        <v>3242</v>
      </c>
      <c r="D971" t="s">
        <v>3243</v>
      </c>
    </row>
    <row r="972" spans="1:4" x14ac:dyDescent="0.25">
      <c r="A972" t="s">
        <v>3241</v>
      </c>
      <c r="B972" s="51">
        <v>2220</v>
      </c>
      <c r="C972" t="s">
        <v>3243</v>
      </c>
    </row>
    <row r="973" spans="1:4" x14ac:dyDescent="0.25">
      <c r="A973" t="s">
        <v>3241</v>
      </c>
      <c r="B973" s="51">
        <v>2220</v>
      </c>
      <c r="C973" t="s">
        <v>3244</v>
      </c>
      <c r="D973" t="s">
        <v>3243</v>
      </c>
    </row>
    <row r="974" spans="1:4" x14ac:dyDescent="0.25">
      <c r="A974" t="s">
        <v>3241</v>
      </c>
      <c r="B974" s="51">
        <v>2220</v>
      </c>
      <c r="C974" t="s">
        <v>3245</v>
      </c>
      <c r="D974" t="s">
        <v>3243</v>
      </c>
    </row>
    <row r="975" spans="1:4" x14ac:dyDescent="0.25">
      <c r="A975" t="s">
        <v>3241</v>
      </c>
      <c r="B975" s="51">
        <v>2220</v>
      </c>
      <c r="C975" t="s">
        <v>3246</v>
      </c>
      <c r="D975" t="s">
        <v>3243</v>
      </c>
    </row>
    <row r="976" spans="1:4" x14ac:dyDescent="0.25">
      <c r="A976" t="s">
        <v>3247</v>
      </c>
      <c r="B976" s="51">
        <v>2221</v>
      </c>
      <c r="C976" t="s">
        <v>3248</v>
      </c>
      <c r="D976" t="s">
        <v>3249</v>
      </c>
    </row>
    <row r="977" spans="1:4" x14ac:dyDescent="0.25">
      <c r="A977" t="s">
        <v>3247</v>
      </c>
      <c r="B977" s="51">
        <v>2221</v>
      </c>
      <c r="C977" t="s">
        <v>3249</v>
      </c>
    </row>
    <row r="978" spans="1:4" x14ac:dyDescent="0.25">
      <c r="A978" t="s">
        <v>3247</v>
      </c>
      <c r="B978" s="51">
        <v>2221</v>
      </c>
      <c r="C978" t="s">
        <v>3250</v>
      </c>
      <c r="D978" t="s">
        <v>3249</v>
      </c>
    </row>
    <row r="979" spans="1:4" x14ac:dyDescent="0.25">
      <c r="A979" t="s">
        <v>3251</v>
      </c>
      <c r="B979" s="51">
        <v>2222</v>
      </c>
      <c r="C979" t="s">
        <v>3252</v>
      </c>
    </row>
    <row r="980" spans="1:4" x14ac:dyDescent="0.25">
      <c r="A980" t="s">
        <v>3251</v>
      </c>
      <c r="B980" s="51">
        <v>2222</v>
      </c>
      <c r="C980" t="s">
        <v>3253</v>
      </c>
      <c r="D980" t="s">
        <v>3252</v>
      </c>
    </row>
    <row r="981" spans="1:4" x14ac:dyDescent="0.25">
      <c r="A981" t="s">
        <v>3251</v>
      </c>
      <c r="B981" s="51">
        <v>2222</v>
      </c>
      <c r="C981" t="s">
        <v>3254</v>
      </c>
      <c r="D981" t="s">
        <v>3252</v>
      </c>
    </row>
    <row r="982" spans="1:4" x14ac:dyDescent="0.25">
      <c r="A982" t="s">
        <v>3251</v>
      </c>
      <c r="B982" s="51">
        <v>2222</v>
      </c>
      <c r="C982" t="s">
        <v>3255</v>
      </c>
      <c r="D982" t="s">
        <v>3252</v>
      </c>
    </row>
    <row r="983" spans="1:4" x14ac:dyDescent="0.25">
      <c r="A983" t="s">
        <v>3256</v>
      </c>
      <c r="B983" s="51">
        <v>2223</v>
      </c>
      <c r="C983" t="s">
        <v>3257</v>
      </c>
      <c r="D983" t="s">
        <v>3258</v>
      </c>
    </row>
    <row r="984" spans="1:4" x14ac:dyDescent="0.25">
      <c r="A984" t="s">
        <v>3256</v>
      </c>
      <c r="B984" s="51">
        <v>2223</v>
      </c>
      <c r="C984" t="s">
        <v>3259</v>
      </c>
      <c r="D984" t="s">
        <v>3258</v>
      </c>
    </row>
    <row r="985" spans="1:4" x14ac:dyDescent="0.25">
      <c r="A985" t="s">
        <v>3256</v>
      </c>
      <c r="B985" s="51">
        <v>2223</v>
      </c>
      <c r="C985" t="s">
        <v>3258</v>
      </c>
    </row>
    <row r="986" spans="1:4" x14ac:dyDescent="0.25">
      <c r="A986" t="s">
        <v>3256</v>
      </c>
      <c r="B986" s="51">
        <v>2223</v>
      </c>
      <c r="C986" t="s">
        <v>3260</v>
      </c>
      <c r="D986" t="s">
        <v>3258</v>
      </c>
    </row>
    <row r="987" spans="1:4" x14ac:dyDescent="0.25">
      <c r="A987" t="s">
        <v>3256</v>
      </c>
      <c r="B987" s="51">
        <v>2223</v>
      </c>
      <c r="C987" t="s">
        <v>3261</v>
      </c>
      <c r="D987" t="s">
        <v>3258</v>
      </c>
    </row>
    <row r="988" spans="1:4" x14ac:dyDescent="0.25">
      <c r="A988" t="s">
        <v>3256</v>
      </c>
      <c r="B988" s="51">
        <v>2223</v>
      </c>
      <c r="C988" t="s">
        <v>3262</v>
      </c>
      <c r="D988" t="s">
        <v>3258</v>
      </c>
    </row>
    <row r="989" spans="1:4" x14ac:dyDescent="0.25">
      <c r="A989" t="s">
        <v>3263</v>
      </c>
      <c r="B989" s="51">
        <v>2224</v>
      </c>
      <c r="C989" t="s">
        <v>3264</v>
      </c>
    </row>
    <row r="990" spans="1:4" x14ac:dyDescent="0.25">
      <c r="A990" t="s">
        <v>3263</v>
      </c>
      <c r="B990" s="51">
        <v>2224</v>
      </c>
      <c r="C990" t="s">
        <v>3265</v>
      </c>
      <c r="D990" t="s">
        <v>3264</v>
      </c>
    </row>
    <row r="991" spans="1:4" x14ac:dyDescent="0.25">
      <c r="A991" t="s">
        <v>3263</v>
      </c>
      <c r="B991" s="51">
        <v>2224</v>
      </c>
      <c r="C991" t="s">
        <v>3266</v>
      </c>
      <c r="D991" t="s">
        <v>3264</v>
      </c>
    </row>
    <row r="992" spans="1:4" x14ac:dyDescent="0.25">
      <c r="A992" t="s">
        <v>3263</v>
      </c>
      <c r="B992" s="51">
        <v>2224</v>
      </c>
      <c r="C992" t="s">
        <v>3267</v>
      </c>
      <c r="D992" t="s">
        <v>3264</v>
      </c>
    </row>
    <row r="993" spans="1:4" x14ac:dyDescent="0.25">
      <c r="A993" t="s">
        <v>3263</v>
      </c>
      <c r="B993" s="51">
        <v>2224</v>
      </c>
      <c r="C993" t="s">
        <v>3268</v>
      </c>
      <c r="D993" t="s">
        <v>3264</v>
      </c>
    </row>
    <row r="994" spans="1:4" x14ac:dyDescent="0.25">
      <c r="A994" t="s">
        <v>3263</v>
      </c>
      <c r="B994" s="51">
        <v>2224</v>
      </c>
      <c r="C994" t="s">
        <v>3269</v>
      </c>
      <c r="D994" t="s">
        <v>3264</v>
      </c>
    </row>
    <row r="995" spans="1:4" x14ac:dyDescent="0.25">
      <c r="A995" t="s">
        <v>3263</v>
      </c>
      <c r="B995" s="51">
        <v>2224</v>
      </c>
      <c r="C995" t="s">
        <v>3270</v>
      </c>
      <c r="D995" t="s">
        <v>3264</v>
      </c>
    </row>
    <row r="996" spans="1:4" x14ac:dyDescent="0.25">
      <c r="A996" t="s">
        <v>3263</v>
      </c>
      <c r="B996" s="51">
        <v>2224</v>
      </c>
      <c r="C996" t="s">
        <v>3271</v>
      </c>
      <c r="D996" t="s">
        <v>3264</v>
      </c>
    </row>
    <row r="997" spans="1:4" x14ac:dyDescent="0.25">
      <c r="A997" t="s">
        <v>3272</v>
      </c>
      <c r="B997" s="51">
        <v>2225</v>
      </c>
      <c r="C997" t="s">
        <v>3273</v>
      </c>
    </row>
    <row r="998" spans="1:4" x14ac:dyDescent="0.25">
      <c r="A998" t="s">
        <v>3272</v>
      </c>
      <c r="B998" s="51">
        <v>2225</v>
      </c>
      <c r="C998" t="s">
        <v>3274</v>
      </c>
      <c r="D998" t="s">
        <v>3273</v>
      </c>
    </row>
    <row r="999" spans="1:4" x14ac:dyDescent="0.25">
      <c r="A999" t="s">
        <v>3272</v>
      </c>
      <c r="B999" s="51">
        <v>2225</v>
      </c>
      <c r="C999" t="s">
        <v>3275</v>
      </c>
      <c r="D999" t="s">
        <v>3273</v>
      </c>
    </row>
    <row r="1000" spans="1:4" x14ac:dyDescent="0.25">
      <c r="A1000" t="s">
        <v>3276</v>
      </c>
      <c r="B1000" s="51">
        <v>2228</v>
      </c>
      <c r="C1000" t="s">
        <v>3277</v>
      </c>
      <c r="D1000" t="s">
        <v>3278</v>
      </c>
    </row>
    <row r="1001" spans="1:4" x14ac:dyDescent="0.25">
      <c r="A1001" t="s">
        <v>3276</v>
      </c>
      <c r="B1001" s="51">
        <v>2228</v>
      </c>
      <c r="C1001" t="s">
        <v>3279</v>
      </c>
      <c r="D1001" t="s">
        <v>3278</v>
      </c>
    </row>
    <row r="1002" spans="1:4" x14ac:dyDescent="0.25">
      <c r="A1002" t="s">
        <v>3276</v>
      </c>
      <c r="B1002" s="51">
        <v>2228</v>
      </c>
      <c r="C1002" t="s">
        <v>3278</v>
      </c>
    </row>
    <row r="1003" spans="1:4" x14ac:dyDescent="0.25">
      <c r="A1003" t="s">
        <v>3280</v>
      </c>
      <c r="B1003" s="51">
        <v>2229</v>
      </c>
      <c r="C1003" t="s">
        <v>3281</v>
      </c>
      <c r="D1003" t="s">
        <v>3282</v>
      </c>
    </row>
    <row r="1004" spans="1:4" x14ac:dyDescent="0.25">
      <c r="A1004" t="s">
        <v>3280</v>
      </c>
      <c r="B1004" s="51">
        <v>2229</v>
      </c>
      <c r="C1004" t="s">
        <v>3282</v>
      </c>
    </row>
    <row r="1005" spans="1:4" x14ac:dyDescent="0.25">
      <c r="A1005" t="s">
        <v>3280</v>
      </c>
      <c r="B1005" s="51">
        <v>2229</v>
      </c>
      <c r="C1005" t="s">
        <v>3283</v>
      </c>
      <c r="D1005" t="s">
        <v>3282</v>
      </c>
    </row>
    <row r="1006" spans="1:4" x14ac:dyDescent="0.25">
      <c r="A1006" t="s">
        <v>3280</v>
      </c>
      <c r="B1006" s="51">
        <v>2229</v>
      </c>
      <c r="C1006" t="s">
        <v>3284</v>
      </c>
      <c r="D1006" t="s">
        <v>3282</v>
      </c>
    </row>
    <row r="1007" spans="1:4" x14ac:dyDescent="0.25">
      <c r="A1007" t="s">
        <v>3285</v>
      </c>
      <c r="B1007" s="51">
        <v>2230</v>
      </c>
      <c r="C1007" t="s">
        <v>3286</v>
      </c>
      <c r="D1007" t="s">
        <v>3287</v>
      </c>
    </row>
    <row r="1008" spans="1:4" x14ac:dyDescent="0.25">
      <c r="A1008" t="s">
        <v>3285</v>
      </c>
      <c r="B1008" s="51">
        <v>2230</v>
      </c>
      <c r="C1008" t="s">
        <v>3288</v>
      </c>
      <c r="D1008" t="s">
        <v>3287</v>
      </c>
    </row>
    <row r="1009" spans="1:4" x14ac:dyDescent="0.25">
      <c r="A1009" t="s">
        <v>3285</v>
      </c>
      <c r="B1009" s="51">
        <v>2230</v>
      </c>
      <c r="C1009" t="s">
        <v>3289</v>
      </c>
      <c r="D1009" t="s">
        <v>3287</v>
      </c>
    </row>
    <row r="1010" spans="1:4" x14ac:dyDescent="0.25">
      <c r="A1010" t="s">
        <v>3285</v>
      </c>
      <c r="B1010" s="51">
        <v>2230</v>
      </c>
      <c r="C1010" t="s">
        <v>3287</v>
      </c>
    </row>
    <row r="1011" spans="1:4" x14ac:dyDescent="0.25">
      <c r="A1011" t="s">
        <v>3285</v>
      </c>
      <c r="B1011" s="51">
        <v>2230</v>
      </c>
      <c r="C1011" t="s">
        <v>3290</v>
      </c>
      <c r="D1011" t="s">
        <v>3287</v>
      </c>
    </row>
    <row r="1012" spans="1:4" x14ac:dyDescent="0.25">
      <c r="A1012" t="s">
        <v>3285</v>
      </c>
      <c r="B1012" s="51">
        <v>2230</v>
      </c>
      <c r="C1012" t="s">
        <v>3291</v>
      </c>
      <c r="D1012" t="s">
        <v>3287</v>
      </c>
    </row>
    <row r="1013" spans="1:4" x14ac:dyDescent="0.25">
      <c r="A1013" t="s">
        <v>3285</v>
      </c>
      <c r="B1013" s="51">
        <v>2230</v>
      </c>
      <c r="C1013" t="s">
        <v>3292</v>
      </c>
      <c r="D1013" t="s">
        <v>3287</v>
      </c>
    </row>
    <row r="1014" spans="1:4" x14ac:dyDescent="0.25">
      <c r="A1014" t="s">
        <v>3293</v>
      </c>
      <c r="B1014" s="51">
        <v>2231</v>
      </c>
      <c r="C1014" t="s">
        <v>3294</v>
      </c>
    </row>
    <row r="1015" spans="1:4" x14ac:dyDescent="0.25">
      <c r="A1015" t="s">
        <v>3293</v>
      </c>
      <c r="B1015" s="51">
        <v>2231</v>
      </c>
      <c r="C1015" t="s">
        <v>3295</v>
      </c>
      <c r="D1015" t="s">
        <v>3294</v>
      </c>
    </row>
    <row r="1016" spans="1:4" x14ac:dyDescent="0.25">
      <c r="A1016" t="s">
        <v>3293</v>
      </c>
      <c r="B1016" s="51">
        <v>2231</v>
      </c>
      <c r="C1016" t="s">
        <v>3296</v>
      </c>
      <c r="D1016" t="s">
        <v>3294</v>
      </c>
    </row>
    <row r="1017" spans="1:4" x14ac:dyDescent="0.25">
      <c r="A1017" t="s">
        <v>3293</v>
      </c>
      <c r="B1017" s="51">
        <v>2231</v>
      </c>
      <c r="C1017" t="s">
        <v>3297</v>
      </c>
      <c r="D1017" t="s">
        <v>3294</v>
      </c>
    </row>
    <row r="1018" spans="1:4" x14ac:dyDescent="0.25">
      <c r="A1018" t="s">
        <v>3298</v>
      </c>
      <c r="B1018" s="51">
        <v>2232</v>
      </c>
      <c r="C1018" t="s">
        <v>3299</v>
      </c>
      <c r="D1018" t="s">
        <v>3300</v>
      </c>
    </row>
    <row r="1019" spans="1:4" x14ac:dyDescent="0.25">
      <c r="A1019" t="s">
        <v>3298</v>
      </c>
      <c r="B1019" s="51">
        <v>2232</v>
      </c>
      <c r="C1019" t="s">
        <v>3301</v>
      </c>
      <c r="D1019" t="s">
        <v>3300</v>
      </c>
    </row>
    <row r="1020" spans="1:4" x14ac:dyDescent="0.25">
      <c r="A1020" t="s">
        <v>3298</v>
      </c>
      <c r="B1020" s="51">
        <v>2232</v>
      </c>
      <c r="C1020" t="s">
        <v>3300</v>
      </c>
    </row>
    <row r="1021" spans="1:4" x14ac:dyDescent="0.25">
      <c r="A1021" t="s">
        <v>3298</v>
      </c>
      <c r="B1021" s="51">
        <v>2232</v>
      </c>
      <c r="C1021" t="s">
        <v>3302</v>
      </c>
      <c r="D1021" t="s">
        <v>3300</v>
      </c>
    </row>
    <row r="1022" spans="1:4" x14ac:dyDescent="0.25">
      <c r="A1022" t="s">
        <v>3303</v>
      </c>
      <c r="B1022" s="51">
        <v>2233</v>
      </c>
      <c r="C1022" t="s">
        <v>3304</v>
      </c>
    </row>
    <row r="1023" spans="1:4" x14ac:dyDescent="0.25">
      <c r="A1023" t="s">
        <v>3303</v>
      </c>
      <c r="B1023" s="51">
        <v>2234</v>
      </c>
      <c r="C1023" t="s">
        <v>3305</v>
      </c>
    </row>
    <row r="1024" spans="1:4" x14ac:dyDescent="0.25">
      <c r="A1024" t="s">
        <v>3306</v>
      </c>
      <c r="B1024" s="51">
        <v>2235</v>
      </c>
      <c r="C1024" t="s">
        <v>3307</v>
      </c>
    </row>
    <row r="1025" spans="1:4" x14ac:dyDescent="0.25">
      <c r="A1025" t="s">
        <v>3308</v>
      </c>
      <c r="B1025" s="51">
        <v>2236</v>
      </c>
      <c r="C1025" t="s">
        <v>3309</v>
      </c>
    </row>
    <row r="1026" spans="1:4" x14ac:dyDescent="0.25">
      <c r="A1026" t="s">
        <v>3308</v>
      </c>
      <c r="B1026" s="51">
        <v>2236</v>
      </c>
      <c r="C1026" t="s">
        <v>3310</v>
      </c>
      <c r="D1026" t="s">
        <v>3309</v>
      </c>
    </row>
    <row r="1027" spans="1:4" x14ac:dyDescent="0.25">
      <c r="A1027" t="s">
        <v>3308</v>
      </c>
      <c r="B1027" s="51">
        <v>2236</v>
      </c>
      <c r="C1027" t="s">
        <v>3311</v>
      </c>
      <c r="D1027" t="s">
        <v>3309</v>
      </c>
    </row>
    <row r="1028" spans="1:4" x14ac:dyDescent="0.25">
      <c r="A1028" t="s">
        <v>3312</v>
      </c>
      <c r="B1028" s="51">
        <v>2237</v>
      </c>
      <c r="C1028" t="s">
        <v>3313</v>
      </c>
    </row>
    <row r="1029" spans="1:4" x14ac:dyDescent="0.25">
      <c r="A1029" t="s">
        <v>3312</v>
      </c>
      <c r="B1029" s="51">
        <v>2237</v>
      </c>
      <c r="C1029" t="s">
        <v>3314</v>
      </c>
      <c r="D1029" t="s">
        <v>3313</v>
      </c>
    </row>
    <row r="1030" spans="1:4" x14ac:dyDescent="0.25">
      <c r="A1030" t="s">
        <v>3315</v>
      </c>
      <c r="B1030" s="51">
        <v>2238</v>
      </c>
      <c r="C1030" t="s">
        <v>3316</v>
      </c>
    </row>
    <row r="1031" spans="1:4" x14ac:dyDescent="0.25">
      <c r="A1031" t="s">
        <v>3315</v>
      </c>
      <c r="B1031" s="51">
        <v>2238</v>
      </c>
      <c r="C1031" t="s">
        <v>3317</v>
      </c>
      <c r="D1031" t="s">
        <v>3316</v>
      </c>
    </row>
    <row r="1032" spans="1:4" x14ac:dyDescent="0.25">
      <c r="A1032" t="s">
        <v>3315</v>
      </c>
      <c r="B1032" s="51">
        <v>2238</v>
      </c>
      <c r="C1032" t="s">
        <v>3318</v>
      </c>
      <c r="D1032" t="s">
        <v>3316</v>
      </c>
    </row>
    <row r="1033" spans="1:4" x14ac:dyDescent="0.25">
      <c r="A1033" t="s">
        <v>3319</v>
      </c>
      <c r="B1033" s="51">
        <v>2239</v>
      </c>
      <c r="C1033" t="s">
        <v>3320</v>
      </c>
    </row>
    <row r="1034" spans="1:4" x14ac:dyDescent="0.25">
      <c r="A1034" t="s">
        <v>3319</v>
      </c>
      <c r="B1034" s="51">
        <v>2239</v>
      </c>
      <c r="C1034" t="s">
        <v>3321</v>
      </c>
      <c r="D1034" t="s">
        <v>3320</v>
      </c>
    </row>
    <row r="1035" spans="1:4" x14ac:dyDescent="0.25">
      <c r="A1035" t="s">
        <v>3322</v>
      </c>
      <c r="B1035" s="51">
        <v>2240</v>
      </c>
      <c r="C1035" t="s">
        <v>3323</v>
      </c>
    </row>
    <row r="1036" spans="1:4" x14ac:dyDescent="0.25">
      <c r="A1036" t="s">
        <v>3322</v>
      </c>
      <c r="B1036" s="51">
        <v>2240</v>
      </c>
      <c r="C1036" t="s">
        <v>3324</v>
      </c>
      <c r="D1036" t="s">
        <v>3323</v>
      </c>
    </row>
    <row r="1037" spans="1:4" x14ac:dyDescent="0.25">
      <c r="A1037" t="s">
        <v>3325</v>
      </c>
      <c r="B1037" s="51">
        <v>2241</v>
      </c>
      <c r="C1037" t="s">
        <v>3326</v>
      </c>
      <c r="D1037" t="s">
        <v>3327</v>
      </c>
    </row>
    <row r="1038" spans="1:4" x14ac:dyDescent="0.25">
      <c r="A1038" t="s">
        <v>3325</v>
      </c>
      <c r="B1038" s="51">
        <v>2241</v>
      </c>
      <c r="C1038" t="s">
        <v>3328</v>
      </c>
      <c r="D1038" t="s">
        <v>3327</v>
      </c>
    </row>
    <row r="1039" spans="1:4" x14ac:dyDescent="0.25">
      <c r="A1039" t="s">
        <v>3325</v>
      </c>
      <c r="B1039" s="51">
        <v>2241</v>
      </c>
      <c r="C1039" t="s">
        <v>3327</v>
      </c>
    </row>
    <row r="1040" spans="1:4" x14ac:dyDescent="0.25">
      <c r="A1040" t="s">
        <v>3325</v>
      </c>
      <c r="B1040" s="51">
        <v>2241</v>
      </c>
      <c r="C1040" t="s">
        <v>3329</v>
      </c>
      <c r="D1040" t="s">
        <v>3327</v>
      </c>
    </row>
    <row r="1041" spans="1:4" x14ac:dyDescent="0.25">
      <c r="A1041" t="s">
        <v>3330</v>
      </c>
      <c r="B1041" s="51">
        <v>2242</v>
      </c>
      <c r="C1041" t="s">
        <v>3331</v>
      </c>
    </row>
    <row r="1042" spans="1:4" x14ac:dyDescent="0.25">
      <c r="A1042" t="s">
        <v>3332</v>
      </c>
      <c r="B1042" s="51">
        <v>2243</v>
      </c>
      <c r="C1042" t="s">
        <v>3333</v>
      </c>
    </row>
    <row r="1043" spans="1:4" x14ac:dyDescent="0.25">
      <c r="A1043" t="s">
        <v>3332</v>
      </c>
      <c r="B1043" s="51">
        <v>2243</v>
      </c>
      <c r="C1043" t="s">
        <v>3334</v>
      </c>
      <c r="D1043" t="s">
        <v>3333</v>
      </c>
    </row>
    <row r="1044" spans="1:4" x14ac:dyDescent="0.25">
      <c r="A1044" t="s">
        <v>3332</v>
      </c>
      <c r="B1044" s="51">
        <v>2243</v>
      </c>
      <c r="C1044" t="s">
        <v>3335</v>
      </c>
      <c r="D1044" t="s">
        <v>3333</v>
      </c>
    </row>
    <row r="1045" spans="1:4" x14ac:dyDescent="0.25">
      <c r="A1045" t="s">
        <v>3336</v>
      </c>
      <c r="B1045" s="51">
        <v>2244</v>
      </c>
      <c r="C1045" t="s">
        <v>3337</v>
      </c>
      <c r="D1045" t="s">
        <v>3338</v>
      </c>
    </row>
    <row r="1046" spans="1:4" x14ac:dyDescent="0.25">
      <c r="A1046" t="s">
        <v>3336</v>
      </c>
      <c r="B1046" s="51">
        <v>2244</v>
      </c>
      <c r="C1046" t="s">
        <v>3338</v>
      </c>
    </row>
    <row r="1047" spans="1:4" x14ac:dyDescent="0.25">
      <c r="A1047" t="s">
        <v>3336</v>
      </c>
      <c r="B1047" s="51">
        <v>2244</v>
      </c>
      <c r="C1047" t="s">
        <v>3339</v>
      </c>
      <c r="D1047" t="s">
        <v>3338</v>
      </c>
    </row>
    <row r="1048" spans="1:4" x14ac:dyDescent="0.25">
      <c r="A1048" t="s">
        <v>3336</v>
      </c>
      <c r="B1048" s="51">
        <v>2244</v>
      </c>
      <c r="C1048" t="s">
        <v>3340</v>
      </c>
      <c r="D1048" t="s">
        <v>3338</v>
      </c>
    </row>
    <row r="1049" spans="1:4" x14ac:dyDescent="0.25">
      <c r="A1049" t="s">
        <v>3336</v>
      </c>
      <c r="B1049" s="51">
        <v>2244</v>
      </c>
      <c r="C1049" t="s">
        <v>3341</v>
      </c>
      <c r="D1049" t="s">
        <v>3338</v>
      </c>
    </row>
    <row r="1050" spans="1:4" x14ac:dyDescent="0.25">
      <c r="A1050" t="s">
        <v>3342</v>
      </c>
      <c r="B1050" s="51">
        <v>2245</v>
      </c>
      <c r="C1050" t="s">
        <v>3343</v>
      </c>
    </row>
    <row r="1051" spans="1:4" x14ac:dyDescent="0.25">
      <c r="A1051" t="s">
        <v>3342</v>
      </c>
      <c r="B1051" s="51">
        <v>2245</v>
      </c>
      <c r="C1051" t="s">
        <v>3344</v>
      </c>
      <c r="D1051" t="s">
        <v>3343</v>
      </c>
    </row>
    <row r="1052" spans="1:4" x14ac:dyDescent="0.25">
      <c r="A1052" t="s">
        <v>3342</v>
      </c>
      <c r="B1052" s="51">
        <v>2245</v>
      </c>
      <c r="C1052" t="s">
        <v>3345</v>
      </c>
      <c r="D1052" t="s">
        <v>3343</v>
      </c>
    </row>
    <row r="1053" spans="1:4" x14ac:dyDescent="0.25">
      <c r="A1053" t="s">
        <v>3342</v>
      </c>
      <c r="B1053" s="51">
        <v>2245</v>
      </c>
      <c r="C1053" t="s">
        <v>3346</v>
      </c>
      <c r="D1053" t="s">
        <v>3343</v>
      </c>
    </row>
    <row r="1054" spans="1:4" x14ac:dyDescent="0.25">
      <c r="A1054" t="s">
        <v>3342</v>
      </c>
      <c r="B1054" s="51">
        <v>2245</v>
      </c>
      <c r="C1054" t="s">
        <v>3347</v>
      </c>
      <c r="D1054" t="s">
        <v>3343</v>
      </c>
    </row>
    <row r="1055" spans="1:4" x14ac:dyDescent="0.25">
      <c r="A1055" t="s">
        <v>3342</v>
      </c>
      <c r="B1055" s="51">
        <v>2245</v>
      </c>
      <c r="C1055" t="s">
        <v>3348</v>
      </c>
      <c r="D1055" t="s">
        <v>3343</v>
      </c>
    </row>
    <row r="1056" spans="1:4" x14ac:dyDescent="0.25">
      <c r="A1056" t="s">
        <v>3342</v>
      </c>
      <c r="B1056" s="51">
        <v>2245</v>
      </c>
      <c r="C1056" t="s">
        <v>3349</v>
      </c>
      <c r="D1056" t="s">
        <v>3343</v>
      </c>
    </row>
    <row r="1057" spans="1:4" x14ac:dyDescent="0.25">
      <c r="A1057" t="s">
        <v>3342</v>
      </c>
      <c r="B1057" s="51">
        <v>2245</v>
      </c>
      <c r="C1057" t="s">
        <v>3350</v>
      </c>
      <c r="D1057" t="s">
        <v>3343</v>
      </c>
    </row>
    <row r="1058" spans="1:4" x14ac:dyDescent="0.25">
      <c r="A1058" t="s">
        <v>3351</v>
      </c>
      <c r="B1058" s="51">
        <v>2246</v>
      </c>
      <c r="C1058" t="s">
        <v>3352</v>
      </c>
      <c r="D1058" t="s">
        <v>3353</v>
      </c>
    </row>
    <row r="1059" spans="1:4" x14ac:dyDescent="0.25">
      <c r="A1059" t="s">
        <v>3351</v>
      </c>
      <c r="B1059" s="51">
        <v>2246</v>
      </c>
      <c r="C1059" t="s">
        <v>3353</v>
      </c>
    </row>
    <row r="1060" spans="1:4" x14ac:dyDescent="0.25">
      <c r="A1060" t="s">
        <v>3351</v>
      </c>
      <c r="B1060" s="51">
        <v>2246</v>
      </c>
      <c r="C1060" t="s">
        <v>3354</v>
      </c>
      <c r="D1060" t="s">
        <v>3353</v>
      </c>
    </row>
    <row r="1061" spans="1:4" x14ac:dyDescent="0.25">
      <c r="A1061" t="s">
        <v>3351</v>
      </c>
      <c r="B1061" s="51">
        <v>2246</v>
      </c>
      <c r="C1061" t="s">
        <v>3355</v>
      </c>
      <c r="D1061" t="s">
        <v>3353</v>
      </c>
    </row>
    <row r="1062" spans="1:4" x14ac:dyDescent="0.25">
      <c r="A1062" t="s">
        <v>3351</v>
      </c>
      <c r="B1062" s="51">
        <v>2246</v>
      </c>
      <c r="C1062" t="s">
        <v>3356</v>
      </c>
      <c r="D1062" t="s">
        <v>3353</v>
      </c>
    </row>
    <row r="1063" spans="1:4" x14ac:dyDescent="0.25">
      <c r="A1063" t="s">
        <v>3351</v>
      </c>
      <c r="B1063" s="51">
        <v>2246</v>
      </c>
      <c r="C1063" t="s">
        <v>3357</v>
      </c>
      <c r="D1063" t="s">
        <v>3353</v>
      </c>
    </row>
    <row r="1064" spans="1:4" x14ac:dyDescent="0.25">
      <c r="A1064" t="s">
        <v>3358</v>
      </c>
      <c r="B1064" s="51">
        <v>2247</v>
      </c>
      <c r="C1064" t="s">
        <v>3359</v>
      </c>
    </row>
    <row r="1065" spans="1:4" x14ac:dyDescent="0.25">
      <c r="A1065" t="s">
        <v>3358</v>
      </c>
      <c r="B1065" s="51">
        <v>2247</v>
      </c>
      <c r="C1065" t="s">
        <v>3360</v>
      </c>
      <c r="D1065" t="s">
        <v>3359</v>
      </c>
    </row>
    <row r="1066" spans="1:4" x14ac:dyDescent="0.25">
      <c r="A1066" t="s">
        <v>3358</v>
      </c>
      <c r="B1066" s="51">
        <v>2247</v>
      </c>
      <c r="C1066" t="s">
        <v>3361</v>
      </c>
      <c r="D1066" t="s">
        <v>3359</v>
      </c>
    </row>
    <row r="1067" spans="1:4" x14ac:dyDescent="0.25">
      <c r="A1067" t="s">
        <v>3358</v>
      </c>
      <c r="B1067" s="51">
        <v>2247</v>
      </c>
      <c r="C1067" t="s">
        <v>3362</v>
      </c>
      <c r="D1067" t="s">
        <v>3359</v>
      </c>
    </row>
    <row r="1068" spans="1:4" x14ac:dyDescent="0.25">
      <c r="A1068" t="s">
        <v>3363</v>
      </c>
      <c r="B1068" s="51">
        <v>2248</v>
      </c>
      <c r="C1068" t="s">
        <v>3364</v>
      </c>
    </row>
    <row r="1069" spans="1:4" x14ac:dyDescent="0.25">
      <c r="A1069" t="s">
        <v>3363</v>
      </c>
      <c r="B1069" s="51">
        <v>2248</v>
      </c>
      <c r="C1069" t="s">
        <v>3365</v>
      </c>
      <c r="D1069" t="s">
        <v>3364</v>
      </c>
    </row>
    <row r="1070" spans="1:4" x14ac:dyDescent="0.25">
      <c r="A1070" t="s">
        <v>3363</v>
      </c>
      <c r="B1070" s="51">
        <v>2248</v>
      </c>
      <c r="C1070" t="s">
        <v>3366</v>
      </c>
      <c r="D1070" t="s">
        <v>3364</v>
      </c>
    </row>
    <row r="1071" spans="1:4" x14ac:dyDescent="0.25">
      <c r="A1071" t="s">
        <v>3363</v>
      </c>
      <c r="B1071" s="51">
        <v>2248</v>
      </c>
      <c r="C1071" t="s">
        <v>3367</v>
      </c>
      <c r="D1071" t="s">
        <v>3364</v>
      </c>
    </row>
    <row r="1072" spans="1:4" x14ac:dyDescent="0.25">
      <c r="A1072" t="s">
        <v>3363</v>
      </c>
      <c r="B1072" s="51">
        <v>2248</v>
      </c>
      <c r="C1072" t="s">
        <v>3368</v>
      </c>
      <c r="D1072" t="s">
        <v>3364</v>
      </c>
    </row>
    <row r="1073" spans="1:4" x14ac:dyDescent="0.25">
      <c r="A1073" t="s">
        <v>3363</v>
      </c>
      <c r="B1073" s="51">
        <v>2248</v>
      </c>
      <c r="C1073" t="s">
        <v>3369</v>
      </c>
      <c r="D1073" t="s">
        <v>3364</v>
      </c>
    </row>
    <row r="1074" spans="1:4" x14ac:dyDescent="0.25">
      <c r="A1074" t="s">
        <v>3370</v>
      </c>
      <c r="B1074" s="51">
        <v>2249</v>
      </c>
      <c r="C1074" t="s">
        <v>3371</v>
      </c>
    </row>
    <row r="1075" spans="1:4" x14ac:dyDescent="0.25">
      <c r="A1075" t="s">
        <v>3370</v>
      </c>
      <c r="B1075" s="51">
        <v>2249</v>
      </c>
      <c r="C1075" t="s">
        <v>3372</v>
      </c>
      <c r="D1075" t="s">
        <v>3371</v>
      </c>
    </row>
    <row r="1076" spans="1:4" x14ac:dyDescent="0.25">
      <c r="A1076" t="s">
        <v>3370</v>
      </c>
      <c r="B1076" s="51">
        <v>2249</v>
      </c>
      <c r="C1076" t="s">
        <v>3373</v>
      </c>
      <c r="D1076" t="s">
        <v>3371</v>
      </c>
    </row>
    <row r="1077" spans="1:4" x14ac:dyDescent="0.25">
      <c r="A1077" t="s">
        <v>3370</v>
      </c>
      <c r="B1077" s="51">
        <v>2249</v>
      </c>
      <c r="C1077" t="s">
        <v>3374</v>
      </c>
      <c r="D1077" t="s">
        <v>3371</v>
      </c>
    </row>
    <row r="1078" spans="1:4" x14ac:dyDescent="0.25">
      <c r="A1078" t="s">
        <v>3370</v>
      </c>
      <c r="B1078" s="51">
        <v>2249</v>
      </c>
      <c r="C1078" t="s">
        <v>3375</v>
      </c>
      <c r="D1078" t="s">
        <v>3371</v>
      </c>
    </row>
    <row r="1079" spans="1:4" x14ac:dyDescent="0.25">
      <c r="A1079" t="s">
        <v>3376</v>
      </c>
      <c r="B1079" s="51">
        <v>2250</v>
      </c>
      <c r="C1079" t="s">
        <v>3377</v>
      </c>
    </row>
    <row r="1080" spans="1:4" x14ac:dyDescent="0.25">
      <c r="A1080" t="s">
        <v>3376</v>
      </c>
      <c r="B1080" s="51">
        <v>2250</v>
      </c>
      <c r="C1080" t="s">
        <v>3378</v>
      </c>
      <c r="D1080" t="s">
        <v>3377</v>
      </c>
    </row>
    <row r="1081" spans="1:4" x14ac:dyDescent="0.25">
      <c r="A1081" t="s">
        <v>3376</v>
      </c>
      <c r="B1081" s="51">
        <v>2250</v>
      </c>
      <c r="C1081" t="s">
        <v>3379</v>
      </c>
      <c r="D1081" t="s">
        <v>3377</v>
      </c>
    </row>
    <row r="1082" spans="1:4" x14ac:dyDescent="0.25">
      <c r="A1082" t="s">
        <v>3380</v>
      </c>
      <c r="B1082" s="51">
        <v>2251</v>
      </c>
      <c r="C1082" t="s">
        <v>3381</v>
      </c>
    </row>
    <row r="1083" spans="1:4" x14ac:dyDescent="0.25">
      <c r="A1083" t="s">
        <v>3380</v>
      </c>
      <c r="B1083" s="51">
        <v>2251</v>
      </c>
      <c r="C1083" t="s">
        <v>3382</v>
      </c>
      <c r="D1083" t="s">
        <v>3381</v>
      </c>
    </row>
    <row r="1084" spans="1:4" x14ac:dyDescent="0.25">
      <c r="A1084" t="s">
        <v>3380</v>
      </c>
      <c r="B1084" s="51">
        <v>2251</v>
      </c>
      <c r="C1084" t="s">
        <v>3383</v>
      </c>
      <c r="D1084" t="s">
        <v>3381</v>
      </c>
    </row>
    <row r="1085" spans="1:4" x14ac:dyDescent="0.25">
      <c r="A1085" t="s">
        <v>3384</v>
      </c>
      <c r="B1085" s="51">
        <v>2252</v>
      </c>
      <c r="C1085" t="s">
        <v>3385</v>
      </c>
      <c r="D1085" t="s">
        <v>3386</v>
      </c>
    </row>
    <row r="1086" spans="1:4" x14ac:dyDescent="0.25">
      <c r="A1086" t="s">
        <v>3384</v>
      </c>
      <c r="B1086" s="51">
        <v>2252</v>
      </c>
      <c r="C1086" t="s">
        <v>3387</v>
      </c>
      <c r="D1086" t="s">
        <v>3386</v>
      </c>
    </row>
    <row r="1087" spans="1:4" x14ac:dyDescent="0.25">
      <c r="A1087" t="s">
        <v>3384</v>
      </c>
      <c r="B1087" s="51">
        <v>2252</v>
      </c>
      <c r="C1087" t="s">
        <v>3386</v>
      </c>
    </row>
    <row r="1088" spans="1:4" x14ac:dyDescent="0.25">
      <c r="A1088" t="s">
        <v>3384</v>
      </c>
      <c r="B1088" s="51">
        <v>2252</v>
      </c>
      <c r="C1088" t="s">
        <v>3388</v>
      </c>
      <c r="D1088" t="s">
        <v>3386</v>
      </c>
    </row>
    <row r="1089" spans="1:4" x14ac:dyDescent="0.25">
      <c r="A1089" t="s">
        <v>3389</v>
      </c>
      <c r="B1089" s="51">
        <v>2253</v>
      </c>
      <c r="C1089" t="s">
        <v>3390</v>
      </c>
    </row>
    <row r="1090" spans="1:4" x14ac:dyDescent="0.25">
      <c r="A1090" t="s">
        <v>3389</v>
      </c>
      <c r="B1090" s="51">
        <v>2253</v>
      </c>
      <c r="C1090" t="s">
        <v>3391</v>
      </c>
      <c r="D1090" t="s">
        <v>3390</v>
      </c>
    </row>
    <row r="1091" spans="1:4" x14ac:dyDescent="0.25">
      <c r="A1091" t="s">
        <v>3389</v>
      </c>
      <c r="B1091" s="51">
        <v>2254</v>
      </c>
      <c r="C1091" t="s">
        <v>3392</v>
      </c>
    </row>
    <row r="1092" spans="1:4" x14ac:dyDescent="0.25">
      <c r="A1092" t="s">
        <v>3389</v>
      </c>
      <c r="B1092" s="51">
        <v>2254</v>
      </c>
      <c r="C1092" t="s">
        <v>3393</v>
      </c>
      <c r="D1092" t="s">
        <v>3392</v>
      </c>
    </row>
    <row r="1093" spans="1:4" x14ac:dyDescent="0.25">
      <c r="A1093" t="s">
        <v>3389</v>
      </c>
      <c r="B1093" s="51">
        <v>2255</v>
      </c>
      <c r="C1093" t="s">
        <v>3394</v>
      </c>
    </row>
    <row r="1094" spans="1:4" x14ac:dyDescent="0.25">
      <c r="A1094" t="s">
        <v>3389</v>
      </c>
      <c r="B1094" s="51">
        <v>2255</v>
      </c>
      <c r="C1094" t="s">
        <v>3395</v>
      </c>
      <c r="D1094" t="s">
        <v>3394</v>
      </c>
    </row>
    <row r="1095" spans="1:4" x14ac:dyDescent="0.25">
      <c r="A1095" t="s">
        <v>3389</v>
      </c>
      <c r="B1095" s="51">
        <v>2255</v>
      </c>
      <c r="C1095" t="s">
        <v>3396</v>
      </c>
      <c r="D1095" t="s">
        <v>3394</v>
      </c>
    </row>
    <row r="1096" spans="1:4" x14ac:dyDescent="0.25">
      <c r="A1096" t="s">
        <v>3397</v>
      </c>
      <c r="B1096" s="51">
        <v>2256</v>
      </c>
      <c r="C1096" t="s">
        <v>3398</v>
      </c>
    </row>
    <row r="1097" spans="1:4" x14ac:dyDescent="0.25">
      <c r="A1097" t="s">
        <v>3397</v>
      </c>
      <c r="B1097" s="51">
        <v>2256</v>
      </c>
      <c r="C1097" t="s">
        <v>3399</v>
      </c>
      <c r="D1097" t="s">
        <v>3398</v>
      </c>
    </row>
    <row r="1098" spans="1:4" x14ac:dyDescent="0.25">
      <c r="A1098" t="s">
        <v>3397</v>
      </c>
      <c r="B1098" s="51">
        <v>2257</v>
      </c>
      <c r="C1098" t="s">
        <v>3400</v>
      </c>
    </row>
    <row r="1099" spans="1:4" x14ac:dyDescent="0.25">
      <c r="A1099" t="s">
        <v>3397</v>
      </c>
      <c r="B1099" s="51">
        <v>2257</v>
      </c>
      <c r="C1099" t="s">
        <v>3401</v>
      </c>
      <c r="D1099" t="s">
        <v>3400</v>
      </c>
    </row>
    <row r="1100" spans="1:4" x14ac:dyDescent="0.25">
      <c r="A1100" t="s">
        <v>3402</v>
      </c>
      <c r="B1100" s="51">
        <v>2258</v>
      </c>
      <c r="C1100" t="s">
        <v>3403</v>
      </c>
    </row>
    <row r="1101" spans="1:4" x14ac:dyDescent="0.25">
      <c r="A1101" t="s">
        <v>3402</v>
      </c>
      <c r="B1101" s="51">
        <v>2258</v>
      </c>
      <c r="C1101" t="s">
        <v>3404</v>
      </c>
      <c r="D1101" t="s">
        <v>3403</v>
      </c>
    </row>
    <row r="1102" spans="1:4" x14ac:dyDescent="0.25">
      <c r="A1102" t="s">
        <v>3402</v>
      </c>
      <c r="B1102" s="51">
        <v>2258</v>
      </c>
      <c r="C1102" t="s">
        <v>3405</v>
      </c>
      <c r="D1102" t="s">
        <v>3403</v>
      </c>
    </row>
    <row r="1103" spans="1:4" x14ac:dyDescent="0.25">
      <c r="A1103" t="s">
        <v>3402</v>
      </c>
      <c r="B1103" s="51">
        <v>2258</v>
      </c>
      <c r="C1103" t="s">
        <v>3406</v>
      </c>
      <c r="D1103" t="s">
        <v>3403</v>
      </c>
    </row>
    <row r="1104" spans="1:4" x14ac:dyDescent="0.25">
      <c r="A1104" t="s">
        <v>3397</v>
      </c>
      <c r="B1104" s="51">
        <v>2259</v>
      </c>
      <c r="C1104" t="s">
        <v>3407</v>
      </c>
    </row>
    <row r="1105" spans="1:4" x14ac:dyDescent="0.25">
      <c r="A1105" t="s">
        <v>3397</v>
      </c>
      <c r="B1105" s="51">
        <v>2259</v>
      </c>
      <c r="C1105" t="s">
        <v>3408</v>
      </c>
      <c r="D1105" t="s">
        <v>3407</v>
      </c>
    </row>
    <row r="1106" spans="1:4" x14ac:dyDescent="0.25">
      <c r="A1106" t="s">
        <v>3397</v>
      </c>
      <c r="B1106" s="51">
        <v>2259</v>
      </c>
      <c r="C1106" t="s">
        <v>3409</v>
      </c>
      <c r="D1106" t="s">
        <v>3407</v>
      </c>
    </row>
    <row r="1107" spans="1:4" x14ac:dyDescent="0.25">
      <c r="A1107" t="s">
        <v>3410</v>
      </c>
      <c r="B1107" s="51">
        <v>2260</v>
      </c>
      <c r="C1107" t="s">
        <v>3411</v>
      </c>
      <c r="D1107" t="s">
        <v>3412</v>
      </c>
    </row>
    <row r="1108" spans="1:4" x14ac:dyDescent="0.25">
      <c r="A1108" t="s">
        <v>3410</v>
      </c>
      <c r="B1108" s="51">
        <v>2260</v>
      </c>
      <c r="C1108" t="s">
        <v>3412</v>
      </c>
    </row>
    <row r="1109" spans="1:4" x14ac:dyDescent="0.25">
      <c r="A1109" t="s">
        <v>3410</v>
      </c>
      <c r="B1109" s="51">
        <v>2260</v>
      </c>
      <c r="C1109" t="s">
        <v>3413</v>
      </c>
      <c r="D1109" t="s">
        <v>3412</v>
      </c>
    </row>
    <row r="1110" spans="1:4" x14ac:dyDescent="0.25">
      <c r="A1110" t="s">
        <v>3414</v>
      </c>
      <c r="B1110" s="51">
        <v>2261</v>
      </c>
      <c r="C1110" t="s">
        <v>3415</v>
      </c>
      <c r="D1110" t="s">
        <v>3416</v>
      </c>
    </row>
    <row r="1111" spans="1:4" x14ac:dyDescent="0.25">
      <c r="A1111" t="s">
        <v>3414</v>
      </c>
      <c r="B1111" s="51">
        <v>2261</v>
      </c>
      <c r="C1111" t="s">
        <v>3417</v>
      </c>
      <c r="D1111" t="s">
        <v>3416</v>
      </c>
    </row>
    <row r="1112" spans="1:4" x14ac:dyDescent="0.25">
      <c r="A1112" t="s">
        <v>3414</v>
      </c>
      <c r="B1112" s="51">
        <v>2261</v>
      </c>
      <c r="C1112" t="s">
        <v>3416</v>
      </c>
    </row>
    <row r="1113" spans="1:4" x14ac:dyDescent="0.25">
      <c r="A1113" t="s">
        <v>3414</v>
      </c>
      <c r="B1113" s="51">
        <v>2261</v>
      </c>
      <c r="C1113" t="s">
        <v>3418</v>
      </c>
      <c r="D1113" t="s">
        <v>3416</v>
      </c>
    </row>
    <row r="1114" spans="1:4" x14ac:dyDescent="0.25">
      <c r="A1114" t="s">
        <v>3414</v>
      </c>
      <c r="B1114" s="51">
        <v>2262</v>
      </c>
      <c r="C1114" t="s">
        <v>3419</v>
      </c>
    </row>
    <row r="1115" spans="1:4" x14ac:dyDescent="0.25">
      <c r="A1115" t="s">
        <v>3420</v>
      </c>
      <c r="B1115" s="51">
        <v>2263</v>
      </c>
      <c r="C1115" t="s">
        <v>3421</v>
      </c>
      <c r="D1115" t="s">
        <v>3422</v>
      </c>
    </row>
    <row r="1116" spans="1:4" x14ac:dyDescent="0.25">
      <c r="A1116" t="s">
        <v>3420</v>
      </c>
      <c r="B1116" s="51">
        <v>2263</v>
      </c>
      <c r="C1116" t="s">
        <v>3422</v>
      </c>
    </row>
    <row r="1117" spans="1:4" x14ac:dyDescent="0.25">
      <c r="A1117" t="s">
        <v>3420</v>
      </c>
      <c r="B1117" s="51">
        <v>2263</v>
      </c>
      <c r="C1117" t="s">
        <v>3423</v>
      </c>
      <c r="D1117" t="s">
        <v>3422</v>
      </c>
    </row>
    <row r="1118" spans="1:4" x14ac:dyDescent="0.25">
      <c r="A1118" t="s">
        <v>3420</v>
      </c>
      <c r="B1118" s="51">
        <v>2263</v>
      </c>
      <c r="C1118" t="s">
        <v>3424</v>
      </c>
      <c r="D1118" t="s">
        <v>3422</v>
      </c>
    </row>
    <row r="1119" spans="1:4" x14ac:dyDescent="0.25">
      <c r="A1119" t="s">
        <v>3420</v>
      </c>
      <c r="B1119" s="51">
        <v>2263</v>
      </c>
      <c r="C1119" t="s">
        <v>3425</v>
      </c>
      <c r="D1119" t="s">
        <v>3422</v>
      </c>
    </row>
    <row r="1120" spans="1:4" x14ac:dyDescent="0.25">
      <c r="A1120" t="s">
        <v>3426</v>
      </c>
      <c r="B1120" s="51">
        <v>2264</v>
      </c>
      <c r="C1120" t="s">
        <v>3427</v>
      </c>
      <c r="D1120" t="s">
        <v>3428</v>
      </c>
    </row>
    <row r="1121" spans="1:4" x14ac:dyDescent="0.25">
      <c r="A1121" t="s">
        <v>3426</v>
      </c>
      <c r="B1121" s="51">
        <v>2264</v>
      </c>
      <c r="C1121" t="s">
        <v>3429</v>
      </c>
      <c r="D1121" t="s">
        <v>3428</v>
      </c>
    </row>
    <row r="1122" spans="1:4" x14ac:dyDescent="0.25">
      <c r="A1122" t="s">
        <v>3426</v>
      </c>
      <c r="B1122" s="51">
        <v>2264</v>
      </c>
      <c r="C1122" t="s">
        <v>3430</v>
      </c>
      <c r="D1122" t="s">
        <v>3428</v>
      </c>
    </row>
    <row r="1123" spans="1:4" x14ac:dyDescent="0.25">
      <c r="A1123" t="s">
        <v>3426</v>
      </c>
      <c r="B1123" s="51">
        <v>2264</v>
      </c>
      <c r="C1123" t="s">
        <v>3431</v>
      </c>
      <c r="D1123" t="s">
        <v>3428</v>
      </c>
    </row>
    <row r="1124" spans="1:4" x14ac:dyDescent="0.25">
      <c r="A1124" t="s">
        <v>3426</v>
      </c>
      <c r="B1124" s="51">
        <v>2264</v>
      </c>
      <c r="C1124" t="s">
        <v>3428</v>
      </c>
    </row>
    <row r="1125" spans="1:4" x14ac:dyDescent="0.25">
      <c r="A1125" t="s">
        <v>3426</v>
      </c>
      <c r="B1125" s="51">
        <v>2264</v>
      </c>
      <c r="C1125" t="s">
        <v>3432</v>
      </c>
      <c r="D1125" t="s">
        <v>3428</v>
      </c>
    </row>
    <row r="1126" spans="1:4" x14ac:dyDescent="0.25">
      <c r="A1126" t="s">
        <v>3426</v>
      </c>
      <c r="B1126" s="51">
        <v>2265</v>
      </c>
      <c r="C1126" t="s">
        <v>3433</v>
      </c>
      <c r="D1126" t="s">
        <v>3434</v>
      </c>
    </row>
    <row r="1127" spans="1:4" x14ac:dyDescent="0.25">
      <c r="A1127" t="s">
        <v>3426</v>
      </c>
      <c r="B1127" s="51">
        <v>2265</v>
      </c>
      <c r="C1127" t="s">
        <v>3434</v>
      </c>
    </row>
    <row r="1128" spans="1:4" x14ac:dyDescent="0.25">
      <c r="A1128" t="s">
        <v>3426</v>
      </c>
      <c r="B1128" s="51">
        <v>2265</v>
      </c>
      <c r="C1128" t="s">
        <v>3435</v>
      </c>
      <c r="D1128" t="s">
        <v>3434</v>
      </c>
    </row>
    <row r="1129" spans="1:4" x14ac:dyDescent="0.25">
      <c r="A1129" t="s">
        <v>3426</v>
      </c>
      <c r="B1129" s="51">
        <v>2265</v>
      </c>
      <c r="C1129" t="s">
        <v>3436</v>
      </c>
      <c r="D1129" t="s">
        <v>3434</v>
      </c>
    </row>
    <row r="1130" spans="1:4" x14ac:dyDescent="0.25">
      <c r="A1130" t="s">
        <v>3426</v>
      </c>
      <c r="B1130" s="51">
        <v>2265</v>
      </c>
      <c r="C1130" t="s">
        <v>3437</v>
      </c>
      <c r="D1130" t="s">
        <v>3434</v>
      </c>
    </row>
    <row r="1131" spans="1:4" x14ac:dyDescent="0.25">
      <c r="A1131" t="s">
        <v>3426</v>
      </c>
      <c r="B1131" s="51">
        <v>2265</v>
      </c>
      <c r="C1131" t="s">
        <v>3438</v>
      </c>
      <c r="D1131" t="s">
        <v>3434</v>
      </c>
    </row>
    <row r="1132" spans="1:4" x14ac:dyDescent="0.25">
      <c r="A1132" t="s">
        <v>3303</v>
      </c>
      <c r="B1132" s="51">
        <v>2266</v>
      </c>
      <c r="C1132" t="s">
        <v>3439</v>
      </c>
      <c r="D1132" t="s">
        <v>3440</v>
      </c>
    </row>
    <row r="1133" spans="1:4" x14ac:dyDescent="0.25">
      <c r="A1133" t="s">
        <v>3303</v>
      </c>
      <c r="B1133" s="51">
        <v>2266</v>
      </c>
      <c r="C1133" t="s">
        <v>3440</v>
      </c>
    </row>
    <row r="1134" spans="1:4" x14ac:dyDescent="0.25">
      <c r="A1134" t="s">
        <v>3441</v>
      </c>
      <c r="B1134" s="51">
        <v>2267</v>
      </c>
      <c r="C1134" t="s">
        <v>3442</v>
      </c>
    </row>
    <row r="1135" spans="1:4" x14ac:dyDescent="0.25">
      <c r="A1135" t="s">
        <v>3441</v>
      </c>
      <c r="B1135" s="51">
        <v>2267</v>
      </c>
      <c r="C1135" t="s">
        <v>3443</v>
      </c>
      <c r="D1135" t="s">
        <v>3442</v>
      </c>
    </row>
    <row r="1136" spans="1:4" x14ac:dyDescent="0.25">
      <c r="A1136" t="s">
        <v>3441</v>
      </c>
      <c r="B1136" s="51">
        <v>2267</v>
      </c>
      <c r="C1136" t="s">
        <v>3444</v>
      </c>
      <c r="D1136" t="s">
        <v>3442</v>
      </c>
    </row>
    <row r="1137" spans="1:4" x14ac:dyDescent="0.25">
      <c r="A1137" t="s">
        <v>3441</v>
      </c>
      <c r="B1137" s="51">
        <v>2267</v>
      </c>
      <c r="C1137" t="s">
        <v>3445</v>
      </c>
      <c r="D1137" t="s">
        <v>3442</v>
      </c>
    </row>
    <row r="1138" spans="1:4" x14ac:dyDescent="0.25">
      <c r="A1138" t="s">
        <v>3446</v>
      </c>
      <c r="B1138" s="51">
        <v>2268</v>
      </c>
      <c r="C1138" t="s">
        <v>3447</v>
      </c>
      <c r="D1138" t="s">
        <v>3448</v>
      </c>
    </row>
    <row r="1139" spans="1:4" x14ac:dyDescent="0.25">
      <c r="A1139" t="s">
        <v>3446</v>
      </c>
      <c r="B1139" s="51">
        <v>2268</v>
      </c>
      <c r="C1139" t="s">
        <v>3448</v>
      </c>
    </row>
    <row r="1140" spans="1:4" x14ac:dyDescent="0.25">
      <c r="A1140" t="s">
        <v>3449</v>
      </c>
      <c r="B1140" s="51">
        <v>2269</v>
      </c>
      <c r="C1140" t="s">
        <v>3450</v>
      </c>
      <c r="D1140" t="s">
        <v>3451</v>
      </c>
    </row>
    <row r="1141" spans="1:4" x14ac:dyDescent="0.25">
      <c r="A1141" t="s">
        <v>3449</v>
      </c>
      <c r="B1141" s="51">
        <v>2269</v>
      </c>
      <c r="C1141" t="s">
        <v>3452</v>
      </c>
      <c r="D1141" t="s">
        <v>3451</v>
      </c>
    </row>
    <row r="1142" spans="1:4" x14ac:dyDescent="0.25">
      <c r="A1142" t="s">
        <v>3449</v>
      </c>
      <c r="B1142" s="51">
        <v>2269</v>
      </c>
      <c r="C1142" t="s">
        <v>3451</v>
      </c>
    </row>
    <row r="1143" spans="1:4" x14ac:dyDescent="0.25">
      <c r="A1143" t="s">
        <v>3449</v>
      </c>
      <c r="B1143" s="51">
        <v>2270</v>
      </c>
      <c r="C1143" t="s">
        <v>3453</v>
      </c>
    </row>
    <row r="1144" spans="1:4" x14ac:dyDescent="0.25">
      <c r="A1144" t="s">
        <v>3446</v>
      </c>
      <c r="B1144" s="51">
        <v>2271</v>
      </c>
      <c r="C1144" t="s">
        <v>3454</v>
      </c>
      <c r="D1144" t="s">
        <v>3455</v>
      </c>
    </row>
    <row r="1145" spans="1:4" x14ac:dyDescent="0.25">
      <c r="A1145" t="s">
        <v>3446</v>
      </c>
      <c r="B1145" s="51">
        <v>2271</v>
      </c>
      <c r="C1145" t="s">
        <v>3456</v>
      </c>
      <c r="D1145" t="s">
        <v>3455</v>
      </c>
    </row>
    <row r="1146" spans="1:4" x14ac:dyDescent="0.25">
      <c r="A1146" t="s">
        <v>3446</v>
      </c>
      <c r="B1146" s="51">
        <v>2271</v>
      </c>
      <c r="C1146" t="s">
        <v>3455</v>
      </c>
    </row>
    <row r="1147" spans="1:4" x14ac:dyDescent="0.25">
      <c r="A1147" t="s">
        <v>3457</v>
      </c>
      <c r="B1147" s="51">
        <v>2272</v>
      </c>
      <c r="C1147" t="s">
        <v>3458</v>
      </c>
      <c r="D1147" t="s">
        <v>3459</v>
      </c>
    </row>
    <row r="1148" spans="1:4" x14ac:dyDescent="0.25">
      <c r="A1148" t="s">
        <v>3457</v>
      </c>
      <c r="B1148" s="51">
        <v>2272</v>
      </c>
      <c r="C1148" t="s">
        <v>3459</v>
      </c>
    </row>
    <row r="1149" spans="1:4" x14ac:dyDescent="0.25">
      <c r="A1149" t="s">
        <v>3460</v>
      </c>
      <c r="B1149" s="51">
        <v>2273</v>
      </c>
      <c r="C1149" t="s">
        <v>3461</v>
      </c>
    </row>
    <row r="1150" spans="1:4" x14ac:dyDescent="0.25">
      <c r="A1150" t="s">
        <v>3460</v>
      </c>
      <c r="B1150" s="51">
        <v>2273</v>
      </c>
      <c r="C1150" t="s">
        <v>3462</v>
      </c>
      <c r="D1150" t="s">
        <v>3461</v>
      </c>
    </row>
    <row r="1151" spans="1:4" x14ac:dyDescent="0.25">
      <c r="A1151" t="s">
        <v>3460</v>
      </c>
      <c r="B1151" s="51">
        <v>2273</v>
      </c>
      <c r="C1151" t="s">
        <v>3463</v>
      </c>
      <c r="D1151" t="s">
        <v>3461</v>
      </c>
    </row>
    <row r="1152" spans="1:4" x14ac:dyDescent="0.25">
      <c r="A1152" t="s">
        <v>3464</v>
      </c>
      <c r="B1152" s="51">
        <v>2274</v>
      </c>
      <c r="C1152" t="s">
        <v>3465</v>
      </c>
      <c r="D1152" t="s">
        <v>3466</v>
      </c>
    </row>
    <row r="1153" spans="1:4" x14ac:dyDescent="0.25">
      <c r="A1153" t="s">
        <v>3464</v>
      </c>
      <c r="B1153" s="51">
        <v>2274</v>
      </c>
      <c r="C1153" t="s">
        <v>3467</v>
      </c>
      <c r="D1153" t="s">
        <v>3466</v>
      </c>
    </row>
    <row r="1154" spans="1:4" x14ac:dyDescent="0.25">
      <c r="A1154" t="s">
        <v>3464</v>
      </c>
      <c r="B1154" s="51">
        <v>2274</v>
      </c>
      <c r="C1154" t="s">
        <v>3466</v>
      </c>
    </row>
    <row r="1155" spans="1:4" x14ac:dyDescent="0.25">
      <c r="A1155" t="s">
        <v>3457</v>
      </c>
      <c r="B1155" s="51">
        <v>2275</v>
      </c>
      <c r="C1155" t="s">
        <v>3468</v>
      </c>
      <c r="D1155" t="s">
        <v>3469</v>
      </c>
    </row>
    <row r="1156" spans="1:4" x14ac:dyDescent="0.25">
      <c r="A1156" t="s">
        <v>3457</v>
      </c>
      <c r="B1156" s="51">
        <v>2275</v>
      </c>
      <c r="C1156" t="s">
        <v>3469</v>
      </c>
    </row>
    <row r="1157" spans="1:4" x14ac:dyDescent="0.25">
      <c r="A1157" t="s">
        <v>3457</v>
      </c>
      <c r="B1157" s="51">
        <v>2275</v>
      </c>
      <c r="C1157" t="s">
        <v>3470</v>
      </c>
      <c r="D1157" t="s">
        <v>3469</v>
      </c>
    </row>
    <row r="1158" spans="1:4" x14ac:dyDescent="0.25">
      <c r="A1158" t="s">
        <v>3471</v>
      </c>
      <c r="B1158" s="51">
        <v>2276</v>
      </c>
      <c r="C1158" t="s">
        <v>3472</v>
      </c>
    </row>
    <row r="1159" spans="1:4" x14ac:dyDescent="0.25">
      <c r="A1159" t="s">
        <v>3471</v>
      </c>
      <c r="B1159" s="51">
        <v>2276</v>
      </c>
      <c r="C1159" t="s">
        <v>3473</v>
      </c>
      <c r="D1159" t="s">
        <v>3472</v>
      </c>
    </row>
    <row r="1160" spans="1:4" x14ac:dyDescent="0.25">
      <c r="A1160" t="s">
        <v>3474</v>
      </c>
      <c r="B1160" s="51">
        <v>2277</v>
      </c>
      <c r="C1160" t="s">
        <v>3475</v>
      </c>
    </row>
    <row r="1161" spans="1:4" x14ac:dyDescent="0.25">
      <c r="A1161" t="s">
        <v>3474</v>
      </c>
      <c r="B1161" s="51">
        <v>2277</v>
      </c>
      <c r="C1161" t="s">
        <v>3476</v>
      </c>
      <c r="D1161" t="s">
        <v>3475</v>
      </c>
    </row>
    <row r="1162" spans="1:4" x14ac:dyDescent="0.25">
      <c r="A1162" t="s">
        <v>3477</v>
      </c>
      <c r="B1162" s="51">
        <v>2278</v>
      </c>
      <c r="C1162" t="s">
        <v>3478</v>
      </c>
    </row>
    <row r="1163" spans="1:4" x14ac:dyDescent="0.25">
      <c r="A1163" t="s">
        <v>3479</v>
      </c>
      <c r="B1163" s="51">
        <v>2279</v>
      </c>
      <c r="C1163" t="s">
        <v>3480</v>
      </c>
      <c r="D1163" t="s">
        <v>3481</v>
      </c>
    </row>
    <row r="1164" spans="1:4" x14ac:dyDescent="0.25">
      <c r="A1164" t="s">
        <v>3479</v>
      </c>
      <c r="B1164" s="51">
        <v>2279</v>
      </c>
      <c r="C1164" t="s">
        <v>3481</v>
      </c>
    </row>
    <row r="1165" spans="1:4" x14ac:dyDescent="0.25">
      <c r="A1165" t="s">
        <v>3482</v>
      </c>
      <c r="B1165" s="51">
        <v>2280</v>
      </c>
      <c r="C1165" t="s">
        <v>3483</v>
      </c>
    </row>
    <row r="1166" spans="1:4" x14ac:dyDescent="0.25">
      <c r="A1166" t="s">
        <v>3482</v>
      </c>
      <c r="B1166" s="51">
        <v>2280</v>
      </c>
      <c r="C1166" t="s">
        <v>3484</v>
      </c>
      <c r="D1166" t="s">
        <v>3483</v>
      </c>
    </row>
    <row r="1167" spans="1:4" x14ac:dyDescent="0.25">
      <c r="A1167" t="s">
        <v>3485</v>
      </c>
      <c r="B1167" s="51">
        <v>2281</v>
      </c>
      <c r="C1167" t="s">
        <v>3486</v>
      </c>
    </row>
    <row r="1168" spans="1:4" x14ac:dyDescent="0.25">
      <c r="A1168" t="s">
        <v>3485</v>
      </c>
      <c r="B1168" s="51">
        <v>2281</v>
      </c>
      <c r="C1168" t="s">
        <v>3487</v>
      </c>
      <c r="D1168" t="s">
        <v>3486</v>
      </c>
    </row>
    <row r="1169" spans="1:4" x14ac:dyDescent="0.25">
      <c r="A1169" t="s">
        <v>3485</v>
      </c>
      <c r="B1169" s="51">
        <v>2282</v>
      </c>
      <c r="C1169" t="s">
        <v>3488</v>
      </c>
    </row>
    <row r="1170" spans="1:4" x14ac:dyDescent="0.25">
      <c r="A1170" t="s">
        <v>3485</v>
      </c>
      <c r="B1170" s="51">
        <v>2282</v>
      </c>
      <c r="C1170" t="s">
        <v>3489</v>
      </c>
      <c r="D1170" t="s">
        <v>3488</v>
      </c>
    </row>
    <row r="1171" spans="1:4" x14ac:dyDescent="0.25">
      <c r="A1171" t="s">
        <v>3490</v>
      </c>
      <c r="B1171" s="51">
        <v>2283</v>
      </c>
      <c r="C1171" t="s">
        <v>3491</v>
      </c>
    </row>
    <row r="1172" spans="1:4" x14ac:dyDescent="0.25">
      <c r="A1172" t="s">
        <v>3490</v>
      </c>
      <c r="B1172" s="51">
        <v>2284</v>
      </c>
      <c r="C1172" t="s">
        <v>3492</v>
      </c>
    </row>
    <row r="1173" spans="1:4" x14ac:dyDescent="0.25">
      <c r="A1173" t="s">
        <v>3490</v>
      </c>
      <c r="B1173" s="51">
        <v>2285</v>
      </c>
      <c r="C1173" t="s">
        <v>3493</v>
      </c>
    </row>
    <row r="1174" spans="1:4" x14ac:dyDescent="0.25">
      <c r="A1174" t="s">
        <v>3490</v>
      </c>
      <c r="B1174" s="51">
        <v>2285</v>
      </c>
      <c r="C1174" t="s">
        <v>3494</v>
      </c>
      <c r="D1174" t="s">
        <v>3493</v>
      </c>
    </row>
    <row r="1175" spans="1:4" x14ac:dyDescent="0.25">
      <c r="A1175" t="s">
        <v>3495</v>
      </c>
      <c r="B1175" s="51">
        <v>2286</v>
      </c>
      <c r="C1175" t="s">
        <v>3496</v>
      </c>
      <c r="D1175" t="s">
        <v>3497</v>
      </c>
    </row>
    <row r="1176" spans="1:4" x14ac:dyDescent="0.25">
      <c r="A1176" t="s">
        <v>3495</v>
      </c>
      <c r="B1176" s="51">
        <v>2286</v>
      </c>
      <c r="C1176" t="s">
        <v>3497</v>
      </c>
    </row>
    <row r="1177" spans="1:4" x14ac:dyDescent="0.25">
      <c r="A1177" t="s">
        <v>3495</v>
      </c>
      <c r="B1177" s="51">
        <v>2286</v>
      </c>
      <c r="C1177" t="s">
        <v>3498</v>
      </c>
      <c r="D1177" t="s">
        <v>3497</v>
      </c>
    </row>
    <row r="1178" spans="1:4" x14ac:dyDescent="0.25">
      <c r="A1178" t="s">
        <v>3495</v>
      </c>
      <c r="B1178" s="51">
        <v>2286</v>
      </c>
      <c r="C1178" t="s">
        <v>3499</v>
      </c>
      <c r="D1178" t="s">
        <v>3497</v>
      </c>
    </row>
    <row r="1179" spans="1:4" x14ac:dyDescent="0.25">
      <c r="A1179" t="s">
        <v>3495</v>
      </c>
      <c r="B1179" s="51">
        <v>2286</v>
      </c>
      <c r="C1179" t="s">
        <v>3500</v>
      </c>
      <c r="D1179" t="s">
        <v>3497</v>
      </c>
    </row>
    <row r="1180" spans="1:4" x14ac:dyDescent="0.25">
      <c r="A1180" t="s">
        <v>3495</v>
      </c>
      <c r="B1180" s="51">
        <v>2286</v>
      </c>
      <c r="C1180" t="s">
        <v>3501</v>
      </c>
      <c r="D1180" t="s">
        <v>3497</v>
      </c>
    </row>
    <row r="1181" spans="1:4" x14ac:dyDescent="0.25">
      <c r="A1181" t="s">
        <v>3495</v>
      </c>
      <c r="B1181" s="51">
        <v>2286</v>
      </c>
      <c r="C1181" t="s">
        <v>3502</v>
      </c>
      <c r="D1181" t="s">
        <v>3497</v>
      </c>
    </row>
    <row r="1182" spans="1:4" x14ac:dyDescent="0.25">
      <c r="A1182" t="s">
        <v>3503</v>
      </c>
      <c r="B1182" s="51">
        <v>2287</v>
      </c>
      <c r="C1182" t="s">
        <v>3504</v>
      </c>
    </row>
    <row r="1183" spans="1:4" x14ac:dyDescent="0.25">
      <c r="A1183" t="s">
        <v>3503</v>
      </c>
      <c r="B1183" s="51">
        <v>2287</v>
      </c>
      <c r="C1183" t="s">
        <v>3505</v>
      </c>
      <c r="D1183" t="s">
        <v>3504</v>
      </c>
    </row>
    <row r="1184" spans="1:4" x14ac:dyDescent="0.25">
      <c r="A1184" t="s">
        <v>3503</v>
      </c>
      <c r="B1184" s="51">
        <v>2287</v>
      </c>
      <c r="C1184" t="s">
        <v>3506</v>
      </c>
      <c r="D1184" t="s">
        <v>3504</v>
      </c>
    </row>
    <row r="1185" spans="1:4" x14ac:dyDescent="0.25">
      <c r="A1185" t="s">
        <v>3503</v>
      </c>
      <c r="B1185" s="51">
        <v>2287</v>
      </c>
      <c r="C1185" t="s">
        <v>3507</v>
      </c>
      <c r="D1185" t="s">
        <v>3504</v>
      </c>
    </row>
    <row r="1186" spans="1:4" x14ac:dyDescent="0.25">
      <c r="A1186" t="s">
        <v>3503</v>
      </c>
      <c r="B1186" s="51">
        <v>2287</v>
      </c>
      <c r="C1186" t="s">
        <v>3508</v>
      </c>
      <c r="D1186" t="s">
        <v>3504</v>
      </c>
    </row>
    <row r="1187" spans="1:4" x14ac:dyDescent="0.25">
      <c r="A1187" t="s">
        <v>3503</v>
      </c>
      <c r="B1187" s="51">
        <v>2287</v>
      </c>
      <c r="C1187" t="s">
        <v>3509</v>
      </c>
      <c r="D1187" t="s">
        <v>3504</v>
      </c>
    </row>
    <row r="1188" spans="1:4" x14ac:dyDescent="0.25">
      <c r="A1188" t="s">
        <v>3510</v>
      </c>
      <c r="B1188" s="51">
        <v>2288</v>
      </c>
      <c r="C1188" t="s">
        <v>3511</v>
      </c>
      <c r="D1188" t="s">
        <v>3512</v>
      </c>
    </row>
    <row r="1189" spans="1:4" x14ac:dyDescent="0.25">
      <c r="A1189" t="s">
        <v>3510</v>
      </c>
      <c r="B1189" s="51">
        <v>2288</v>
      </c>
      <c r="C1189" t="s">
        <v>3512</v>
      </c>
    </row>
    <row r="1190" spans="1:4" x14ac:dyDescent="0.25">
      <c r="A1190" t="s">
        <v>3510</v>
      </c>
      <c r="B1190" s="51">
        <v>2288</v>
      </c>
      <c r="C1190" t="s">
        <v>3513</v>
      </c>
      <c r="D1190" t="s">
        <v>3512</v>
      </c>
    </row>
    <row r="1191" spans="1:4" x14ac:dyDescent="0.25">
      <c r="A1191" t="s">
        <v>3510</v>
      </c>
      <c r="B1191" s="51">
        <v>2288</v>
      </c>
      <c r="C1191" t="s">
        <v>3514</v>
      </c>
      <c r="D1191" t="s">
        <v>3512</v>
      </c>
    </row>
    <row r="1192" spans="1:4" x14ac:dyDescent="0.25">
      <c r="A1192" t="s">
        <v>3510</v>
      </c>
      <c r="B1192" s="51">
        <v>2288</v>
      </c>
      <c r="C1192" t="s">
        <v>3515</v>
      </c>
      <c r="D1192" t="s">
        <v>3512</v>
      </c>
    </row>
    <row r="1193" spans="1:4" x14ac:dyDescent="0.25">
      <c r="A1193" t="s">
        <v>3510</v>
      </c>
      <c r="B1193" s="51">
        <v>2288</v>
      </c>
      <c r="C1193" t="s">
        <v>3516</v>
      </c>
      <c r="D1193" t="s">
        <v>3512</v>
      </c>
    </row>
    <row r="1194" spans="1:4" x14ac:dyDescent="0.25">
      <c r="A1194" t="s">
        <v>3397</v>
      </c>
      <c r="B1194" s="51">
        <v>2289</v>
      </c>
      <c r="C1194" t="s">
        <v>3517</v>
      </c>
      <c r="D1194" t="s">
        <v>3518</v>
      </c>
    </row>
    <row r="1195" spans="1:4" x14ac:dyDescent="0.25">
      <c r="A1195" t="s">
        <v>3397</v>
      </c>
      <c r="B1195" s="51">
        <v>2289</v>
      </c>
      <c r="C1195" t="s">
        <v>3519</v>
      </c>
      <c r="D1195" t="s">
        <v>3518</v>
      </c>
    </row>
    <row r="1196" spans="1:4" x14ac:dyDescent="0.25">
      <c r="A1196" t="s">
        <v>3397</v>
      </c>
      <c r="B1196" s="51">
        <v>2289</v>
      </c>
      <c r="C1196" t="s">
        <v>3518</v>
      </c>
    </row>
    <row r="1197" spans="1:4" x14ac:dyDescent="0.25">
      <c r="A1197" t="s">
        <v>3397</v>
      </c>
      <c r="B1197" s="51">
        <v>2289</v>
      </c>
      <c r="C1197" t="s">
        <v>3520</v>
      </c>
      <c r="D1197" t="s">
        <v>3518</v>
      </c>
    </row>
    <row r="1198" spans="1:4" x14ac:dyDescent="0.25">
      <c r="A1198" t="s">
        <v>3397</v>
      </c>
      <c r="B1198" s="51">
        <v>2290</v>
      </c>
      <c r="C1198" t="s">
        <v>3521</v>
      </c>
      <c r="D1198" t="s">
        <v>3522</v>
      </c>
    </row>
    <row r="1199" spans="1:4" x14ac:dyDescent="0.25">
      <c r="A1199" t="s">
        <v>3397</v>
      </c>
      <c r="B1199" s="51">
        <v>2290</v>
      </c>
      <c r="C1199" t="s">
        <v>3522</v>
      </c>
    </row>
    <row r="1200" spans="1:4" x14ac:dyDescent="0.25">
      <c r="A1200" t="s">
        <v>3523</v>
      </c>
      <c r="B1200" s="51">
        <v>2291</v>
      </c>
      <c r="C1200" t="s">
        <v>3524</v>
      </c>
      <c r="D1200" t="s">
        <v>3525</v>
      </c>
    </row>
    <row r="1201" spans="1:4" x14ac:dyDescent="0.25">
      <c r="A1201" t="s">
        <v>3523</v>
      </c>
      <c r="B1201" s="51">
        <v>2291</v>
      </c>
      <c r="C1201" t="s">
        <v>3526</v>
      </c>
      <c r="D1201" t="s">
        <v>3525</v>
      </c>
    </row>
    <row r="1202" spans="1:4" x14ac:dyDescent="0.25">
      <c r="A1202" t="s">
        <v>3523</v>
      </c>
      <c r="B1202" s="51">
        <v>2291</v>
      </c>
      <c r="C1202" t="s">
        <v>3525</v>
      </c>
    </row>
    <row r="1203" spans="1:4" x14ac:dyDescent="0.25">
      <c r="A1203" t="s">
        <v>3523</v>
      </c>
      <c r="B1203" s="51">
        <v>2292</v>
      </c>
      <c r="C1203" t="s">
        <v>3527</v>
      </c>
      <c r="D1203" t="s">
        <v>3528</v>
      </c>
    </row>
    <row r="1204" spans="1:4" x14ac:dyDescent="0.25">
      <c r="A1204" t="s">
        <v>3523</v>
      </c>
      <c r="B1204" s="51">
        <v>2292</v>
      </c>
      <c r="C1204" t="s">
        <v>3529</v>
      </c>
      <c r="D1204" t="s">
        <v>3528</v>
      </c>
    </row>
    <row r="1205" spans="1:4" x14ac:dyDescent="0.25">
      <c r="A1205" t="s">
        <v>3523</v>
      </c>
      <c r="B1205" s="51">
        <v>2292</v>
      </c>
      <c r="C1205" t="s">
        <v>3530</v>
      </c>
      <c r="D1205" t="s">
        <v>3528</v>
      </c>
    </row>
    <row r="1206" spans="1:4" x14ac:dyDescent="0.25">
      <c r="A1206" t="s">
        <v>3523</v>
      </c>
      <c r="B1206" s="51">
        <v>2292</v>
      </c>
      <c r="C1206" t="s">
        <v>3531</v>
      </c>
      <c r="D1206" t="s">
        <v>3528</v>
      </c>
    </row>
    <row r="1207" spans="1:4" x14ac:dyDescent="0.25">
      <c r="A1207" t="s">
        <v>3523</v>
      </c>
      <c r="B1207" s="51">
        <v>2292</v>
      </c>
      <c r="C1207" t="s">
        <v>3532</v>
      </c>
      <c r="D1207" t="s">
        <v>3528</v>
      </c>
    </row>
    <row r="1208" spans="1:4" x14ac:dyDescent="0.25">
      <c r="A1208" t="s">
        <v>3523</v>
      </c>
      <c r="B1208" s="51">
        <v>2292</v>
      </c>
      <c r="C1208" t="s">
        <v>3528</v>
      </c>
    </row>
    <row r="1209" spans="1:4" x14ac:dyDescent="0.25">
      <c r="A1209" t="s">
        <v>3523</v>
      </c>
      <c r="B1209" s="51">
        <v>2292</v>
      </c>
      <c r="C1209" t="s">
        <v>3533</v>
      </c>
      <c r="D1209" t="s">
        <v>3528</v>
      </c>
    </row>
    <row r="1210" spans="1:4" x14ac:dyDescent="0.25">
      <c r="A1210" t="s">
        <v>3534</v>
      </c>
      <c r="B1210" s="51">
        <v>2293</v>
      </c>
      <c r="C1210" t="s">
        <v>3535</v>
      </c>
    </row>
    <row r="1211" spans="1:4" x14ac:dyDescent="0.25">
      <c r="A1211" t="s">
        <v>3534</v>
      </c>
      <c r="B1211" s="51">
        <v>2293</v>
      </c>
      <c r="C1211" t="s">
        <v>3536</v>
      </c>
      <c r="D1211" t="s">
        <v>3535</v>
      </c>
    </row>
    <row r="1212" spans="1:4" x14ac:dyDescent="0.25">
      <c r="A1212" t="s">
        <v>3534</v>
      </c>
      <c r="B1212" s="51">
        <v>2293</v>
      </c>
      <c r="C1212" t="s">
        <v>3537</v>
      </c>
      <c r="D1212" t="s">
        <v>3535</v>
      </c>
    </row>
    <row r="1213" spans="1:4" x14ac:dyDescent="0.25">
      <c r="A1213" t="s">
        <v>3534</v>
      </c>
      <c r="B1213" s="51">
        <v>2293</v>
      </c>
      <c r="C1213" t="s">
        <v>3538</v>
      </c>
      <c r="D1213" t="s">
        <v>3535</v>
      </c>
    </row>
    <row r="1214" spans="1:4" x14ac:dyDescent="0.25">
      <c r="A1214" t="s">
        <v>3539</v>
      </c>
      <c r="B1214" s="51">
        <v>2294</v>
      </c>
      <c r="C1214" t="s">
        <v>3540</v>
      </c>
      <c r="D1214" t="s">
        <v>3541</v>
      </c>
    </row>
    <row r="1215" spans="1:4" x14ac:dyDescent="0.25">
      <c r="A1215" t="s">
        <v>3539</v>
      </c>
      <c r="B1215" s="51">
        <v>2294</v>
      </c>
      <c r="C1215" t="s">
        <v>3541</v>
      </c>
    </row>
    <row r="1216" spans="1:4" x14ac:dyDescent="0.25">
      <c r="A1216" t="s">
        <v>3539</v>
      </c>
      <c r="B1216" s="51">
        <v>2294</v>
      </c>
      <c r="C1216" t="s">
        <v>3542</v>
      </c>
      <c r="D1216" t="s">
        <v>3541</v>
      </c>
    </row>
    <row r="1217" spans="1:4" x14ac:dyDescent="0.25">
      <c r="A1217" t="s">
        <v>3539</v>
      </c>
      <c r="B1217" s="51">
        <v>2294</v>
      </c>
      <c r="C1217" t="s">
        <v>3543</v>
      </c>
      <c r="D1217" t="s">
        <v>3541</v>
      </c>
    </row>
    <row r="1218" spans="1:4" x14ac:dyDescent="0.25">
      <c r="A1218" t="s">
        <v>3539</v>
      </c>
      <c r="B1218" s="51">
        <v>2294</v>
      </c>
      <c r="C1218" t="s">
        <v>3544</v>
      </c>
      <c r="D1218" t="s">
        <v>3541</v>
      </c>
    </row>
    <row r="1219" spans="1:4" x14ac:dyDescent="0.25">
      <c r="A1219" t="s">
        <v>3539</v>
      </c>
      <c r="B1219" s="51">
        <v>2294</v>
      </c>
      <c r="C1219" t="s">
        <v>3545</v>
      </c>
      <c r="D1219" t="s">
        <v>3541</v>
      </c>
    </row>
    <row r="1220" spans="1:4" x14ac:dyDescent="0.25">
      <c r="A1220" t="s">
        <v>3546</v>
      </c>
      <c r="B1220" s="51">
        <v>2295</v>
      </c>
      <c r="C1220" t="s">
        <v>3547</v>
      </c>
      <c r="D1220" t="s">
        <v>3548</v>
      </c>
    </row>
    <row r="1221" spans="1:4" x14ac:dyDescent="0.25">
      <c r="A1221" t="s">
        <v>3546</v>
      </c>
      <c r="B1221" s="51">
        <v>2295</v>
      </c>
      <c r="C1221" t="s">
        <v>3549</v>
      </c>
      <c r="D1221" t="s">
        <v>3548</v>
      </c>
    </row>
    <row r="1222" spans="1:4" x14ac:dyDescent="0.25">
      <c r="A1222" t="s">
        <v>3546</v>
      </c>
      <c r="B1222" s="51">
        <v>2295</v>
      </c>
      <c r="C1222" t="s">
        <v>3548</v>
      </c>
    </row>
    <row r="1223" spans="1:4" x14ac:dyDescent="0.25">
      <c r="A1223" t="s">
        <v>3546</v>
      </c>
      <c r="B1223" s="51">
        <v>2295</v>
      </c>
      <c r="C1223" t="s">
        <v>3550</v>
      </c>
      <c r="D1223" t="s">
        <v>3548</v>
      </c>
    </row>
    <row r="1224" spans="1:4" x14ac:dyDescent="0.25">
      <c r="A1224" t="s">
        <v>3546</v>
      </c>
      <c r="B1224" s="51">
        <v>2295</v>
      </c>
      <c r="C1224" t="s">
        <v>3551</v>
      </c>
      <c r="D1224" t="s">
        <v>3548</v>
      </c>
    </row>
    <row r="1225" spans="1:4" x14ac:dyDescent="0.25">
      <c r="A1225" t="s">
        <v>3546</v>
      </c>
      <c r="B1225" s="51">
        <v>2295</v>
      </c>
      <c r="C1225" t="s">
        <v>3552</v>
      </c>
      <c r="D1225" t="s">
        <v>3548</v>
      </c>
    </row>
    <row r="1226" spans="1:4" x14ac:dyDescent="0.25">
      <c r="A1226" t="s">
        <v>3553</v>
      </c>
      <c r="B1226" s="51">
        <v>2296</v>
      </c>
      <c r="C1226" t="s">
        <v>3554</v>
      </c>
      <c r="D1226" t="s">
        <v>3555</v>
      </c>
    </row>
    <row r="1227" spans="1:4" x14ac:dyDescent="0.25">
      <c r="A1227" t="s">
        <v>3553</v>
      </c>
      <c r="B1227" s="51">
        <v>2296</v>
      </c>
      <c r="C1227" t="s">
        <v>3555</v>
      </c>
    </row>
    <row r="1228" spans="1:4" x14ac:dyDescent="0.25">
      <c r="A1228" t="s">
        <v>3553</v>
      </c>
      <c r="B1228" s="51">
        <v>2296</v>
      </c>
      <c r="C1228" t="s">
        <v>3556</v>
      </c>
      <c r="D1228" t="s">
        <v>3555</v>
      </c>
    </row>
    <row r="1229" spans="1:4" x14ac:dyDescent="0.25">
      <c r="A1229" t="s">
        <v>3553</v>
      </c>
      <c r="B1229" s="51">
        <v>2296</v>
      </c>
      <c r="C1229" t="s">
        <v>3557</v>
      </c>
      <c r="D1229" t="s">
        <v>3555</v>
      </c>
    </row>
    <row r="1230" spans="1:4" x14ac:dyDescent="0.25">
      <c r="A1230" t="s">
        <v>3558</v>
      </c>
      <c r="B1230" s="51">
        <v>2297</v>
      </c>
      <c r="C1230" t="s">
        <v>3559</v>
      </c>
    </row>
    <row r="1231" spans="1:4" x14ac:dyDescent="0.25">
      <c r="A1231" t="s">
        <v>3558</v>
      </c>
      <c r="B1231" s="51">
        <v>2297</v>
      </c>
      <c r="C1231" t="s">
        <v>3560</v>
      </c>
      <c r="D1231" t="s">
        <v>3559</v>
      </c>
    </row>
    <row r="1232" spans="1:4" x14ac:dyDescent="0.25">
      <c r="A1232" t="s">
        <v>3558</v>
      </c>
      <c r="B1232" s="51">
        <v>2297</v>
      </c>
      <c r="C1232" t="s">
        <v>3561</v>
      </c>
      <c r="D1232" t="s">
        <v>3559</v>
      </c>
    </row>
    <row r="1233" spans="1:4" x14ac:dyDescent="0.25">
      <c r="A1233" t="s">
        <v>3558</v>
      </c>
      <c r="B1233" s="51">
        <v>2297</v>
      </c>
      <c r="C1233" t="s">
        <v>3562</v>
      </c>
      <c r="D1233" t="s">
        <v>3559</v>
      </c>
    </row>
    <row r="1234" spans="1:4" x14ac:dyDescent="0.25">
      <c r="A1234" t="s">
        <v>3558</v>
      </c>
      <c r="B1234" s="51">
        <v>2297</v>
      </c>
      <c r="C1234" t="s">
        <v>3563</v>
      </c>
      <c r="D1234" t="s">
        <v>3559</v>
      </c>
    </row>
    <row r="1235" spans="1:4" x14ac:dyDescent="0.25">
      <c r="A1235" t="s">
        <v>3564</v>
      </c>
      <c r="B1235" s="51">
        <v>2298</v>
      </c>
      <c r="C1235" t="s">
        <v>3565</v>
      </c>
    </row>
    <row r="1236" spans="1:4" x14ac:dyDescent="0.25">
      <c r="A1236" t="s">
        <v>3564</v>
      </c>
      <c r="B1236" s="51">
        <v>2298</v>
      </c>
      <c r="C1236" t="s">
        <v>3566</v>
      </c>
      <c r="D1236" t="s">
        <v>3565</v>
      </c>
    </row>
    <row r="1237" spans="1:4" x14ac:dyDescent="0.25">
      <c r="A1237" t="s">
        <v>3564</v>
      </c>
      <c r="B1237" s="51">
        <v>2298</v>
      </c>
      <c r="C1237" t="s">
        <v>3567</v>
      </c>
      <c r="D1237" t="s">
        <v>3565</v>
      </c>
    </row>
    <row r="1238" spans="1:4" x14ac:dyDescent="0.25">
      <c r="A1238" t="s">
        <v>3564</v>
      </c>
      <c r="B1238" s="51">
        <v>2298</v>
      </c>
      <c r="C1238" t="s">
        <v>3568</v>
      </c>
      <c r="D1238" t="s">
        <v>3565</v>
      </c>
    </row>
    <row r="1239" spans="1:4" x14ac:dyDescent="0.25">
      <c r="A1239" t="s">
        <v>3564</v>
      </c>
      <c r="B1239" s="51">
        <v>2298</v>
      </c>
      <c r="C1239" t="s">
        <v>3569</v>
      </c>
      <c r="D1239" t="s">
        <v>3565</v>
      </c>
    </row>
    <row r="1240" spans="1:4" x14ac:dyDescent="0.25">
      <c r="A1240" t="s">
        <v>3570</v>
      </c>
      <c r="B1240" s="51">
        <v>2299</v>
      </c>
      <c r="C1240" t="s">
        <v>3571</v>
      </c>
    </row>
    <row r="1241" spans="1:4" x14ac:dyDescent="0.25">
      <c r="A1241" t="s">
        <v>3570</v>
      </c>
      <c r="B1241" s="51">
        <v>2299</v>
      </c>
      <c r="C1241" t="s">
        <v>3572</v>
      </c>
      <c r="D1241" t="s">
        <v>3571</v>
      </c>
    </row>
    <row r="1242" spans="1:4" x14ac:dyDescent="0.25">
      <c r="A1242" t="s">
        <v>3570</v>
      </c>
      <c r="B1242" s="51">
        <v>2299</v>
      </c>
      <c r="C1242" t="s">
        <v>3573</v>
      </c>
      <c r="D1242" t="s">
        <v>3571</v>
      </c>
    </row>
    <row r="1243" spans="1:4" x14ac:dyDescent="0.25">
      <c r="A1243" t="s">
        <v>3570</v>
      </c>
      <c r="B1243" s="51">
        <v>2299</v>
      </c>
      <c r="C1243" t="s">
        <v>3574</v>
      </c>
      <c r="D1243" t="s">
        <v>3571</v>
      </c>
    </row>
    <row r="1244" spans="1:4" x14ac:dyDescent="0.25">
      <c r="A1244" t="s">
        <v>3575</v>
      </c>
      <c r="B1244" s="51">
        <v>2300</v>
      </c>
      <c r="C1244" t="s">
        <v>3576</v>
      </c>
      <c r="D1244" t="s">
        <v>3577</v>
      </c>
    </row>
    <row r="1245" spans="1:4" x14ac:dyDescent="0.25">
      <c r="A1245" t="s">
        <v>3575</v>
      </c>
      <c r="B1245" s="51">
        <v>2300</v>
      </c>
      <c r="C1245" t="s">
        <v>3577</v>
      </c>
    </row>
    <row r="1246" spans="1:4" x14ac:dyDescent="0.25">
      <c r="A1246" t="s">
        <v>3575</v>
      </c>
      <c r="B1246" s="51">
        <v>2300</v>
      </c>
      <c r="C1246" t="s">
        <v>3578</v>
      </c>
      <c r="D1246" t="s">
        <v>3577</v>
      </c>
    </row>
    <row r="1247" spans="1:4" x14ac:dyDescent="0.25">
      <c r="A1247" t="s">
        <v>3575</v>
      </c>
      <c r="B1247" s="51">
        <v>2300</v>
      </c>
      <c r="C1247" t="s">
        <v>3579</v>
      </c>
      <c r="D1247" t="s">
        <v>3577</v>
      </c>
    </row>
    <row r="1248" spans="1:4" x14ac:dyDescent="0.25">
      <c r="A1248" t="s">
        <v>3580</v>
      </c>
      <c r="B1248" s="51">
        <v>2301</v>
      </c>
      <c r="C1248" t="s">
        <v>3581</v>
      </c>
    </row>
    <row r="1249" spans="1:4" x14ac:dyDescent="0.25">
      <c r="A1249" t="s">
        <v>3580</v>
      </c>
      <c r="B1249" s="51">
        <v>2301</v>
      </c>
      <c r="C1249" t="s">
        <v>3582</v>
      </c>
      <c r="D1249" t="s">
        <v>3581</v>
      </c>
    </row>
    <row r="1250" spans="1:4" x14ac:dyDescent="0.25">
      <c r="A1250" t="s">
        <v>3580</v>
      </c>
      <c r="B1250" s="51">
        <v>2301</v>
      </c>
      <c r="C1250" t="s">
        <v>3583</v>
      </c>
      <c r="D1250" t="s">
        <v>3581</v>
      </c>
    </row>
    <row r="1251" spans="1:4" x14ac:dyDescent="0.25">
      <c r="A1251" t="s">
        <v>3580</v>
      </c>
      <c r="B1251" s="51">
        <v>2301</v>
      </c>
      <c r="C1251" t="s">
        <v>3584</v>
      </c>
      <c r="D1251" t="s">
        <v>3581</v>
      </c>
    </row>
    <row r="1252" spans="1:4" x14ac:dyDescent="0.25">
      <c r="A1252" t="s">
        <v>3580</v>
      </c>
      <c r="B1252" s="51">
        <v>2301</v>
      </c>
      <c r="C1252" t="s">
        <v>3585</v>
      </c>
      <c r="D1252" t="s">
        <v>3581</v>
      </c>
    </row>
    <row r="1253" spans="1:4" x14ac:dyDescent="0.25">
      <c r="A1253" t="s">
        <v>3586</v>
      </c>
      <c r="B1253" s="51">
        <v>2302</v>
      </c>
      <c r="C1253" t="s">
        <v>3587</v>
      </c>
      <c r="D1253" t="s">
        <v>3588</v>
      </c>
    </row>
    <row r="1254" spans="1:4" x14ac:dyDescent="0.25">
      <c r="A1254" t="s">
        <v>3586</v>
      </c>
      <c r="B1254" s="51">
        <v>2302</v>
      </c>
      <c r="C1254" t="s">
        <v>3588</v>
      </c>
    </row>
    <row r="1255" spans="1:4" x14ac:dyDescent="0.25">
      <c r="A1255" t="s">
        <v>3586</v>
      </c>
      <c r="B1255" s="51">
        <v>2302</v>
      </c>
      <c r="C1255" t="s">
        <v>3589</v>
      </c>
      <c r="D1255" t="s">
        <v>3588</v>
      </c>
    </row>
    <row r="1256" spans="1:4" x14ac:dyDescent="0.25">
      <c r="A1256" t="s">
        <v>3586</v>
      </c>
      <c r="B1256" s="51">
        <v>2302</v>
      </c>
      <c r="C1256" t="s">
        <v>3590</v>
      </c>
      <c r="D1256" t="s">
        <v>3588</v>
      </c>
    </row>
    <row r="1257" spans="1:4" x14ac:dyDescent="0.25">
      <c r="A1257" t="s">
        <v>3586</v>
      </c>
      <c r="B1257" s="51">
        <v>2302</v>
      </c>
      <c r="C1257" t="s">
        <v>3591</v>
      </c>
      <c r="D1257" t="s">
        <v>3588</v>
      </c>
    </row>
    <row r="1258" spans="1:4" x14ac:dyDescent="0.25">
      <c r="A1258" t="s">
        <v>3586</v>
      </c>
      <c r="B1258" s="51">
        <v>2302</v>
      </c>
      <c r="C1258" t="s">
        <v>3592</v>
      </c>
      <c r="D1258" t="s">
        <v>3588</v>
      </c>
    </row>
    <row r="1259" spans="1:4" x14ac:dyDescent="0.25">
      <c r="A1259" t="s">
        <v>3593</v>
      </c>
      <c r="B1259" s="51">
        <v>2303</v>
      </c>
      <c r="C1259" t="s">
        <v>3594</v>
      </c>
    </row>
    <row r="1260" spans="1:4" x14ac:dyDescent="0.25">
      <c r="A1260" t="s">
        <v>3593</v>
      </c>
      <c r="B1260" s="51">
        <v>2303</v>
      </c>
      <c r="C1260" t="s">
        <v>3595</v>
      </c>
      <c r="D1260" t="s">
        <v>3594</v>
      </c>
    </row>
    <row r="1261" spans="1:4" x14ac:dyDescent="0.25">
      <c r="A1261" t="s">
        <v>3593</v>
      </c>
      <c r="B1261" s="51">
        <v>2303</v>
      </c>
      <c r="C1261" t="s">
        <v>3596</v>
      </c>
      <c r="D1261" t="s">
        <v>3594</v>
      </c>
    </row>
    <row r="1262" spans="1:4" x14ac:dyDescent="0.25">
      <c r="A1262" t="s">
        <v>3593</v>
      </c>
      <c r="B1262" s="51">
        <v>2303</v>
      </c>
      <c r="C1262" t="s">
        <v>3597</v>
      </c>
      <c r="D1262" t="s">
        <v>3594</v>
      </c>
    </row>
    <row r="1263" spans="1:4" x14ac:dyDescent="0.25">
      <c r="A1263" t="s">
        <v>3593</v>
      </c>
      <c r="B1263" s="51">
        <v>2303</v>
      </c>
      <c r="C1263" t="s">
        <v>3598</v>
      </c>
      <c r="D1263" t="s">
        <v>3594</v>
      </c>
    </row>
    <row r="1264" spans="1:4" x14ac:dyDescent="0.25">
      <c r="A1264" t="s">
        <v>3593</v>
      </c>
      <c r="B1264" s="51">
        <v>2303</v>
      </c>
      <c r="C1264" t="s">
        <v>3599</v>
      </c>
      <c r="D1264" t="s">
        <v>3594</v>
      </c>
    </row>
    <row r="1265" spans="1:4" x14ac:dyDescent="0.25">
      <c r="A1265" t="s">
        <v>3593</v>
      </c>
      <c r="B1265" s="51">
        <v>2303</v>
      </c>
      <c r="C1265" t="s">
        <v>3600</v>
      </c>
      <c r="D1265" t="s">
        <v>3594</v>
      </c>
    </row>
    <row r="1266" spans="1:4" x14ac:dyDescent="0.25">
      <c r="A1266" t="s">
        <v>3601</v>
      </c>
      <c r="B1266" s="51">
        <v>2304</v>
      </c>
      <c r="C1266" t="s">
        <v>3602</v>
      </c>
    </row>
    <row r="1267" spans="1:4" x14ac:dyDescent="0.25">
      <c r="A1267" t="s">
        <v>3601</v>
      </c>
      <c r="B1267" s="51">
        <v>2304</v>
      </c>
      <c r="C1267" t="s">
        <v>3603</v>
      </c>
      <c r="D1267" t="s">
        <v>3602</v>
      </c>
    </row>
    <row r="1268" spans="1:4" x14ac:dyDescent="0.25">
      <c r="A1268" t="s">
        <v>3601</v>
      </c>
      <c r="B1268" s="51">
        <v>2304</v>
      </c>
      <c r="C1268" t="s">
        <v>3604</v>
      </c>
      <c r="D1268" t="s">
        <v>3602</v>
      </c>
    </row>
    <row r="1269" spans="1:4" x14ac:dyDescent="0.25">
      <c r="A1269" t="s">
        <v>3601</v>
      </c>
      <c r="B1269" s="51">
        <v>2304</v>
      </c>
      <c r="C1269" t="s">
        <v>3605</v>
      </c>
      <c r="D1269" t="s">
        <v>3602</v>
      </c>
    </row>
    <row r="1270" spans="1:4" x14ac:dyDescent="0.25">
      <c r="A1270" t="s">
        <v>3606</v>
      </c>
      <c r="B1270" s="51">
        <v>2305</v>
      </c>
      <c r="C1270" t="s">
        <v>3607</v>
      </c>
    </row>
    <row r="1271" spans="1:4" x14ac:dyDescent="0.25">
      <c r="A1271" t="s">
        <v>3606</v>
      </c>
      <c r="B1271" s="51">
        <v>2305</v>
      </c>
      <c r="C1271" t="s">
        <v>3608</v>
      </c>
      <c r="D1271" t="s">
        <v>3607</v>
      </c>
    </row>
    <row r="1272" spans="1:4" x14ac:dyDescent="0.25">
      <c r="A1272" t="s">
        <v>3606</v>
      </c>
      <c r="B1272" s="51">
        <v>2305</v>
      </c>
      <c r="C1272" t="s">
        <v>3609</v>
      </c>
      <c r="D1272" t="s">
        <v>3607</v>
      </c>
    </row>
    <row r="1273" spans="1:4" x14ac:dyDescent="0.25">
      <c r="A1273" t="s">
        <v>3606</v>
      </c>
      <c r="B1273" s="51">
        <v>2305</v>
      </c>
      <c r="C1273" t="s">
        <v>3610</v>
      </c>
      <c r="D1273" t="s">
        <v>3607</v>
      </c>
    </row>
    <row r="1274" spans="1:4" x14ac:dyDescent="0.25">
      <c r="A1274" t="s">
        <v>3606</v>
      </c>
      <c r="B1274" s="51">
        <v>2305</v>
      </c>
      <c r="C1274" t="s">
        <v>3611</v>
      </c>
      <c r="D1274" t="s">
        <v>3607</v>
      </c>
    </row>
    <row r="1275" spans="1:4" x14ac:dyDescent="0.25">
      <c r="A1275" t="s">
        <v>3606</v>
      </c>
      <c r="B1275" s="51">
        <v>2305</v>
      </c>
      <c r="C1275" t="s">
        <v>3612</v>
      </c>
      <c r="D1275" t="s">
        <v>3607</v>
      </c>
    </row>
    <row r="1276" spans="1:4" x14ac:dyDescent="0.25">
      <c r="A1276" t="s">
        <v>3613</v>
      </c>
      <c r="B1276" s="51">
        <v>2306</v>
      </c>
      <c r="C1276" t="s">
        <v>3614</v>
      </c>
    </row>
    <row r="1277" spans="1:4" x14ac:dyDescent="0.25">
      <c r="A1277" t="s">
        <v>3613</v>
      </c>
      <c r="B1277" s="51">
        <v>2306</v>
      </c>
      <c r="C1277" t="s">
        <v>3615</v>
      </c>
      <c r="D1277" t="s">
        <v>3614</v>
      </c>
    </row>
    <row r="1278" spans="1:4" x14ac:dyDescent="0.25">
      <c r="A1278" t="s">
        <v>3613</v>
      </c>
      <c r="B1278" s="51">
        <v>2306</v>
      </c>
      <c r="C1278" t="s">
        <v>3616</v>
      </c>
      <c r="D1278" t="s">
        <v>3614</v>
      </c>
    </row>
    <row r="1279" spans="1:4" x14ac:dyDescent="0.25">
      <c r="A1279" t="s">
        <v>3617</v>
      </c>
      <c r="B1279" s="51">
        <v>2307</v>
      </c>
      <c r="C1279" t="s">
        <v>3618</v>
      </c>
    </row>
    <row r="1280" spans="1:4" x14ac:dyDescent="0.25">
      <c r="A1280" t="s">
        <v>3617</v>
      </c>
      <c r="B1280" s="51">
        <v>2307</v>
      </c>
      <c r="C1280" t="s">
        <v>3619</v>
      </c>
      <c r="D1280" t="s">
        <v>3618</v>
      </c>
    </row>
    <row r="1281" spans="1:4" x14ac:dyDescent="0.25">
      <c r="A1281" t="s">
        <v>3617</v>
      </c>
      <c r="B1281" s="51">
        <v>2307</v>
      </c>
      <c r="C1281" t="s">
        <v>3620</v>
      </c>
      <c r="D1281" t="s">
        <v>3618</v>
      </c>
    </row>
    <row r="1282" spans="1:4" x14ac:dyDescent="0.25">
      <c r="A1282" t="s">
        <v>3617</v>
      </c>
      <c r="B1282" s="51">
        <v>2307</v>
      </c>
      <c r="C1282" t="s">
        <v>3621</v>
      </c>
      <c r="D1282" t="s">
        <v>3618</v>
      </c>
    </row>
    <row r="1283" spans="1:4" x14ac:dyDescent="0.25">
      <c r="A1283" t="s">
        <v>3622</v>
      </c>
      <c r="B1283" s="51">
        <v>2308</v>
      </c>
      <c r="C1283" t="s">
        <v>3623</v>
      </c>
    </row>
    <row r="1284" spans="1:4" x14ac:dyDescent="0.25">
      <c r="A1284" t="s">
        <v>3622</v>
      </c>
      <c r="B1284" s="51">
        <v>2308</v>
      </c>
      <c r="C1284" t="s">
        <v>3624</v>
      </c>
      <c r="D1284" t="s">
        <v>3623</v>
      </c>
    </row>
    <row r="1285" spans="1:4" x14ac:dyDescent="0.25">
      <c r="A1285" t="s">
        <v>3622</v>
      </c>
      <c r="B1285" s="51">
        <v>2308</v>
      </c>
      <c r="C1285" t="s">
        <v>3625</v>
      </c>
      <c r="D1285" t="s">
        <v>3623</v>
      </c>
    </row>
    <row r="1286" spans="1:4" x14ac:dyDescent="0.25">
      <c r="A1286" t="s">
        <v>3622</v>
      </c>
      <c r="B1286" s="51">
        <v>2308</v>
      </c>
      <c r="C1286" t="s">
        <v>3626</v>
      </c>
      <c r="D1286" t="s">
        <v>3623</v>
      </c>
    </row>
    <row r="1287" spans="1:4" x14ac:dyDescent="0.25">
      <c r="A1287" t="s">
        <v>3622</v>
      </c>
      <c r="B1287" s="51">
        <v>2308</v>
      </c>
      <c r="C1287" t="s">
        <v>3627</v>
      </c>
      <c r="D1287" t="s">
        <v>3623</v>
      </c>
    </row>
    <row r="1288" spans="1:4" x14ac:dyDescent="0.25">
      <c r="A1288" t="s">
        <v>3622</v>
      </c>
      <c r="B1288" s="51">
        <v>2308</v>
      </c>
      <c r="C1288" t="s">
        <v>3628</v>
      </c>
      <c r="D1288" t="s">
        <v>3623</v>
      </c>
    </row>
    <row r="1289" spans="1:4" x14ac:dyDescent="0.25">
      <c r="A1289" t="s">
        <v>3622</v>
      </c>
      <c r="B1289" s="51">
        <v>2308</v>
      </c>
      <c r="C1289" t="s">
        <v>3629</v>
      </c>
      <c r="D1289" t="s">
        <v>3623</v>
      </c>
    </row>
    <row r="1290" spans="1:4" x14ac:dyDescent="0.25">
      <c r="A1290" t="s">
        <v>3630</v>
      </c>
      <c r="B1290" s="51">
        <v>2309</v>
      </c>
      <c r="C1290" t="s">
        <v>3631</v>
      </c>
      <c r="D1290" t="s">
        <v>3632</v>
      </c>
    </row>
    <row r="1291" spans="1:4" x14ac:dyDescent="0.25">
      <c r="A1291" t="s">
        <v>3630</v>
      </c>
      <c r="B1291" s="51">
        <v>2309</v>
      </c>
      <c r="C1291" t="s">
        <v>3632</v>
      </c>
    </row>
    <row r="1292" spans="1:4" x14ac:dyDescent="0.25">
      <c r="A1292" t="s">
        <v>3630</v>
      </c>
      <c r="B1292" s="51">
        <v>2309</v>
      </c>
      <c r="C1292" t="s">
        <v>3633</v>
      </c>
      <c r="D1292" t="s">
        <v>3632</v>
      </c>
    </row>
    <row r="1293" spans="1:4" x14ac:dyDescent="0.25">
      <c r="A1293" t="s">
        <v>3630</v>
      </c>
      <c r="B1293" s="51">
        <v>2309</v>
      </c>
      <c r="C1293" t="s">
        <v>3634</v>
      </c>
      <c r="D1293" t="s">
        <v>3632</v>
      </c>
    </row>
    <row r="1294" spans="1:4" x14ac:dyDescent="0.25">
      <c r="A1294" t="s">
        <v>3635</v>
      </c>
      <c r="B1294" s="51">
        <v>2310</v>
      </c>
      <c r="C1294" t="s">
        <v>3636</v>
      </c>
      <c r="D1294" t="s">
        <v>3637</v>
      </c>
    </row>
    <row r="1295" spans="1:4" x14ac:dyDescent="0.25">
      <c r="A1295" t="s">
        <v>3635</v>
      </c>
      <c r="B1295" s="51">
        <v>2310</v>
      </c>
      <c r="C1295" t="s">
        <v>3637</v>
      </c>
    </row>
    <row r="1296" spans="1:4" x14ac:dyDescent="0.25">
      <c r="A1296" t="s">
        <v>3635</v>
      </c>
      <c r="B1296" s="51">
        <v>2310</v>
      </c>
      <c r="C1296" t="s">
        <v>3638</v>
      </c>
      <c r="D1296" t="s">
        <v>3637</v>
      </c>
    </row>
    <row r="1297" spans="1:4" x14ac:dyDescent="0.25">
      <c r="A1297" t="s">
        <v>3635</v>
      </c>
      <c r="B1297" s="51">
        <v>2310</v>
      </c>
      <c r="C1297" t="s">
        <v>3639</v>
      </c>
      <c r="D1297" t="s">
        <v>3637</v>
      </c>
    </row>
    <row r="1298" spans="1:4" x14ac:dyDescent="0.25">
      <c r="A1298" t="s">
        <v>3635</v>
      </c>
      <c r="B1298" s="51">
        <v>2310</v>
      </c>
      <c r="C1298" t="s">
        <v>3640</v>
      </c>
      <c r="D1298" t="s">
        <v>3637</v>
      </c>
    </row>
    <row r="1299" spans="1:4" x14ac:dyDescent="0.25">
      <c r="A1299" t="s">
        <v>3641</v>
      </c>
      <c r="B1299" s="51">
        <v>2311</v>
      </c>
      <c r="C1299" t="s">
        <v>3642</v>
      </c>
    </row>
    <row r="1300" spans="1:4" x14ac:dyDescent="0.25">
      <c r="A1300" t="s">
        <v>3641</v>
      </c>
      <c r="B1300" s="51">
        <v>2311</v>
      </c>
      <c r="C1300" t="s">
        <v>3643</v>
      </c>
      <c r="D1300" t="s">
        <v>3642</v>
      </c>
    </row>
    <row r="1301" spans="1:4" x14ac:dyDescent="0.25">
      <c r="A1301" t="s">
        <v>3641</v>
      </c>
      <c r="B1301" s="51">
        <v>2311</v>
      </c>
      <c r="C1301" t="s">
        <v>3644</v>
      </c>
      <c r="D1301" t="s">
        <v>3642</v>
      </c>
    </row>
    <row r="1302" spans="1:4" x14ac:dyDescent="0.25">
      <c r="A1302" t="s">
        <v>3645</v>
      </c>
      <c r="B1302" s="51">
        <v>2312</v>
      </c>
      <c r="C1302" t="s">
        <v>3646</v>
      </c>
      <c r="D1302" t="s">
        <v>3647</v>
      </c>
    </row>
    <row r="1303" spans="1:4" x14ac:dyDescent="0.25">
      <c r="A1303" t="s">
        <v>3645</v>
      </c>
      <c r="B1303" s="51">
        <v>2312</v>
      </c>
      <c r="C1303" t="s">
        <v>3648</v>
      </c>
      <c r="D1303" t="s">
        <v>3647</v>
      </c>
    </row>
    <row r="1304" spans="1:4" x14ac:dyDescent="0.25">
      <c r="A1304" t="s">
        <v>3645</v>
      </c>
      <c r="B1304" s="51">
        <v>2312</v>
      </c>
      <c r="C1304" t="s">
        <v>3647</v>
      </c>
    </row>
    <row r="1305" spans="1:4" x14ac:dyDescent="0.25">
      <c r="A1305" t="s">
        <v>3645</v>
      </c>
      <c r="B1305" s="51">
        <v>2312</v>
      </c>
      <c r="C1305" t="s">
        <v>3649</v>
      </c>
      <c r="D1305" t="s">
        <v>3647</v>
      </c>
    </row>
    <row r="1306" spans="1:4" x14ac:dyDescent="0.25">
      <c r="A1306" t="s">
        <v>3645</v>
      </c>
      <c r="B1306" s="51">
        <v>2312</v>
      </c>
      <c r="C1306" t="s">
        <v>3650</v>
      </c>
      <c r="D1306" t="s">
        <v>3647</v>
      </c>
    </row>
    <row r="1307" spans="1:4" x14ac:dyDescent="0.25">
      <c r="A1307" t="s">
        <v>3651</v>
      </c>
      <c r="B1307" s="51">
        <v>2313</v>
      </c>
      <c r="C1307" t="s">
        <v>3652</v>
      </c>
    </row>
    <row r="1308" spans="1:4" x14ac:dyDescent="0.25">
      <c r="A1308" t="s">
        <v>3651</v>
      </c>
      <c r="B1308" s="51">
        <v>2313</v>
      </c>
      <c r="C1308" t="s">
        <v>3653</v>
      </c>
      <c r="D1308" t="s">
        <v>3652</v>
      </c>
    </row>
    <row r="1309" spans="1:4" x14ac:dyDescent="0.25">
      <c r="A1309" t="s">
        <v>3651</v>
      </c>
      <c r="B1309" s="51">
        <v>2313</v>
      </c>
      <c r="C1309" t="s">
        <v>3654</v>
      </c>
      <c r="D1309" t="s">
        <v>3652</v>
      </c>
    </row>
    <row r="1310" spans="1:4" x14ac:dyDescent="0.25">
      <c r="A1310" t="s">
        <v>3651</v>
      </c>
      <c r="B1310" s="51">
        <v>2313</v>
      </c>
      <c r="C1310" t="s">
        <v>3655</v>
      </c>
      <c r="D1310" t="s">
        <v>3652</v>
      </c>
    </row>
    <row r="1311" spans="1:4" x14ac:dyDescent="0.25">
      <c r="A1311" t="s">
        <v>3651</v>
      </c>
      <c r="B1311" s="51">
        <v>2313</v>
      </c>
      <c r="C1311" t="s">
        <v>3656</v>
      </c>
      <c r="D1311" t="s">
        <v>3652</v>
      </c>
    </row>
    <row r="1312" spans="1:4" x14ac:dyDescent="0.25">
      <c r="A1312" t="s">
        <v>3657</v>
      </c>
      <c r="B1312" s="51">
        <v>2314</v>
      </c>
      <c r="C1312" t="s">
        <v>3658</v>
      </c>
    </row>
    <row r="1313" spans="1:4" x14ac:dyDescent="0.25">
      <c r="A1313" t="s">
        <v>3657</v>
      </c>
      <c r="B1313" s="51">
        <v>2314</v>
      </c>
      <c r="C1313" t="s">
        <v>3659</v>
      </c>
      <c r="D1313" t="s">
        <v>3658</v>
      </c>
    </row>
    <row r="1314" spans="1:4" x14ac:dyDescent="0.25">
      <c r="A1314" t="s">
        <v>3657</v>
      </c>
      <c r="B1314" s="51">
        <v>2314</v>
      </c>
      <c r="C1314" t="s">
        <v>3660</v>
      </c>
      <c r="D1314" t="s">
        <v>3658</v>
      </c>
    </row>
    <row r="1315" spans="1:4" x14ac:dyDescent="0.25">
      <c r="A1315" t="s">
        <v>3661</v>
      </c>
      <c r="B1315" s="51">
        <v>2315</v>
      </c>
      <c r="C1315" t="s">
        <v>3662</v>
      </c>
      <c r="D1315" t="s">
        <v>3663</v>
      </c>
    </row>
    <row r="1316" spans="1:4" x14ac:dyDescent="0.25">
      <c r="A1316" t="s">
        <v>3661</v>
      </c>
      <c r="B1316" s="51">
        <v>2315</v>
      </c>
      <c r="C1316" t="s">
        <v>3663</v>
      </c>
    </row>
    <row r="1317" spans="1:4" x14ac:dyDescent="0.25">
      <c r="A1317" t="s">
        <v>3661</v>
      </c>
      <c r="B1317" s="51">
        <v>2315</v>
      </c>
      <c r="C1317" t="s">
        <v>3664</v>
      </c>
      <c r="D1317" t="s">
        <v>3663</v>
      </c>
    </row>
    <row r="1318" spans="1:4" x14ac:dyDescent="0.25">
      <c r="A1318" t="s">
        <v>3661</v>
      </c>
      <c r="B1318" s="51">
        <v>2315</v>
      </c>
      <c r="C1318" t="s">
        <v>3665</v>
      </c>
      <c r="D1318" t="s">
        <v>3663</v>
      </c>
    </row>
    <row r="1319" spans="1:4" x14ac:dyDescent="0.25">
      <c r="A1319" t="s">
        <v>3666</v>
      </c>
      <c r="B1319" s="51">
        <v>2316</v>
      </c>
      <c r="C1319" t="s">
        <v>3667</v>
      </c>
      <c r="D1319" t="s">
        <v>3668</v>
      </c>
    </row>
    <row r="1320" spans="1:4" x14ac:dyDescent="0.25">
      <c r="A1320" t="s">
        <v>3666</v>
      </c>
      <c r="B1320" s="51">
        <v>2316</v>
      </c>
      <c r="C1320" t="s">
        <v>3668</v>
      </c>
    </row>
    <row r="1321" spans="1:4" x14ac:dyDescent="0.25">
      <c r="A1321" t="s">
        <v>3666</v>
      </c>
      <c r="B1321" s="51">
        <v>2316</v>
      </c>
      <c r="C1321" t="s">
        <v>3669</v>
      </c>
      <c r="D1321" t="s">
        <v>3668</v>
      </c>
    </row>
    <row r="1322" spans="1:4" x14ac:dyDescent="0.25">
      <c r="A1322" t="s">
        <v>3666</v>
      </c>
      <c r="B1322" s="51">
        <v>2316</v>
      </c>
      <c r="C1322" t="s">
        <v>3670</v>
      </c>
      <c r="D1322" t="s">
        <v>3668</v>
      </c>
    </row>
    <row r="1323" spans="1:4" x14ac:dyDescent="0.25">
      <c r="A1323" t="s">
        <v>3666</v>
      </c>
      <c r="B1323" s="51">
        <v>2316</v>
      </c>
      <c r="C1323" t="s">
        <v>3671</v>
      </c>
      <c r="D1323" t="s">
        <v>3668</v>
      </c>
    </row>
    <row r="1324" spans="1:4" x14ac:dyDescent="0.25">
      <c r="A1324" t="s">
        <v>3672</v>
      </c>
      <c r="B1324" s="51">
        <v>2317</v>
      </c>
      <c r="C1324" t="s">
        <v>3673</v>
      </c>
      <c r="D1324" t="s">
        <v>3674</v>
      </c>
    </row>
    <row r="1325" spans="1:4" x14ac:dyDescent="0.25">
      <c r="A1325" t="s">
        <v>3672</v>
      </c>
      <c r="B1325" s="51">
        <v>2317</v>
      </c>
      <c r="C1325" t="s">
        <v>3674</v>
      </c>
    </row>
    <row r="1326" spans="1:4" x14ac:dyDescent="0.25">
      <c r="A1326" t="s">
        <v>3672</v>
      </c>
      <c r="B1326" s="51">
        <v>2317</v>
      </c>
      <c r="C1326" t="s">
        <v>3675</v>
      </c>
      <c r="D1326" t="s">
        <v>3674</v>
      </c>
    </row>
    <row r="1327" spans="1:4" x14ac:dyDescent="0.25">
      <c r="A1327" t="s">
        <v>3672</v>
      </c>
      <c r="B1327" s="51">
        <v>2317</v>
      </c>
      <c r="C1327" t="s">
        <v>3676</v>
      </c>
      <c r="D1327" t="s">
        <v>3674</v>
      </c>
    </row>
    <row r="1328" spans="1:4" x14ac:dyDescent="0.25">
      <c r="A1328" t="s">
        <v>3672</v>
      </c>
      <c r="B1328" s="51">
        <v>2317</v>
      </c>
      <c r="C1328" t="s">
        <v>3677</v>
      </c>
      <c r="D1328" t="s">
        <v>3674</v>
      </c>
    </row>
    <row r="1329" spans="1:4" x14ac:dyDescent="0.25">
      <c r="A1329" t="s">
        <v>3672</v>
      </c>
      <c r="B1329" s="51">
        <v>2317</v>
      </c>
      <c r="C1329" t="s">
        <v>3678</v>
      </c>
      <c r="D1329" t="s">
        <v>3674</v>
      </c>
    </row>
    <row r="1330" spans="1:4" x14ac:dyDescent="0.25">
      <c r="A1330" t="s">
        <v>3679</v>
      </c>
      <c r="B1330" s="51">
        <v>2318</v>
      </c>
      <c r="C1330" t="s">
        <v>3680</v>
      </c>
    </row>
    <row r="1331" spans="1:4" x14ac:dyDescent="0.25">
      <c r="A1331" t="s">
        <v>3681</v>
      </c>
      <c r="B1331" s="51">
        <v>2319</v>
      </c>
      <c r="C1331" t="s">
        <v>3682</v>
      </c>
    </row>
    <row r="1332" spans="1:4" x14ac:dyDescent="0.25">
      <c r="A1332" t="s">
        <v>3681</v>
      </c>
      <c r="B1332" s="51">
        <v>2319</v>
      </c>
      <c r="C1332" t="s">
        <v>3683</v>
      </c>
      <c r="D1332" t="s">
        <v>3682</v>
      </c>
    </row>
    <row r="1333" spans="1:4" x14ac:dyDescent="0.25">
      <c r="A1333" t="s">
        <v>3681</v>
      </c>
      <c r="B1333" s="51">
        <v>2319</v>
      </c>
      <c r="C1333" t="s">
        <v>3684</v>
      </c>
      <c r="D1333" t="s">
        <v>3682</v>
      </c>
    </row>
    <row r="1334" spans="1:4" x14ac:dyDescent="0.25">
      <c r="A1334" t="s">
        <v>3681</v>
      </c>
      <c r="B1334" s="51">
        <v>2319</v>
      </c>
      <c r="C1334" t="s">
        <v>3685</v>
      </c>
      <c r="D1334" t="s">
        <v>3682</v>
      </c>
    </row>
    <row r="1335" spans="1:4" x14ac:dyDescent="0.25">
      <c r="A1335" t="s">
        <v>3686</v>
      </c>
      <c r="B1335" s="51">
        <v>2320</v>
      </c>
      <c r="C1335" t="s">
        <v>3687</v>
      </c>
    </row>
    <row r="1336" spans="1:4" x14ac:dyDescent="0.25">
      <c r="A1336" t="s">
        <v>3686</v>
      </c>
      <c r="B1336" s="51">
        <v>2320</v>
      </c>
      <c r="C1336" t="s">
        <v>3688</v>
      </c>
      <c r="D1336" t="s">
        <v>3687</v>
      </c>
    </row>
    <row r="1337" spans="1:4" x14ac:dyDescent="0.25">
      <c r="A1337" t="s">
        <v>3686</v>
      </c>
      <c r="B1337" s="51">
        <v>2320</v>
      </c>
      <c r="C1337" t="s">
        <v>3689</v>
      </c>
      <c r="D1337" t="s">
        <v>3687</v>
      </c>
    </row>
    <row r="1338" spans="1:4" x14ac:dyDescent="0.25">
      <c r="A1338" t="s">
        <v>3686</v>
      </c>
      <c r="B1338" s="51">
        <v>2321</v>
      </c>
      <c r="C1338" t="s">
        <v>3690</v>
      </c>
    </row>
    <row r="1339" spans="1:4" x14ac:dyDescent="0.25">
      <c r="A1339" t="s">
        <v>3686</v>
      </c>
      <c r="B1339" s="51">
        <v>2321</v>
      </c>
      <c r="C1339" t="s">
        <v>3691</v>
      </c>
      <c r="D1339" t="s">
        <v>3690</v>
      </c>
    </row>
    <row r="1340" spans="1:4" x14ac:dyDescent="0.25">
      <c r="A1340" t="s">
        <v>3686</v>
      </c>
      <c r="B1340" s="51">
        <v>2321</v>
      </c>
      <c r="C1340" t="s">
        <v>3692</v>
      </c>
      <c r="D1340" t="s">
        <v>3690</v>
      </c>
    </row>
    <row r="1341" spans="1:4" x14ac:dyDescent="0.25">
      <c r="A1341" t="s">
        <v>3686</v>
      </c>
      <c r="B1341" s="51">
        <v>2321</v>
      </c>
      <c r="C1341" t="s">
        <v>3693</v>
      </c>
      <c r="D1341" t="s">
        <v>3690</v>
      </c>
    </row>
    <row r="1342" spans="1:4" x14ac:dyDescent="0.25">
      <c r="A1342" t="s">
        <v>3686</v>
      </c>
      <c r="B1342" s="51">
        <v>2321</v>
      </c>
      <c r="C1342" t="s">
        <v>3694</v>
      </c>
      <c r="D1342" t="s">
        <v>3690</v>
      </c>
    </row>
    <row r="1343" spans="1:4" x14ac:dyDescent="0.25">
      <c r="A1343" t="s">
        <v>3695</v>
      </c>
      <c r="B1343" s="51">
        <v>2322</v>
      </c>
      <c r="C1343" t="s">
        <v>3696</v>
      </c>
    </row>
    <row r="1344" spans="1:4" x14ac:dyDescent="0.25">
      <c r="A1344" t="s">
        <v>3695</v>
      </c>
      <c r="B1344" s="51">
        <v>2322</v>
      </c>
      <c r="C1344" t="s">
        <v>3697</v>
      </c>
      <c r="D1344" t="s">
        <v>3696</v>
      </c>
    </row>
    <row r="1345" spans="1:4" x14ac:dyDescent="0.25">
      <c r="A1345" t="s">
        <v>3698</v>
      </c>
      <c r="B1345" s="51">
        <v>2323</v>
      </c>
      <c r="C1345" t="s">
        <v>3699</v>
      </c>
    </row>
    <row r="1346" spans="1:4" x14ac:dyDescent="0.25">
      <c r="A1346" t="s">
        <v>3698</v>
      </c>
      <c r="B1346" s="51">
        <v>2323</v>
      </c>
      <c r="C1346" t="s">
        <v>3700</v>
      </c>
      <c r="D1346" t="s">
        <v>3699</v>
      </c>
    </row>
    <row r="1347" spans="1:4" x14ac:dyDescent="0.25">
      <c r="A1347" t="s">
        <v>3695</v>
      </c>
      <c r="B1347" s="51">
        <v>2324</v>
      </c>
      <c r="C1347" t="s">
        <v>3701</v>
      </c>
    </row>
    <row r="1348" spans="1:4" x14ac:dyDescent="0.25">
      <c r="A1348" t="s">
        <v>3695</v>
      </c>
      <c r="B1348" s="51">
        <v>2324</v>
      </c>
      <c r="C1348" t="s">
        <v>3702</v>
      </c>
      <c r="D1348" t="s">
        <v>3701</v>
      </c>
    </row>
    <row r="1349" spans="1:4" x14ac:dyDescent="0.25">
      <c r="A1349" t="s">
        <v>3698</v>
      </c>
      <c r="B1349" s="51">
        <v>2325</v>
      </c>
      <c r="C1349" t="s">
        <v>3703</v>
      </c>
      <c r="D1349" t="s">
        <v>3704</v>
      </c>
    </row>
    <row r="1350" spans="1:4" x14ac:dyDescent="0.25">
      <c r="A1350" t="s">
        <v>3698</v>
      </c>
      <c r="B1350" s="51">
        <v>2325</v>
      </c>
      <c r="C1350" t="s">
        <v>3704</v>
      </c>
    </row>
    <row r="1351" spans="1:4" x14ac:dyDescent="0.25">
      <c r="A1351" t="s">
        <v>3698</v>
      </c>
      <c r="B1351" s="51">
        <v>2325</v>
      </c>
      <c r="C1351" t="s">
        <v>3705</v>
      </c>
      <c r="D1351" t="s">
        <v>3704</v>
      </c>
    </row>
    <row r="1352" spans="1:4" x14ac:dyDescent="0.25">
      <c r="A1352" t="s">
        <v>3698</v>
      </c>
      <c r="B1352" s="51">
        <v>2325</v>
      </c>
      <c r="C1352" t="s">
        <v>3706</v>
      </c>
      <c r="D1352" t="s">
        <v>3704</v>
      </c>
    </row>
    <row r="1353" spans="1:4" x14ac:dyDescent="0.25">
      <c r="A1353" t="s">
        <v>3707</v>
      </c>
      <c r="B1353" s="51">
        <v>2326</v>
      </c>
      <c r="C1353" t="s">
        <v>3708</v>
      </c>
    </row>
    <row r="1354" spans="1:4" x14ac:dyDescent="0.25">
      <c r="A1354" t="s">
        <v>3707</v>
      </c>
      <c r="B1354" s="51">
        <v>2326</v>
      </c>
      <c r="C1354" t="s">
        <v>3709</v>
      </c>
      <c r="D1354" t="s">
        <v>3708</v>
      </c>
    </row>
    <row r="1355" spans="1:4" x14ac:dyDescent="0.25">
      <c r="A1355" t="s">
        <v>3695</v>
      </c>
      <c r="B1355" s="51">
        <v>2327</v>
      </c>
      <c r="C1355" t="s">
        <v>3710</v>
      </c>
      <c r="D1355" t="s">
        <v>3711</v>
      </c>
    </row>
    <row r="1356" spans="1:4" x14ac:dyDescent="0.25">
      <c r="A1356" t="s">
        <v>3695</v>
      </c>
      <c r="B1356" s="51">
        <v>2327</v>
      </c>
      <c r="C1356" t="s">
        <v>3711</v>
      </c>
    </row>
    <row r="1357" spans="1:4" x14ac:dyDescent="0.25">
      <c r="A1357" t="s">
        <v>3695</v>
      </c>
      <c r="B1357" s="51">
        <v>2327</v>
      </c>
      <c r="C1357" t="s">
        <v>3712</v>
      </c>
      <c r="D1357" t="s">
        <v>3711</v>
      </c>
    </row>
    <row r="1358" spans="1:4" x14ac:dyDescent="0.25">
      <c r="A1358" t="s">
        <v>3698</v>
      </c>
      <c r="B1358" s="51">
        <v>2328</v>
      </c>
      <c r="C1358" t="s">
        <v>3713</v>
      </c>
    </row>
    <row r="1359" spans="1:4" x14ac:dyDescent="0.25">
      <c r="A1359" t="s">
        <v>3698</v>
      </c>
      <c r="B1359" s="51">
        <v>2328</v>
      </c>
      <c r="C1359" t="s">
        <v>3714</v>
      </c>
      <c r="D1359" t="s">
        <v>3713</v>
      </c>
    </row>
    <row r="1360" spans="1:4" x14ac:dyDescent="0.25">
      <c r="A1360" t="s">
        <v>3715</v>
      </c>
      <c r="B1360" s="51">
        <v>2329</v>
      </c>
      <c r="C1360" t="s">
        <v>3716</v>
      </c>
    </row>
    <row r="1361" spans="1:4" x14ac:dyDescent="0.25">
      <c r="A1361" t="s">
        <v>3715</v>
      </c>
      <c r="B1361" s="51">
        <v>2329</v>
      </c>
      <c r="C1361" t="s">
        <v>3717</v>
      </c>
      <c r="D1361" t="s">
        <v>3716</v>
      </c>
    </row>
    <row r="1362" spans="1:4" x14ac:dyDescent="0.25">
      <c r="A1362" t="s">
        <v>3718</v>
      </c>
      <c r="B1362" s="51">
        <v>2330</v>
      </c>
      <c r="C1362" t="s">
        <v>3719</v>
      </c>
      <c r="D1362" t="s">
        <v>3720</v>
      </c>
    </row>
    <row r="1363" spans="1:4" x14ac:dyDescent="0.25">
      <c r="A1363" t="s">
        <v>3718</v>
      </c>
      <c r="B1363" s="51">
        <v>2330</v>
      </c>
      <c r="C1363" t="s">
        <v>3720</v>
      </c>
    </row>
    <row r="1364" spans="1:4" x14ac:dyDescent="0.25">
      <c r="A1364" t="s">
        <v>3721</v>
      </c>
      <c r="B1364" s="51">
        <v>2331</v>
      </c>
      <c r="C1364" t="s">
        <v>3722</v>
      </c>
    </row>
    <row r="1365" spans="1:4" x14ac:dyDescent="0.25">
      <c r="A1365" t="s">
        <v>3721</v>
      </c>
      <c r="B1365" s="51">
        <v>2332</v>
      </c>
      <c r="C1365" t="s">
        <v>3723</v>
      </c>
      <c r="D1365" t="s">
        <v>3724</v>
      </c>
    </row>
    <row r="1366" spans="1:4" x14ac:dyDescent="0.25">
      <c r="A1366" t="s">
        <v>3721</v>
      </c>
      <c r="B1366" s="51">
        <v>2332</v>
      </c>
      <c r="C1366" t="s">
        <v>3724</v>
      </c>
    </row>
    <row r="1367" spans="1:4" x14ac:dyDescent="0.25">
      <c r="A1367" t="s">
        <v>3721</v>
      </c>
      <c r="B1367" s="51">
        <v>2332</v>
      </c>
      <c r="C1367" t="s">
        <v>3725</v>
      </c>
      <c r="D1367" t="s">
        <v>3724</v>
      </c>
    </row>
    <row r="1368" spans="1:4" x14ac:dyDescent="0.25">
      <c r="A1368" t="s">
        <v>3726</v>
      </c>
      <c r="B1368" s="51">
        <v>2333</v>
      </c>
      <c r="C1368" t="s">
        <v>3727</v>
      </c>
    </row>
    <row r="1369" spans="1:4" x14ac:dyDescent="0.25">
      <c r="A1369" t="s">
        <v>3726</v>
      </c>
      <c r="B1369" s="51">
        <v>2333</v>
      </c>
      <c r="C1369" t="s">
        <v>3728</v>
      </c>
      <c r="D1369" t="s">
        <v>3727</v>
      </c>
    </row>
    <row r="1370" spans="1:4" x14ac:dyDescent="0.25">
      <c r="A1370" t="s">
        <v>3726</v>
      </c>
      <c r="B1370" s="51">
        <v>2333</v>
      </c>
      <c r="C1370" t="s">
        <v>3729</v>
      </c>
      <c r="D1370" t="s">
        <v>3727</v>
      </c>
    </row>
    <row r="1371" spans="1:4" x14ac:dyDescent="0.25">
      <c r="A1371" t="s">
        <v>3730</v>
      </c>
      <c r="B1371" s="51">
        <v>2334</v>
      </c>
      <c r="C1371" t="s">
        <v>3731</v>
      </c>
    </row>
    <row r="1372" spans="1:4" x14ac:dyDescent="0.25">
      <c r="A1372" t="s">
        <v>3730</v>
      </c>
      <c r="B1372" s="51">
        <v>2334</v>
      </c>
      <c r="C1372" t="s">
        <v>3732</v>
      </c>
      <c r="D1372" t="s">
        <v>3731</v>
      </c>
    </row>
    <row r="1373" spans="1:4" x14ac:dyDescent="0.25">
      <c r="A1373" t="s">
        <v>3733</v>
      </c>
      <c r="B1373" s="51">
        <v>2335</v>
      </c>
      <c r="C1373" t="s">
        <v>3734</v>
      </c>
    </row>
    <row r="1374" spans="1:4" x14ac:dyDescent="0.25">
      <c r="A1374" t="s">
        <v>3733</v>
      </c>
      <c r="B1374" s="51">
        <v>2335</v>
      </c>
      <c r="C1374" t="s">
        <v>3735</v>
      </c>
      <c r="D1374" t="s">
        <v>3734</v>
      </c>
    </row>
    <row r="1375" spans="1:4" x14ac:dyDescent="0.25">
      <c r="A1375" t="s">
        <v>3736</v>
      </c>
      <c r="B1375" s="51">
        <v>2336</v>
      </c>
      <c r="C1375" t="s">
        <v>3737</v>
      </c>
      <c r="D1375" t="s">
        <v>3738</v>
      </c>
    </row>
    <row r="1376" spans="1:4" x14ac:dyDescent="0.25">
      <c r="A1376" t="s">
        <v>3736</v>
      </c>
      <c r="B1376" s="51">
        <v>2336</v>
      </c>
      <c r="C1376" t="s">
        <v>3738</v>
      </c>
    </row>
    <row r="1377" spans="1:4" x14ac:dyDescent="0.25">
      <c r="A1377" t="s">
        <v>3736</v>
      </c>
      <c r="B1377" s="51">
        <v>2336</v>
      </c>
      <c r="C1377" t="s">
        <v>3739</v>
      </c>
      <c r="D1377" t="s">
        <v>3738</v>
      </c>
    </row>
    <row r="1378" spans="1:4" x14ac:dyDescent="0.25">
      <c r="A1378" t="s">
        <v>3736</v>
      </c>
      <c r="B1378" s="51">
        <v>2336</v>
      </c>
      <c r="C1378" t="s">
        <v>3740</v>
      </c>
      <c r="D1378" t="s">
        <v>3738</v>
      </c>
    </row>
    <row r="1379" spans="1:4" x14ac:dyDescent="0.25">
      <c r="A1379" t="s">
        <v>3736</v>
      </c>
      <c r="B1379" s="51">
        <v>2336</v>
      </c>
      <c r="C1379" t="s">
        <v>3741</v>
      </c>
      <c r="D1379" t="s">
        <v>3738</v>
      </c>
    </row>
    <row r="1380" spans="1:4" x14ac:dyDescent="0.25">
      <c r="A1380" t="s">
        <v>3742</v>
      </c>
      <c r="B1380" s="51">
        <v>2337</v>
      </c>
      <c r="C1380" t="s">
        <v>3743</v>
      </c>
      <c r="D1380" t="s">
        <v>3744</v>
      </c>
    </row>
    <row r="1381" spans="1:4" x14ac:dyDescent="0.25">
      <c r="A1381" t="s">
        <v>3742</v>
      </c>
      <c r="B1381" s="51">
        <v>2337</v>
      </c>
      <c r="C1381" t="s">
        <v>3744</v>
      </c>
    </row>
    <row r="1382" spans="1:4" x14ac:dyDescent="0.25">
      <c r="A1382" t="s">
        <v>3742</v>
      </c>
      <c r="B1382" s="51">
        <v>2337</v>
      </c>
      <c r="C1382" t="s">
        <v>3745</v>
      </c>
      <c r="D1382" t="s">
        <v>3744</v>
      </c>
    </row>
    <row r="1383" spans="1:4" x14ac:dyDescent="0.25">
      <c r="A1383" t="s">
        <v>3742</v>
      </c>
      <c r="B1383" s="51">
        <v>2337</v>
      </c>
      <c r="C1383" t="s">
        <v>3746</v>
      </c>
      <c r="D1383" t="s">
        <v>3744</v>
      </c>
    </row>
    <row r="1384" spans="1:4" x14ac:dyDescent="0.25">
      <c r="A1384" t="s">
        <v>3742</v>
      </c>
      <c r="B1384" s="51">
        <v>2337</v>
      </c>
      <c r="C1384" t="s">
        <v>3747</v>
      </c>
      <c r="D1384" t="s">
        <v>3744</v>
      </c>
    </row>
    <row r="1385" spans="1:4" x14ac:dyDescent="0.25">
      <c r="A1385" t="s">
        <v>3742</v>
      </c>
      <c r="B1385" s="51">
        <v>2337</v>
      </c>
      <c r="C1385" t="s">
        <v>3748</v>
      </c>
      <c r="D1385" t="s">
        <v>3744</v>
      </c>
    </row>
    <row r="1386" spans="1:4" x14ac:dyDescent="0.25">
      <c r="A1386" t="s">
        <v>3742</v>
      </c>
      <c r="B1386" s="51">
        <v>2337</v>
      </c>
      <c r="C1386" t="s">
        <v>3749</v>
      </c>
      <c r="D1386" t="s">
        <v>3744</v>
      </c>
    </row>
    <row r="1387" spans="1:4" x14ac:dyDescent="0.25">
      <c r="A1387" t="s">
        <v>3742</v>
      </c>
      <c r="B1387" s="51">
        <v>2337</v>
      </c>
      <c r="C1387" t="s">
        <v>3750</v>
      </c>
      <c r="D1387" t="s">
        <v>3744</v>
      </c>
    </row>
    <row r="1388" spans="1:4" x14ac:dyDescent="0.25">
      <c r="A1388" t="s">
        <v>3751</v>
      </c>
      <c r="B1388" s="51">
        <v>2338</v>
      </c>
      <c r="C1388" t="s">
        <v>3752</v>
      </c>
    </row>
    <row r="1389" spans="1:4" x14ac:dyDescent="0.25">
      <c r="A1389" t="s">
        <v>3751</v>
      </c>
      <c r="B1389" s="51">
        <v>2338</v>
      </c>
      <c r="C1389" t="s">
        <v>3753</v>
      </c>
      <c r="D1389" t="s">
        <v>3752</v>
      </c>
    </row>
    <row r="1390" spans="1:4" x14ac:dyDescent="0.25">
      <c r="A1390" t="s">
        <v>3751</v>
      </c>
      <c r="B1390" s="51">
        <v>2339</v>
      </c>
      <c r="C1390" t="s">
        <v>3754</v>
      </c>
    </row>
    <row r="1391" spans="1:4" x14ac:dyDescent="0.25">
      <c r="A1391" t="s">
        <v>3751</v>
      </c>
      <c r="B1391" s="51">
        <v>2339</v>
      </c>
      <c r="C1391" t="s">
        <v>3755</v>
      </c>
      <c r="D1391" t="s">
        <v>3754</v>
      </c>
    </row>
    <row r="1392" spans="1:4" x14ac:dyDescent="0.25">
      <c r="A1392" t="s">
        <v>3751</v>
      </c>
      <c r="B1392" s="51">
        <v>2339</v>
      </c>
      <c r="C1392" t="s">
        <v>3756</v>
      </c>
      <c r="D1392" t="s">
        <v>3754</v>
      </c>
    </row>
    <row r="1393" spans="1:4" x14ac:dyDescent="0.25">
      <c r="A1393" t="s">
        <v>3757</v>
      </c>
      <c r="B1393" s="51">
        <v>2340</v>
      </c>
      <c r="C1393" t="s">
        <v>3758</v>
      </c>
    </row>
    <row r="1394" spans="1:4" x14ac:dyDescent="0.25">
      <c r="A1394" t="s">
        <v>3757</v>
      </c>
      <c r="B1394" s="51">
        <v>2340</v>
      </c>
      <c r="C1394" t="s">
        <v>3759</v>
      </c>
      <c r="D1394" t="s">
        <v>3758</v>
      </c>
    </row>
    <row r="1395" spans="1:4" x14ac:dyDescent="0.25">
      <c r="A1395" t="s">
        <v>3760</v>
      </c>
      <c r="B1395" s="51">
        <v>2341</v>
      </c>
      <c r="C1395" t="s">
        <v>3761</v>
      </c>
      <c r="D1395" t="s">
        <v>3762</v>
      </c>
    </row>
    <row r="1396" spans="1:4" x14ac:dyDescent="0.25">
      <c r="A1396" t="s">
        <v>3760</v>
      </c>
      <c r="B1396" s="51">
        <v>2341</v>
      </c>
      <c r="C1396" t="s">
        <v>3763</v>
      </c>
      <c r="D1396" t="s">
        <v>3762</v>
      </c>
    </row>
    <row r="1397" spans="1:4" x14ac:dyDescent="0.25">
      <c r="A1397" t="s">
        <v>3760</v>
      </c>
      <c r="B1397" s="51">
        <v>2341</v>
      </c>
      <c r="C1397" t="s">
        <v>3764</v>
      </c>
      <c r="D1397" t="s">
        <v>3762</v>
      </c>
    </row>
    <row r="1398" spans="1:4" x14ac:dyDescent="0.25">
      <c r="A1398" t="s">
        <v>3760</v>
      </c>
      <c r="B1398" s="51">
        <v>2341</v>
      </c>
      <c r="C1398" t="s">
        <v>3762</v>
      </c>
    </row>
    <row r="1399" spans="1:4" x14ac:dyDescent="0.25">
      <c r="A1399" t="s">
        <v>3760</v>
      </c>
      <c r="B1399" s="51">
        <v>2341</v>
      </c>
      <c r="C1399" t="s">
        <v>3765</v>
      </c>
      <c r="D1399" t="s">
        <v>3762</v>
      </c>
    </row>
    <row r="1400" spans="1:4" x14ac:dyDescent="0.25">
      <c r="A1400" t="s">
        <v>3760</v>
      </c>
      <c r="B1400" s="51">
        <v>2341</v>
      </c>
      <c r="C1400" t="s">
        <v>3766</v>
      </c>
      <c r="D1400" t="s">
        <v>3762</v>
      </c>
    </row>
    <row r="1401" spans="1:4" x14ac:dyDescent="0.25">
      <c r="A1401" t="s">
        <v>3760</v>
      </c>
      <c r="B1401" s="51">
        <v>2341</v>
      </c>
      <c r="C1401" t="s">
        <v>3767</v>
      </c>
      <c r="D1401" t="s">
        <v>3762</v>
      </c>
    </row>
    <row r="1402" spans="1:4" x14ac:dyDescent="0.25">
      <c r="A1402" t="s">
        <v>3768</v>
      </c>
      <c r="B1402" s="51">
        <v>2342</v>
      </c>
      <c r="C1402" t="s">
        <v>3769</v>
      </c>
    </row>
    <row r="1403" spans="1:4" x14ac:dyDescent="0.25">
      <c r="A1403" t="s">
        <v>3768</v>
      </c>
      <c r="B1403" s="51">
        <v>2342</v>
      </c>
      <c r="C1403" t="s">
        <v>3770</v>
      </c>
      <c r="D1403" t="s">
        <v>3769</v>
      </c>
    </row>
    <row r="1404" spans="1:4" x14ac:dyDescent="0.25">
      <c r="A1404" t="s">
        <v>3768</v>
      </c>
      <c r="B1404" s="51">
        <v>2342</v>
      </c>
      <c r="C1404" t="s">
        <v>3314</v>
      </c>
      <c r="D1404" t="s">
        <v>3769</v>
      </c>
    </row>
    <row r="1405" spans="1:4" x14ac:dyDescent="0.25">
      <c r="A1405" t="s">
        <v>3757</v>
      </c>
      <c r="B1405" s="51">
        <v>2343</v>
      </c>
      <c r="C1405" t="s">
        <v>3771</v>
      </c>
    </row>
    <row r="1406" spans="1:4" x14ac:dyDescent="0.25">
      <c r="A1406" t="s">
        <v>3757</v>
      </c>
      <c r="B1406" s="51">
        <v>2343</v>
      </c>
      <c r="C1406" t="s">
        <v>3772</v>
      </c>
      <c r="D1406" t="s">
        <v>3771</v>
      </c>
    </row>
    <row r="1407" spans="1:4" x14ac:dyDescent="0.25">
      <c r="A1407" t="s">
        <v>3757</v>
      </c>
      <c r="B1407" s="51">
        <v>2343</v>
      </c>
      <c r="C1407" t="s">
        <v>3773</v>
      </c>
      <c r="D1407" t="s">
        <v>3771</v>
      </c>
    </row>
    <row r="1408" spans="1:4" x14ac:dyDescent="0.25">
      <c r="A1408" t="s">
        <v>3679</v>
      </c>
      <c r="B1408" s="51">
        <v>2344</v>
      </c>
      <c r="C1408" t="s">
        <v>3774</v>
      </c>
      <c r="D1408" t="s">
        <v>3775</v>
      </c>
    </row>
    <row r="1409" spans="1:4" x14ac:dyDescent="0.25">
      <c r="A1409" t="s">
        <v>3679</v>
      </c>
      <c r="B1409" s="51">
        <v>2344</v>
      </c>
      <c r="C1409" t="s">
        <v>3776</v>
      </c>
      <c r="D1409" t="s">
        <v>3775</v>
      </c>
    </row>
    <row r="1410" spans="1:4" x14ac:dyDescent="0.25">
      <c r="A1410" t="s">
        <v>3679</v>
      </c>
      <c r="B1410" s="51">
        <v>2344</v>
      </c>
      <c r="C1410" t="s">
        <v>3775</v>
      </c>
    </row>
    <row r="1411" spans="1:4" x14ac:dyDescent="0.25">
      <c r="A1411" t="s">
        <v>3679</v>
      </c>
      <c r="B1411" s="51">
        <v>2345</v>
      </c>
      <c r="C1411" t="s">
        <v>3777</v>
      </c>
      <c r="D1411" t="s">
        <v>3778</v>
      </c>
    </row>
    <row r="1412" spans="1:4" x14ac:dyDescent="0.25">
      <c r="A1412" t="s">
        <v>3679</v>
      </c>
      <c r="B1412" s="51">
        <v>2345</v>
      </c>
      <c r="C1412" t="s">
        <v>3778</v>
      </c>
    </row>
    <row r="1413" spans="1:4" x14ac:dyDescent="0.25">
      <c r="A1413" t="s">
        <v>3779</v>
      </c>
      <c r="B1413" s="51">
        <v>2346</v>
      </c>
      <c r="C1413" t="s">
        <v>3780</v>
      </c>
      <c r="D1413" t="s">
        <v>3781</v>
      </c>
    </row>
    <row r="1414" spans="1:4" x14ac:dyDescent="0.25">
      <c r="A1414" t="s">
        <v>3779</v>
      </c>
      <c r="B1414" s="51">
        <v>2346</v>
      </c>
      <c r="C1414" t="s">
        <v>3781</v>
      </c>
    </row>
    <row r="1415" spans="1:4" x14ac:dyDescent="0.25">
      <c r="A1415" t="s">
        <v>3779</v>
      </c>
      <c r="B1415" s="51">
        <v>2346</v>
      </c>
      <c r="C1415" t="s">
        <v>3782</v>
      </c>
      <c r="D1415" t="s">
        <v>3781</v>
      </c>
    </row>
    <row r="1416" spans="1:4" x14ac:dyDescent="0.25">
      <c r="A1416" t="s">
        <v>3783</v>
      </c>
      <c r="B1416" s="51">
        <v>2347</v>
      </c>
      <c r="C1416" t="s">
        <v>3784</v>
      </c>
    </row>
    <row r="1417" spans="1:4" x14ac:dyDescent="0.25">
      <c r="A1417" t="s">
        <v>3783</v>
      </c>
      <c r="B1417" s="51">
        <v>2347</v>
      </c>
      <c r="C1417" t="s">
        <v>3785</v>
      </c>
      <c r="D1417" t="s">
        <v>3784</v>
      </c>
    </row>
    <row r="1418" spans="1:4" x14ac:dyDescent="0.25">
      <c r="A1418" t="s">
        <v>3783</v>
      </c>
      <c r="B1418" s="51">
        <v>2347</v>
      </c>
      <c r="C1418" t="s">
        <v>3786</v>
      </c>
      <c r="D1418" t="s">
        <v>3784</v>
      </c>
    </row>
    <row r="1419" spans="1:4" x14ac:dyDescent="0.25">
      <c r="A1419" t="s">
        <v>3787</v>
      </c>
      <c r="B1419" s="51">
        <v>2348</v>
      </c>
      <c r="C1419" t="s">
        <v>3788</v>
      </c>
      <c r="D1419" t="s">
        <v>3789</v>
      </c>
    </row>
    <row r="1420" spans="1:4" x14ac:dyDescent="0.25">
      <c r="A1420" t="s">
        <v>3787</v>
      </c>
      <c r="B1420" s="51">
        <v>2348</v>
      </c>
      <c r="C1420" t="s">
        <v>3789</v>
      </c>
    </row>
    <row r="1421" spans="1:4" x14ac:dyDescent="0.25">
      <c r="A1421" t="s">
        <v>3787</v>
      </c>
      <c r="B1421" s="51">
        <v>2348</v>
      </c>
      <c r="C1421" t="s">
        <v>3790</v>
      </c>
      <c r="D1421" t="s">
        <v>3789</v>
      </c>
    </row>
    <row r="1422" spans="1:4" x14ac:dyDescent="0.25">
      <c r="A1422" t="s">
        <v>3787</v>
      </c>
      <c r="B1422" s="51">
        <v>2348</v>
      </c>
      <c r="C1422" t="s">
        <v>3791</v>
      </c>
      <c r="D1422" t="s">
        <v>3789</v>
      </c>
    </row>
    <row r="1423" spans="1:4" x14ac:dyDescent="0.25">
      <c r="A1423" t="s">
        <v>3787</v>
      </c>
      <c r="B1423" s="51">
        <v>2348</v>
      </c>
      <c r="C1423" t="s">
        <v>3792</v>
      </c>
      <c r="D1423" t="s">
        <v>3789</v>
      </c>
    </row>
    <row r="1424" spans="1:4" x14ac:dyDescent="0.25">
      <c r="A1424" t="s">
        <v>3793</v>
      </c>
      <c r="B1424" s="51">
        <v>2349</v>
      </c>
      <c r="C1424" t="s">
        <v>3794</v>
      </c>
      <c r="D1424" t="s">
        <v>3795</v>
      </c>
    </row>
    <row r="1425" spans="1:4" x14ac:dyDescent="0.25">
      <c r="A1425" t="s">
        <v>3793</v>
      </c>
      <c r="B1425" s="51">
        <v>2349</v>
      </c>
      <c r="C1425" t="s">
        <v>3796</v>
      </c>
      <c r="D1425" t="s">
        <v>3795</v>
      </c>
    </row>
    <row r="1426" spans="1:4" x14ac:dyDescent="0.25">
      <c r="A1426" t="s">
        <v>3793</v>
      </c>
      <c r="B1426" s="51">
        <v>2349</v>
      </c>
      <c r="C1426" t="s">
        <v>3795</v>
      </c>
    </row>
    <row r="1427" spans="1:4" x14ac:dyDescent="0.25">
      <c r="A1427" t="s">
        <v>3797</v>
      </c>
      <c r="B1427" s="51">
        <v>2350</v>
      </c>
      <c r="C1427" t="s">
        <v>3798</v>
      </c>
      <c r="D1427" t="s">
        <v>3799</v>
      </c>
    </row>
    <row r="1428" spans="1:4" x14ac:dyDescent="0.25">
      <c r="A1428" t="s">
        <v>3797</v>
      </c>
      <c r="B1428" s="51">
        <v>2350</v>
      </c>
      <c r="C1428" t="s">
        <v>3800</v>
      </c>
      <c r="D1428" t="s">
        <v>3799</v>
      </c>
    </row>
    <row r="1429" spans="1:4" x14ac:dyDescent="0.25">
      <c r="A1429" t="s">
        <v>3797</v>
      </c>
      <c r="B1429" s="51">
        <v>2350</v>
      </c>
      <c r="C1429" t="s">
        <v>3799</v>
      </c>
    </row>
    <row r="1430" spans="1:4" x14ac:dyDescent="0.25">
      <c r="A1430" t="s">
        <v>3801</v>
      </c>
      <c r="B1430" s="51">
        <v>2351</v>
      </c>
      <c r="C1430" t="s">
        <v>3802</v>
      </c>
      <c r="D1430" t="s">
        <v>3803</v>
      </c>
    </row>
    <row r="1431" spans="1:4" x14ac:dyDescent="0.25">
      <c r="A1431" t="s">
        <v>3801</v>
      </c>
      <c r="B1431" s="51">
        <v>2351</v>
      </c>
      <c r="C1431" t="s">
        <v>3804</v>
      </c>
      <c r="D1431" t="s">
        <v>3803</v>
      </c>
    </row>
    <row r="1432" spans="1:4" x14ac:dyDescent="0.25">
      <c r="A1432" t="s">
        <v>3801</v>
      </c>
      <c r="B1432" s="51">
        <v>2351</v>
      </c>
      <c r="C1432" t="s">
        <v>3803</v>
      </c>
    </row>
    <row r="1433" spans="1:4" x14ac:dyDescent="0.25">
      <c r="A1433" t="s">
        <v>3805</v>
      </c>
      <c r="B1433" s="51">
        <v>2352</v>
      </c>
      <c r="C1433" t="s">
        <v>3806</v>
      </c>
    </row>
    <row r="1434" spans="1:4" x14ac:dyDescent="0.25">
      <c r="A1434" t="s">
        <v>3805</v>
      </c>
      <c r="B1434" s="51">
        <v>2352</v>
      </c>
      <c r="C1434" t="s">
        <v>3807</v>
      </c>
      <c r="D1434" t="s">
        <v>3806</v>
      </c>
    </row>
    <row r="1435" spans="1:4" x14ac:dyDescent="0.25">
      <c r="A1435" t="s">
        <v>3805</v>
      </c>
      <c r="B1435" s="51">
        <v>2352</v>
      </c>
      <c r="C1435" t="s">
        <v>3808</v>
      </c>
      <c r="D1435" t="s">
        <v>3806</v>
      </c>
    </row>
    <row r="1436" spans="1:4" x14ac:dyDescent="0.25">
      <c r="A1436" t="s">
        <v>3809</v>
      </c>
      <c r="B1436" s="51">
        <v>2353</v>
      </c>
      <c r="C1436" t="s">
        <v>3810</v>
      </c>
    </row>
    <row r="1437" spans="1:4" x14ac:dyDescent="0.25">
      <c r="A1437" t="s">
        <v>3809</v>
      </c>
      <c r="B1437" s="51">
        <v>2353</v>
      </c>
      <c r="C1437" t="s">
        <v>3811</v>
      </c>
      <c r="D1437" t="s">
        <v>3810</v>
      </c>
    </row>
    <row r="1438" spans="1:4" x14ac:dyDescent="0.25">
      <c r="A1438" t="s">
        <v>3812</v>
      </c>
      <c r="B1438" s="51">
        <v>2354</v>
      </c>
      <c r="C1438" t="s">
        <v>3813</v>
      </c>
    </row>
    <row r="1439" spans="1:4" x14ac:dyDescent="0.25">
      <c r="A1439" t="s">
        <v>3812</v>
      </c>
      <c r="B1439" s="51">
        <v>2354</v>
      </c>
      <c r="C1439" t="s">
        <v>3814</v>
      </c>
      <c r="D1439" t="s">
        <v>3813</v>
      </c>
    </row>
    <row r="1440" spans="1:4" x14ac:dyDescent="0.25">
      <c r="A1440" t="s">
        <v>3815</v>
      </c>
      <c r="B1440" s="51">
        <v>2355</v>
      </c>
      <c r="C1440" t="s">
        <v>3816</v>
      </c>
      <c r="D1440" t="s">
        <v>3817</v>
      </c>
    </row>
    <row r="1441" spans="1:4" x14ac:dyDescent="0.25">
      <c r="A1441" t="s">
        <v>3815</v>
      </c>
      <c r="B1441" s="51">
        <v>2355</v>
      </c>
      <c r="C1441" t="s">
        <v>3818</v>
      </c>
      <c r="D1441" t="s">
        <v>3817</v>
      </c>
    </row>
    <row r="1442" spans="1:4" x14ac:dyDescent="0.25">
      <c r="A1442" t="s">
        <v>3815</v>
      </c>
      <c r="B1442" s="51">
        <v>2355</v>
      </c>
      <c r="C1442" t="s">
        <v>3817</v>
      </c>
    </row>
    <row r="1443" spans="1:4" x14ac:dyDescent="0.25">
      <c r="A1443" t="s">
        <v>3815</v>
      </c>
      <c r="B1443" s="51">
        <v>2355</v>
      </c>
      <c r="C1443" t="s">
        <v>3819</v>
      </c>
      <c r="D1443" t="s">
        <v>3817</v>
      </c>
    </row>
    <row r="1444" spans="1:4" x14ac:dyDescent="0.25">
      <c r="A1444" t="s">
        <v>3815</v>
      </c>
      <c r="B1444" s="51">
        <v>2355</v>
      </c>
      <c r="C1444" t="s">
        <v>3820</v>
      </c>
      <c r="D1444" t="s">
        <v>3817</v>
      </c>
    </row>
    <row r="1445" spans="1:4" x14ac:dyDescent="0.25">
      <c r="A1445" t="s">
        <v>3821</v>
      </c>
      <c r="B1445" s="51">
        <v>2356</v>
      </c>
      <c r="C1445" t="s">
        <v>3822</v>
      </c>
      <c r="D1445" t="s">
        <v>3823</v>
      </c>
    </row>
    <row r="1446" spans="1:4" x14ac:dyDescent="0.25">
      <c r="A1446" t="s">
        <v>3821</v>
      </c>
      <c r="B1446" s="51">
        <v>2356</v>
      </c>
      <c r="C1446" t="s">
        <v>3824</v>
      </c>
      <c r="D1446" t="s">
        <v>3823</v>
      </c>
    </row>
    <row r="1447" spans="1:4" x14ac:dyDescent="0.25">
      <c r="A1447" t="s">
        <v>3821</v>
      </c>
      <c r="B1447" s="51">
        <v>2356</v>
      </c>
      <c r="C1447" t="s">
        <v>3823</v>
      </c>
    </row>
    <row r="1448" spans="1:4" x14ac:dyDescent="0.25">
      <c r="A1448" t="s">
        <v>3821</v>
      </c>
      <c r="B1448" s="51">
        <v>2356</v>
      </c>
      <c r="C1448" t="s">
        <v>3825</v>
      </c>
      <c r="D1448" t="s">
        <v>3823</v>
      </c>
    </row>
    <row r="1449" spans="1:4" x14ac:dyDescent="0.25">
      <c r="A1449" t="s">
        <v>3821</v>
      </c>
      <c r="B1449" s="51">
        <v>2356</v>
      </c>
      <c r="C1449" t="s">
        <v>3826</v>
      </c>
      <c r="D1449" t="s">
        <v>3823</v>
      </c>
    </row>
    <row r="1450" spans="1:4" x14ac:dyDescent="0.25">
      <c r="A1450" t="s">
        <v>3821</v>
      </c>
      <c r="B1450" s="51">
        <v>2356</v>
      </c>
      <c r="C1450" t="s">
        <v>3827</v>
      </c>
      <c r="D1450" t="s">
        <v>3823</v>
      </c>
    </row>
    <row r="1451" spans="1:4" x14ac:dyDescent="0.25">
      <c r="A1451" t="s">
        <v>3821</v>
      </c>
      <c r="B1451" s="51">
        <v>2356</v>
      </c>
      <c r="C1451" t="s">
        <v>3828</v>
      </c>
      <c r="D1451" t="s">
        <v>3823</v>
      </c>
    </row>
    <row r="1452" spans="1:4" x14ac:dyDescent="0.25">
      <c r="A1452" t="s">
        <v>3821</v>
      </c>
      <c r="B1452" s="51">
        <v>2356</v>
      </c>
      <c r="C1452" t="s">
        <v>3829</v>
      </c>
      <c r="D1452" t="s">
        <v>3823</v>
      </c>
    </row>
    <row r="1453" spans="1:4" x14ac:dyDescent="0.25">
      <c r="A1453" t="s">
        <v>3830</v>
      </c>
      <c r="B1453" s="51">
        <v>2357</v>
      </c>
      <c r="C1453" t="s">
        <v>3831</v>
      </c>
    </row>
    <row r="1454" spans="1:4" x14ac:dyDescent="0.25">
      <c r="A1454" t="s">
        <v>3830</v>
      </c>
      <c r="B1454" s="51">
        <v>2357</v>
      </c>
      <c r="C1454" t="s">
        <v>3832</v>
      </c>
      <c r="D1454" t="s">
        <v>3831</v>
      </c>
    </row>
    <row r="1455" spans="1:4" x14ac:dyDescent="0.25">
      <c r="A1455" t="s">
        <v>3830</v>
      </c>
      <c r="B1455" s="51">
        <v>2358</v>
      </c>
      <c r="C1455" t="s">
        <v>3833</v>
      </c>
    </row>
    <row r="1456" spans="1:4" x14ac:dyDescent="0.25">
      <c r="A1456" t="s">
        <v>3830</v>
      </c>
      <c r="B1456" s="51">
        <v>2358</v>
      </c>
      <c r="C1456" t="s">
        <v>3834</v>
      </c>
      <c r="D1456" t="s">
        <v>3833</v>
      </c>
    </row>
    <row r="1457" spans="1:4" x14ac:dyDescent="0.25">
      <c r="A1457" t="s">
        <v>3835</v>
      </c>
      <c r="B1457" s="51">
        <v>2359</v>
      </c>
      <c r="C1457" t="s">
        <v>3836</v>
      </c>
      <c r="D1457" t="s">
        <v>3837</v>
      </c>
    </row>
    <row r="1458" spans="1:4" x14ac:dyDescent="0.25">
      <c r="A1458" t="s">
        <v>3835</v>
      </c>
      <c r="B1458" s="51">
        <v>2359</v>
      </c>
      <c r="C1458" t="s">
        <v>3838</v>
      </c>
      <c r="D1458" t="s">
        <v>3837</v>
      </c>
    </row>
    <row r="1459" spans="1:4" x14ac:dyDescent="0.25">
      <c r="A1459" t="s">
        <v>3835</v>
      </c>
      <c r="B1459" s="51">
        <v>2359</v>
      </c>
      <c r="C1459" t="s">
        <v>3837</v>
      </c>
    </row>
    <row r="1460" spans="1:4" x14ac:dyDescent="0.25">
      <c r="A1460" t="s">
        <v>3839</v>
      </c>
      <c r="B1460" s="51">
        <v>2360</v>
      </c>
      <c r="C1460" t="s">
        <v>3840</v>
      </c>
    </row>
    <row r="1461" spans="1:4" x14ac:dyDescent="0.25">
      <c r="A1461" t="s">
        <v>3839</v>
      </c>
      <c r="B1461" s="51">
        <v>2360</v>
      </c>
      <c r="C1461" t="s">
        <v>3841</v>
      </c>
      <c r="D1461" t="s">
        <v>3840</v>
      </c>
    </row>
    <row r="1462" spans="1:4" x14ac:dyDescent="0.25">
      <c r="A1462" t="s">
        <v>3839</v>
      </c>
      <c r="B1462" s="51">
        <v>2360</v>
      </c>
      <c r="C1462" t="s">
        <v>3842</v>
      </c>
      <c r="D1462" t="s">
        <v>3840</v>
      </c>
    </row>
    <row r="1463" spans="1:4" x14ac:dyDescent="0.25">
      <c r="A1463" t="s">
        <v>3839</v>
      </c>
      <c r="B1463" s="51">
        <v>2360</v>
      </c>
      <c r="C1463" t="s">
        <v>3843</v>
      </c>
      <c r="D1463" t="s">
        <v>3840</v>
      </c>
    </row>
    <row r="1464" spans="1:4" x14ac:dyDescent="0.25">
      <c r="A1464" t="s">
        <v>3839</v>
      </c>
      <c r="B1464" s="51">
        <v>2360</v>
      </c>
      <c r="C1464" t="s">
        <v>3844</v>
      </c>
      <c r="D1464" t="s">
        <v>3840</v>
      </c>
    </row>
    <row r="1465" spans="1:4" x14ac:dyDescent="0.25">
      <c r="A1465" t="s">
        <v>3845</v>
      </c>
      <c r="B1465" s="51">
        <v>2361</v>
      </c>
      <c r="C1465" t="s">
        <v>3846</v>
      </c>
      <c r="D1465" t="s">
        <v>3847</v>
      </c>
    </row>
    <row r="1466" spans="1:4" x14ac:dyDescent="0.25">
      <c r="A1466" t="s">
        <v>3845</v>
      </c>
      <c r="B1466" s="51">
        <v>2361</v>
      </c>
      <c r="C1466" t="s">
        <v>3847</v>
      </c>
    </row>
    <row r="1467" spans="1:4" x14ac:dyDescent="0.25">
      <c r="A1467" t="s">
        <v>3845</v>
      </c>
      <c r="B1467" s="51">
        <v>2361</v>
      </c>
      <c r="C1467" t="s">
        <v>3848</v>
      </c>
      <c r="D1467" t="s">
        <v>3847</v>
      </c>
    </row>
    <row r="1468" spans="1:4" x14ac:dyDescent="0.25">
      <c r="A1468" t="s">
        <v>3845</v>
      </c>
      <c r="B1468" s="51">
        <v>2361</v>
      </c>
      <c r="C1468" t="s">
        <v>3849</v>
      </c>
      <c r="D1468" t="s">
        <v>3847</v>
      </c>
    </row>
    <row r="1469" spans="1:4" x14ac:dyDescent="0.25">
      <c r="A1469" t="s">
        <v>3845</v>
      </c>
      <c r="B1469" s="51">
        <v>2361</v>
      </c>
      <c r="C1469" t="s">
        <v>3850</v>
      </c>
      <c r="D1469" t="s">
        <v>3847</v>
      </c>
    </row>
    <row r="1470" spans="1:4" x14ac:dyDescent="0.25">
      <c r="A1470" t="s">
        <v>3851</v>
      </c>
      <c r="B1470" s="51">
        <v>2362</v>
      </c>
      <c r="C1470" t="s">
        <v>3852</v>
      </c>
      <c r="D1470" t="s">
        <v>3853</v>
      </c>
    </row>
    <row r="1471" spans="1:4" x14ac:dyDescent="0.25">
      <c r="A1471" t="s">
        <v>3851</v>
      </c>
      <c r="B1471" s="51">
        <v>2362</v>
      </c>
      <c r="C1471" t="s">
        <v>3854</v>
      </c>
      <c r="D1471" t="s">
        <v>3853</v>
      </c>
    </row>
    <row r="1472" spans="1:4" x14ac:dyDescent="0.25">
      <c r="A1472" t="s">
        <v>3851</v>
      </c>
      <c r="B1472" s="51">
        <v>2362</v>
      </c>
      <c r="C1472" t="s">
        <v>3855</v>
      </c>
      <c r="D1472" t="s">
        <v>3853</v>
      </c>
    </row>
    <row r="1473" spans="1:4" x14ac:dyDescent="0.25">
      <c r="A1473" t="s">
        <v>3851</v>
      </c>
      <c r="B1473" s="51">
        <v>2362</v>
      </c>
      <c r="C1473" t="s">
        <v>3856</v>
      </c>
      <c r="D1473" t="s">
        <v>3853</v>
      </c>
    </row>
    <row r="1474" spans="1:4" x14ac:dyDescent="0.25">
      <c r="A1474" t="s">
        <v>3851</v>
      </c>
      <c r="B1474" s="51">
        <v>2362</v>
      </c>
      <c r="C1474" t="s">
        <v>3853</v>
      </c>
    </row>
    <row r="1475" spans="1:4" x14ac:dyDescent="0.25">
      <c r="A1475" t="s">
        <v>3851</v>
      </c>
      <c r="B1475" s="51">
        <v>2362</v>
      </c>
      <c r="C1475" t="s">
        <v>3857</v>
      </c>
      <c r="D1475" t="s">
        <v>3853</v>
      </c>
    </row>
    <row r="1476" spans="1:4" x14ac:dyDescent="0.25">
      <c r="A1476" t="s">
        <v>3851</v>
      </c>
      <c r="B1476" s="51">
        <v>2362</v>
      </c>
      <c r="C1476" t="s">
        <v>3858</v>
      </c>
      <c r="D1476" t="s">
        <v>3853</v>
      </c>
    </row>
    <row r="1477" spans="1:4" x14ac:dyDescent="0.25">
      <c r="A1477" t="s">
        <v>3859</v>
      </c>
      <c r="B1477" s="51">
        <v>2363</v>
      </c>
      <c r="C1477" t="s">
        <v>3860</v>
      </c>
      <c r="D1477" t="s">
        <v>3861</v>
      </c>
    </row>
    <row r="1478" spans="1:4" x14ac:dyDescent="0.25">
      <c r="A1478" t="s">
        <v>3859</v>
      </c>
      <c r="B1478" s="51">
        <v>2363</v>
      </c>
      <c r="C1478" t="s">
        <v>3861</v>
      </c>
    </row>
    <row r="1479" spans="1:4" x14ac:dyDescent="0.25">
      <c r="A1479" t="s">
        <v>3859</v>
      </c>
      <c r="B1479" s="51">
        <v>2363</v>
      </c>
      <c r="C1479" t="s">
        <v>3862</v>
      </c>
      <c r="D1479" t="s">
        <v>3861</v>
      </c>
    </row>
    <row r="1480" spans="1:4" x14ac:dyDescent="0.25">
      <c r="A1480" t="s">
        <v>3859</v>
      </c>
      <c r="B1480" s="51">
        <v>2363</v>
      </c>
      <c r="C1480" t="s">
        <v>3863</v>
      </c>
      <c r="D1480" t="s">
        <v>3861</v>
      </c>
    </row>
    <row r="1481" spans="1:4" x14ac:dyDescent="0.25">
      <c r="A1481" t="s">
        <v>3859</v>
      </c>
      <c r="B1481" s="51">
        <v>2363</v>
      </c>
      <c r="C1481" t="s">
        <v>3864</v>
      </c>
      <c r="D1481" t="s">
        <v>3861</v>
      </c>
    </row>
    <row r="1482" spans="1:4" x14ac:dyDescent="0.25">
      <c r="A1482" t="s">
        <v>3865</v>
      </c>
      <c r="B1482" s="51">
        <v>2364</v>
      </c>
      <c r="C1482" t="s">
        <v>3866</v>
      </c>
      <c r="D1482" t="s">
        <v>3867</v>
      </c>
    </row>
    <row r="1483" spans="1:4" x14ac:dyDescent="0.25">
      <c r="A1483" t="s">
        <v>3865</v>
      </c>
      <c r="B1483" s="51">
        <v>2364</v>
      </c>
      <c r="C1483" t="s">
        <v>3867</v>
      </c>
    </row>
    <row r="1484" spans="1:4" x14ac:dyDescent="0.25">
      <c r="A1484" t="s">
        <v>3865</v>
      </c>
      <c r="B1484" s="51">
        <v>2364</v>
      </c>
      <c r="C1484" t="s">
        <v>3868</v>
      </c>
      <c r="D1484" t="s">
        <v>3867</v>
      </c>
    </row>
    <row r="1485" spans="1:4" x14ac:dyDescent="0.25">
      <c r="A1485" t="s">
        <v>3869</v>
      </c>
      <c r="B1485" s="51">
        <v>2365</v>
      </c>
      <c r="C1485" t="s">
        <v>3870</v>
      </c>
      <c r="D1485" t="s">
        <v>3871</v>
      </c>
    </row>
    <row r="1486" spans="1:4" x14ac:dyDescent="0.25">
      <c r="A1486" t="s">
        <v>3869</v>
      </c>
      <c r="B1486" s="51">
        <v>2365</v>
      </c>
      <c r="C1486" t="s">
        <v>3872</v>
      </c>
      <c r="D1486" t="s">
        <v>3871</v>
      </c>
    </row>
    <row r="1487" spans="1:4" x14ac:dyDescent="0.25">
      <c r="A1487" t="s">
        <v>3869</v>
      </c>
      <c r="B1487" s="51">
        <v>2365</v>
      </c>
      <c r="C1487" t="s">
        <v>3873</v>
      </c>
      <c r="D1487" t="s">
        <v>3871</v>
      </c>
    </row>
    <row r="1488" spans="1:4" x14ac:dyDescent="0.25">
      <c r="A1488" t="s">
        <v>3869</v>
      </c>
      <c r="B1488" s="51">
        <v>2365</v>
      </c>
      <c r="C1488" t="s">
        <v>3871</v>
      </c>
    </row>
    <row r="1489" spans="1:4" x14ac:dyDescent="0.25">
      <c r="A1489" t="s">
        <v>3869</v>
      </c>
      <c r="B1489" s="51">
        <v>2365</v>
      </c>
      <c r="C1489" t="s">
        <v>3874</v>
      </c>
      <c r="D1489" t="s">
        <v>3871</v>
      </c>
    </row>
    <row r="1490" spans="1:4" x14ac:dyDescent="0.25">
      <c r="A1490" t="s">
        <v>3869</v>
      </c>
      <c r="B1490" s="51">
        <v>2365</v>
      </c>
      <c r="C1490" t="s">
        <v>3875</v>
      </c>
      <c r="D1490" t="s">
        <v>3871</v>
      </c>
    </row>
    <row r="1491" spans="1:4" x14ac:dyDescent="0.25">
      <c r="A1491" t="s">
        <v>3869</v>
      </c>
      <c r="B1491" s="51">
        <v>2365</v>
      </c>
      <c r="C1491" t="s">
        <v>3876</v>
      </c>
      <c r="D1491" t="s">
        <v>3871</v>
      </c>
    </row>
    <row r="1492" spans="1:4" x14ac:dyDescent="0.25">
      <c r="A1492" t="s">
        <v>3869</v>
      </c>
      <c r="B1492" s="51">
        <v>2365</v>
      </c>
      <c r="C1492" t="s">
        <v>3877</v>
      </c>
      <c r="D1492" t="s">
        <v>3871</v>
      </c>
    </row>
    <row r="1493" spans="1:4" x14ac:dyDescent="0.25">
      <c r="A1493" t="s">
        <v>3878</v>
      </c>
      <c r="B1493" s="51">
        <v>2366</v>
      </c>
      <c r="C1493" t="s">
        <v>3879</v>
      </c>
    </row>
    <row r="1494" spans="1:4" x14ac:dyDescent="0.25">
      <c r="A1494" t="s">
        <v>3878</v>
      </c>
      <c r="B1494" s="51">
        <v>2366</v>
      </c>
      <c r="C1494" t="s">
        <v>3880</v>
      </c>
      <c r="D1494" t="s">
        <v>3879</v>
      </c>
    </row>
    <row r="1495" spans="1:4" x14ac:dyDescent="0.25">
      <c r="A1495" t="s">
        <v>3878</v>
      </c>
      <c r="B1495" s="51">
        <v>2366</v>
      </c>
      <c r="C1495" t="s">
        <v>3881</v>
      </c>
      <c r="D1495" t="s">
        <v>3879</v>
      </c>
    </row>
    <row r="1496" spans="1:4" x14ac:dyDescent="0.25">
      <c r="A1496" t="s">
        <v>3878</v>
      </c>
      <c r="B1496" s="51">
        <v>2366</v>
      </c>
      <c r="C1496" t="s">
        <v>3882</v>
      </c>
      <c r="D1496" t="s">
        <v>3879</v>
      </c>
    </row>
    <row r="1497" spans="1:4" x14ac:dyDescent="0.25">
      <c r="A1497" t="s">
        <v>3878</v>
      </c>
      <c r="B1497" s="51">
        <v>2366</v>
      </c>
      <c r="C1497" t="s">
        <v>3883</v>
      </c>
      <c r="D1497" t="s">
        <v>3879</v>
      </c>
    </row>
    <row r="1498" spans="1:4" x14ac:dyDescent="0.25">
      <c r="A1498" t="s">
        <v>3884</v>
      </c>
      <c r="B1498" s="51">
        <v>2367</v>
      </c>
      <c r="C1498" t="s">
        <v>3885</v>
      </c>
      <c r="D1498" t="s">
        <v>3886</v>
      </c>
    </row>
    <row r="1499" spans="1:4" x14ac:dyDescent="0.25">
      <c r="A1499" t="s">
        <v>3884</v>
      </c>
      <c r="B1499" s="51">
        <v>2367</v>
      </c>
      <c r="C1499" t="s">
        <v>3887</v>
      </c>
      <c r="D1499" t="s">
        <v>3886</v>
      </c>
    </row>
    <row r="1500" spans="1:4" x14ac:dyDescent="0.25">
      <c r="A1500" t="s">
        <v>3884</v>
      </c>
      <c r="B1500" s="51">
        <v>2367</v>
      </c>
      <c r="C1500" t="s">
        <v>3888</v>
      </c>
      <c r="D1500" t="s">
        <v>3886</v>
      </c>
    </row>
    <row r="1501" spans="1:4" x14ac:dyDescent="0.25">
      <c r="A1501" t="s">
        <v>3884</v>
      </c>
      <c r="B1501" s="51">
        <v>2367</v>
      </c>
      <c r="C1501" t="s">
        <v>3886</v>
      </c>
    </row>
    <row r="1502" spans="1:4" x14ac:dyDescent="0.25">
      <c r="A1502" t="s">
        <v>3889</v>
      </c>
      <c r="B1502" s="51">
        <v>2368</v>
      </c>
      <c r="C1502" t="s">
        <v>3890</v>
      </c>
      <c r="D1502" t="s">
        <v>3891</v>
      </c>
    </row>
    <row r="1503" spans="1:4" x14ac:dyDescent="0.25">
      <c r="A1503" t="s">
        <v>3889</v>
      </c>
      <c r="B1503" s="51">
        <v>2368</v>
      </c>
      <c r="C1503" t="s">
        <v>3892</v>
      </c>
      <c r="D1503" t="s">
        <v>3891</v>
      </c>
    </row>
    <row r="1504" spans="1:4" x14ac:dyDescent="0.25">
      <c r="A1504" t="s">
        <v>3889</v>
      </c>
      <c r="B1504" s="51">
        <v>2368</v>
      </c>
      <c r="C1504" t="s">
        <v>3891</v>
      </c>
    </row>
    <row r="1505" spans="1:4" x14ac:dyDescent="0.25">
      <c r="A1505" t="s">
        <v>3893</v>
      </c>
      <c r="B1505" s="51">
        <v>2369</v>
      </c>
      <c r="C1505" t="s">
        <v>3894</v>
      </c>
      <c r="D1505" t="s">
        <v>3895</v>
      </c>
    </row>
    <row r="1506" spans="1:4" x14ac:dyDescent="0.25">
      <c r="A1506" t="s">
        <v>3893</v>
      </c>
      <c r="B1506" s="51">
        <v>2369</v>
      </c>
      <c r="C1506" t="s">
        <v>3895</v>
      </c>
    </row>
    <row r="1507" spans="1:4" x14ac:dyDescent="0.25">
      <c r="A1507" t="s">
        <v>3893</v>
      </c>
      <c r="B1507" s="51">
        <v>2369</v>
      </c>
      <c r="C1507" t="s">
        <v>3896</v>
      </c>
      <c r="D1507" t="s">
        <v>3895</v>
      </c>
    </row>
    <row r="1508" spans="1:4" x14ac:dyDescent="0.25">
      <c r="A1508" t="s">
        <v>3897</v>
      </c>
      <c r="B1508" s="51">
        <v>2370</v>
      </c>
      <c r="C1508" t="s">
        <v>3898</v>
      </c>
      <c r="D1508" t="s">
        <v>3899</v>
      </c>
    </row>
    <row r="1509" spans="1:4" x14ac:dyDescent="0.25">
      <c r="A1509" t="s">
        <v>3897</v>
      </c>
      <c r="B1509" s="51">
        <v>2370</v>
      </c>
      <c r="C1509" t="s">
        <v>3900</v>
      </c>
      <c r="D1509" t="s">
        <v>3899</v>
      </c>
    </row>
    <row r="1510" spans="1:4" x14ac:dyDescent="0.25">
      <c r="A1510" t="s">
        <v>3897</v>
      </c>
      <c r="B1510" s="51">
        <v>2370</v>
      </c>
      <c r="C1510" t="s">
        <v>3899</v>
      </c>
    </row>
    <row r="1511" spans="1:4" x14ac:dyDescent="0.25">
      <c r="A1511" t="s">
        <v>3897</v>
      </c>
      <c r="B1511" s="51">
        <v>2370</v>
      </c>
      <c r="C1511" t="s">
        <v>3901</v>
      </c>
      <c r="D1511" t="s">
        <v>3899</v>
      </c>
    </row>
    <row r="1512" spans="1:4" x14ac:dyDescent="0.25">
      <c r="A1512" t="s">
        <v>3897</v>
      </c>
      <c r="B1512" s="51">
        <v>2370</v>
      </c>
      <c r="C1512" t="s">
        <v>3902</v>
      </c>
      <c r="D1512" t="s">
        <v>3899</v>
      </c>
    </row>
    <row r="1513" spans="1:4" x14ac:dyDescent="0.25">
      <c r="A1513" t="s">
        <v>3897</v>
      </c>
      <c r="B1513" s="51">
        <v>2370</v>
      </c>
      <c r="C1513" t="s">
        <v>3903</v>
      </c>
      <c r="D1513" t="s">
        <v>3899</v>
      </c>
    </row>
    <row r="1514" spans="1:4" x14ac:dyDescent="0.25">
      <c r="A1514" t="s">
        <v>3904</v>
      </c>
      <c r="B1514" s="51">
        <v>2371</v>
      </c>
      <c r="C1514" t="s">
        <v>3905</v>
      </c>
      <c r="D1514" t="s">
        <v>3906</v>
      </c>
    </row>
    <row r="1515" spans="1:4" x14ac:dyDescent="0.25">
      <c r="A1515" t="s">
        <v>3904</v>
      </c>
      <c r="B1515" s="51">
        <v>2371</v>
      </c>
      <c r="C1515" t="s">
        <v>3907</v>
      </c>
      <c r="D1515" t="s">
        <v>3906</v>
      </c>
    </row>
    <row r="1516" spans="1:4" x14ac:dyDescent="0.25">
      <c r="A1516" t="s">
        <v>3904</v>
      </c>
      <c r="B1516" s="51">
        <v>2371</v>
      </c>
      <c r="C1516" t="s">
        <v>3908</v>
      </c>
      <c r="D1516" t="s">
        <v>3906</v>
      </c>
    </row>
    <row r="1517" spans="1:4" x14ac:dyDescent="0.25">
      <c r="A1517" t="s">
        <v>3904</v>
      </c>
      <c r="B1517" s="51">
        <v>2371</v>
      </c>
      <c r="C1517" t="s">
        <v>3906</v>
      </c>
    </row>
    <row r="1518" spans="1:4" x14ac:dyDescent="0.25">
      <c r="A1518" t="s">
        <v>3909</v>
      </c>
      <c r="B1518" s="51">
        <v>2372</v>
      </c>
      <c r="C1518" t="s">
        <v>3910</v>
      </c>
      <c r="D1518" t="s">
        <v>3911</v>
      </c>
    </row>
    <row r="1519" spans="1:4" x14ac:dyDescent="0.25">
      <c r="A1519" t="s">
        <v>3909</v>
      </c>
      <c r="B1519" s="51">
        <v>2372</v>
      </c>
      <c r="C1519" t="s">
        <v>3912</v>
      </c>
      <c r="D1519" t="s">
        <v>3911</v>
      </c>
    </row>
    <row r="1520" spans="1:4" x14ac:dyDescent="0.25">
      <c r="A1520" t="s">
        <v>3909</v>
      </c>
      <c r="B1520" s="51">
        <v>2372</v>
      </c>
      <c r="C1520" t="s">
        <v>3911</v>
      </c>
    </row>
    <row r="1521" spans="1:4" x14ac:dyDescent="0.25">
      <c r="A1521" t="s">
        <v>3909</v>
      </c>
      <c r="B1521" s="51">
        <v>2372</v>
      </c>
      <c r="C1521" t="s">
        <v>3913</v>
      </c>
      <c r="D1521" t="s">
        <v>3911</v>
      </c>
    </row>
    <row r="1522" spans="1:4" x14ac:dyDescent="0.25">
      <c r="A1522" t="s">
        <v>3909</v>
      </c>
      <c r="B1522" s="51">
        <v>2372</v>
      </c>
      <c r="C1522" t="s">
        <v>3914</v>
      </c>
      <c r="D1522" t="s">
        <v>3911</v>
      </c>
    </row>
    <row r="1523" spans="1:4" x14ac:dyDescent="0.25">
      <c r="A1523" t="s">
        <v>3909</v>
      </c>
      <c r="B1523" s="51">
        <v>2372</v>
      </c>
      <c r="C1523" t="s">
        <v>3915</v>
      </c>
      <c r="D1523" t="s">
        <v>3911</v>
      </c>
    </row>
    <row r="1524" spans="1:4" x14ac:dyDescent="0.25">
      <c r="A1524" t="s">
        <v>3916</v>
      </c>
      <c r="B1524" s="51">
        <v>2373</v>
      </c>
      <c r="C1524" t="s">
        <v>3917</v>
      </c>
      <c r="D1524" t="s">
        <v>3918</v>
      </c>
    </row>
    <row r="1525" spans="1:4" x14ac:dyDescent="0.25">
      <c r="A1525" t="s">
        <v>3916</v>
      </c>
      <c r="B1525" s="51">
        <v>2373</v>
      </c>
      <c r="C1525" t="s">
        <v>3919</v>
      </c>
      <c r="D1525" t="s">
        <v>3918</v>
      </c>
    </row>
    <row r="1526" spans="1:4" x14ac:dyDescent="0.25">
      <c r="A1526" t="s">
        <v>3916</v>
      </c>
      <c r="B1526" s="51">
        <v>2373</v>
      </c>
      <c r="C1526" t="s">
        <v>3920</v>
      </c>
      <c r="D1526" t="s">
        <v>3918</v>
      </c>
    </row>
    <row r="1527" spans="1:4" x14ac:dyDescent="0.25">
      <c r="A1527" t="s">
        <v>3916</v>
      </c>
      <c r="B1527" s="51">
        <v>2373</v>
      </c>
      <c r="C1527" t="s">
        <v>3921</v>
      </c>
      <c r="D1527" t="s">
        <v>3918</v>
      </c>
    </row>
    <row r="1528" spans="1:4" x14ac:dyDescent="0.25">
      <c r="A1528" t="s">
        <v>3916</v>
      </c>
      <c r="B1528" s="51">
        <v>2373</v>
      </c>
      <c r="C1528" t="s">
        <v>3918</v>
      </c>
    </row>
    <row r="1529" spans="1:4" x14ac:dyDescent="0.25">
      <c r="A1529" t="s">
        <v>3922</v>
      </c>
      <c r="B1529" s="51">
        <v>2374</v>
      </c>
      <c r="C1529" t="s">
        <v>3923</v>
      </c>
      <c r="D1529" t="s">
        <v>3924</v>
      </c>
    </row>
    <row r="1530" spans="1:4" x14ac:dyDescent="0.25">
      <c r="A1530" t="s">
        <v>3922</v>
      </c>
      <c r="B1530" s="51">
        <v>2374</v>
      </c>
      <c r="C1530" t="s">
        <v>3925</v>
      </c>
      <c r="D1530" t="s">
        <v>3924</v>
      </c>
    </row>
    <row r="1531" spans="1:4" x14ac:dyDescent="0.25">
      <c r="A1531" t="s">
        <v>3922</v>
      </c>
      <c r="B1531" s="51">
        <v>2374</v>
      </c>
      <c r="C1531" t="s">
        <v>3926</v>
      </c>
      <c r="D1531" t="s">
        <v>3924</v>
      </c>
    </row>
    <row r="1532" spans="1:4" x14ac:dyDescent="0.25">
      <c r="A1532" t="s">
        <v>3922</v>
      </c>
      <c r="B1532" s="51">
        <v>2374</v>
      </c>
      <c r="C1532" t="s">
        <v>3924</v>
      </c>
    </row>
    <row r="1533" spans="1:4" x14ac:dyDescent="0.25">
      <c r="A1533" t="s">
        <v>3922</v>
      </c>
      <c r="B1533" s="51">
        <v>2374</v>
      </c>
      <c r="C1533" t="s">
        <v>3927</v>
      </c>
      <c r="D1533" t="s">
        <v>3924</v>
      </c>
    </row>
    <row r="1534" spans="1:4" x14ac:dyDescent="0.25">
      <c r="A1534" t="s">
        <v>3922</v>
      </c>
      <c r="B1534" s="51">
        <v>2374</v>
      </c>
      <c r="C1534" t="s">
        <v>3928</v>
      </c>
      <c r="D1534" t="s">
        <v>3924</v>
      </c>
    </row>
    <row r="1535" spans="1:4" x14ac:dyDescent="0.25">
      <c r="A1535" t="s">
        <v>3929</v>
      </c>
      <c r="B1535" s="51">
        <v>2375</v>
      </c>
      <c r="C1535" t="s">
        <v>3930</v>
      </c>
    </row>
    <row r="1536" spans="1:4" x14ac:dyDescent="0.25">
      <c r="A1536" t="s">
        <v>3929</v>
      </c>
      <c r="B1536" s="51">
        <v>2375</v>
      </c>
      <c r="C1536" t="s">
        <v>3931</v>
      </c>
      <c r="D1536" t="s">
        <v>3930</v>
      </c>
    </row>
    <row r="1537" spans="1:4" x14ac:dyDescent="0.25">
      <c r="A1537" t="s">
        <v>3929</v>
      </c>
      <c r="B1537" s="51">
        <v>2375</v>
      </c>
      <c r="C1537" t="s">
        <v>3932</v>
      </c>
      <c r="D1537" t="s">
        <v>3930</v>
      </c>
    </row>
    <row r="1538" spans="1:4" x14ac:dyDescent="0.25">
      <c r="A1538" t="s">
        <v>3929</v>
      </c>
      <c r="B1538" s="51">
        <v>2375</v>
      </c>
      <c r="C1538" t="s">
        <v>3933</v>
      </c>
      <c r="D1538" t="s">
        <v>3930</v>
      </c>
    </row>
    <row r="1539" spans="1:4" x14ac:dyDescent="0.25">
      <c r="A1539" t="s">
        <v>3929</v>
      </c>
      <c r="B1539" s="51">
        <v>2375</v>
      </c>
      <c r="C1539" t="s">
        <v>3934</v>
      </c>
      <c r="D1539" t="s">
        <v>3930</v>
      </c>
    </row>
    <row r="1540" spans="1:4" x14ac:dyDescent="0.25">
      <c r="A1540" t="s">
        <v>3929</v>
      </c>
      <c r="B1540" s="51">
        <v>2375</v>
      </c>
      <c r="C1540" t="s">
        <v>3935</v>
      </c>
      <c r="D1540" t="s">
        <v>3930</v>
      </c>
    </row>
    <row r="1541" spans="1:4" x14ac:dyDescent="0.25">
      <c r="A1541" t="s">
        <v>3936</v>
      </c>
      <c r="B1541" s="51">
        <v>2376</v>
      </c>
      <c r="C1541" t="s">
        <v>3937</v>
      </c>
      <c r="D1541" t="s">
        <v>3938</v>
      </c>
    </row>
    <row r="1542" spans="1:4" x14ac:dyDescent="0.25">
      <c r="A1542" t="s">
        <v>3936</v>
      </c>
      <c r="B1542" s="51">
        <v>2376</v>
      </c>
      <c r="C1542" t="s">
        <v>3939</v>
      </c>
      <c r="D1542" t="s">
        <v>3938</v>
      </c>
    </row>
    <row r="1543" spans="1:4" x14ac:dyDescent="0.25">
      <c r="A1543" t="s">
        <v>3936</v>
      </c>
      <c r="B1543" s="51">
        <v>2376</v>
      </c>
      <c r="C1543" t="s">
        <v>3940</v>
      </c>
      <c r="D1543" t="s">
        <v>3938</v>
      </c>
    </row>
    <row r="1544" spans="1:4" x14ac:dyDescent="0.25">
      <c r="A1544" t="s">
        <v>3936</v>
      </c>
      <c r="B1544" s="51">
        <v>2376</v>
      </c>
      <c r="C1544" t="s">
        <v>3938</v>
      </c>
    </row>
    <row r="1545" spans="1:4" x14ac:dyDescent="0.25">
      <c r="A1545" t="s">
        <v>3936</v>
      </c>
      <c r="B1545" s="51">
        <v>2376</v>
      </c>
      <c r="C1545" t="s">
        <v>3941</v>
      </c>
      <c r="D1545" t="s">
        <v>3938</v>
      </c>
    </row>
    <row r="1546" spans="1:4" x14ac:dyDescent="0.25">
      <c r="A1546" t="s">
        <v>3936</v>
      </c>
      <c r="B1546" s="51">
        <v>2376</v>
      </c>
      <c r="C1546" t="s">
        <v>3942</v>
      </c>
      <c r="D1546" t="s">
        <v>3938</v>
      </c>
    </row>
    <row r="1547" spans="1:4" x14ac:dyDescent="0.25">
      <c r="A1547" t="s">
        <v>3943</v>
      </c>
      <c r="B1547" s="51">
        <v>2377</v>
      </c>
      <c r="C1547" t="s">
        <v>3944</v>
      </c>
      <c r="D1547" t="s">
        <v>3945</v>
      </c>
    </row>
    <row r="1548" spans="1:4" x14ac:dyDescent="0.25">
      <c r="A1548" t="s">
        <v>3943</v>
      </c>
      <c r="B1548" s="51">
        <v>2377</v>
      </c>
      <c r="C1548" t="s">
        <v>3946</v>
      </c>
      <c r="D1548" t="s">
        <v>3945</v>
      </c>
    </row>
    <row r="1549" spans="1:4" x14ac:dyDescent="0.25">
      <c r="A1549" t="s">
        <v>3943</v>
      </c>
      <c r="B1549" s="51">
        <v>2377</v>
      </c>
      <c r="C1549" t="s">
        <v>3947</v>
      </c>
      <c r="D1549" t="s">
        <v>3945</v>
      </c>
    </row>
    <row r="1550" spans="1:4" x14ac:dyDescent="0.25">
      <c r="A1550" t="s">
        <v>3943</v>
      </c>
      <c r="B1550" s="51">
        <v>2377</v>
      </c>
      <c r="C1550" t="s">
        <v>3945</v>
      </c>
    </row>
    <row r="1551" spans="1:4" x14ac:dyDescent="0.25">
      <c r="A1551" t="s">
        <v>3943</v>
      </c>
      <c r="B1551" s="51">
        <v>2377</v>
      </c>
      <c r="C1551" t="s">
        <v>3948</v>
      </c>
      <c r="D1551" t="s">
        <v>3945</v>
      </c>
    </row>
    <row r="1552" spans="1:4" x14ac:dyDescent="0.25">
      <c r="A1552" t="s">
        <v>3949</v>
      </c>
      <c r="B1552" s="51">
        <v>2378</v>
      </c>
      <c r="C1552" t="s">
        <v>3950</v>
      </c>
      <c r="D1552" t="s">
        <v>3951</v>
      </c>
    </row>
    <row r="1553" spans="1:4" x14ac:dyDescent="0.25">
      <c r="A1553" t="s">
        <v>3949</v>
      </c>
      <c r="B1553" s="51">
        <v>2378</v>
      </c>
      <c r="C1553" t="s">
        <v>3952</v>
      </c>
      <c r="D1553" t="s">
        <v>3951</v>
      </c>
    </row>
    <row r="1554" spans="1:4" x14ac:dyDescent="0.25">
      <c r="A1554" t="s">
        <v>3949</v>
      </c>
      <c r="B1554" s="51">
        <v>2378</v>
      </c>
      <c r="C1554" t="s">
        <v>3953</v>
      </c>
      <c r="D1554" t="s">
        <v>3951</v>
      </c>
    </row>
    <row r="1555" spans="1:4" x14ac:dyDescent="0.25">
      <c r="A1555" t="s">
        <v>3949</v>
      </c>
      <c r="B1555" s="51">
        <v>2378</v>
      </c>
      <c r="C1555" t="s">
        <v>3951</v>
      </c>
    </row>
    <row r="1556" spans="1:4" x14ac:dyDescent="0.25">
      <c r="A1556" t="s">
        <v>3949</v>
      </c>
      <c r="B1556" s="51">
        <v>2378</v>
      </c>
      <c r="C1556" t="s">
        <v>3954</v>
      </c>
      <c r="D1556" t="s">
        <v>3951</v>
      </c>
    </row>
    <row r="1557" spans="1:4" x14ac:dyDescent="0.25">
      <c r="A1557" t="s">
        <v>3955</v>
      </c>
      <c r="B1557" s="51">
        <v>2379</v>
      </c>
      <c r="C1557" t="s">
        <v>3956</v>
      </c>
      <c r="D1557" t="s">
        <v>3957</v>
      </c>
    </row>
    <row r="1558" spans="1:4" x14ac:dyDescent="0.25">
      <c r="A1558" t="s">
        <v>3955</v>
      </c>
      <c r="B1558" s="51">
        <v>2379</v>
      </c>
      <c r="C1558" t="s">
        <v>3957</v>
      </c>
    </row>
    <row r="1559" spans="1:4" x14ac:dyDescent="0.25">
      <c r="A1559" t="s">
        <v>3955</v>
      </c>
      <c r="B1559" s="51">
        <v>2379</v>
      </c>
      <c r="C1559" t="s">
        <v>3958</v>
      </c>
      <c r="D1559" t="s">
        <v>3957</v>
      </c>
    </row>
    <row r="1560" spans="1:4" x14ac:dyDescent="0.25">
      <c r="A1560" t="s">
        <v>3955</v>
      </c>
      <c r="B1560" s="51">
        <v>2379</v>
      </c>
      <c r="C1560" t="s">
        <v>3959</v>
      </c>
      <c r="D1560" t="s">
        <v>3957</v>
      </c>
    </row>
    <row r="1561" spans="1:4" x14ac:dyDescent="0.25">
      <c r="A1561" t="s">
        <v>3960</v>
      </c>
      <c r="B1561" s="51">
        <v>2380</v>
      </c>
      <c r="C1561" t="s">
        <v>3961</v>
      </c>
      <c r="D1561" t="s">
        <v>3962</v>
      </c>
    </row>
    <row r="1562" spans="1:4" x14ac:dyDescent="0.25">
      <c r="A1562" t="s">
        <v>3960</v>
      </c>
      <c r="B1562" s="51">
        <v>2380</v>
      </c>
      <c r="C1562" t="s">
        <v>3963</v>
      </c>
      <c r="D1562" t="s">
        <v>3962</v>
      </c>
    </row>
    <row r="1563" spans="1:4" x14ac:dyDescent="0.25">
      <c r="A1563" t="s">
        <v>3960</v>
      </c>
      <c r="B1563" s="51">
        <v>2380</v>
      </c>
      <c r="C1563" t="s">
        <v>3962</v>
      </c>
    </row>
    <row r="1564" spans="1:4" x14ac:dyDescent="0.25">
      <c r="A1564" t="s">
        <v>3960</v>
      </c>
      <c r="B1564" s="51">
        <v>2380</v>
      </c>
      <c r="C1564" t="s">
        <v>3964</v>
      </c>
      <c r="D1564" t="s">
        <v>3962</v>
      </c>
    </row>
    <row r="1565" spans="1:4" x14ac:dyDescent="0.25">
      <c r="A1565" t="s">
        <v>3960</v>
      </c>
      <c r="B1565" s="51">
        <v>2380</v>
      </c>
      <c r="C1565" t="s">
        <v>3965</v>
      </c>
      <c r="D1565" t="s">
        <v>3962</v>
      </c>
    </row>
    <row r="1566" spans="1:4" x14ac:dyDescent="0.25">
      <c r="A1566" t="s">
        <v>3960</v>
      </c>
      <c r="B1566" s="51">
        <v>2380</v>
      </c>
      <c r="C1566" t="s">
        <v>3966</v>
      </c>
      <c r="D1566" t="s">
        <v>3962</v>
      </c>
    </row>
    <row r="1567" spans="1:4" x14ac:dyDescent="0.25">
      <c r="A1567" t="s">
        <v>3960</v>
      </c>
      <c r="B1567" s="51">
        <v>2380</v>
      </c>
      <c r="C1567" t="s">
        <v>3967</v>
      </c>
      <c r="D1567" t="s">
        <v>3962</v>
      </c>
    </row>
    <row r="1568" spans="1:4" x14ac:dyDescent="0.25">
      <c r="A1568" t="s">
        <v>3960</v>
      </c>
      <c r="B1568" s="51">
        <v>2380</v>
      </c>
      <c r="C1568" t="s">
        <v>3968</v>
      </c>
      <c r="D1568" t="s">
        <v>3962</v>
      </c>
    </row>
    <row r="1569" spans="1:4" x14ac:dyDescent="0.25">
      <c r="A1569" t="s">
        <v>3960</v>
      </c>
      <c r="B1569" s="51">
        <v>2380</v>
      </c>
      <c r="C1569" t="s">
        <v>3969</v>
      </c>
      <c r="D1569" t="s">
        <v>3962</v>
      </c>
    </row>
    <row r="1570" spans="1:4" x14ac:dyDescent="0.25">
      <c r="A1570" t="s">
        <v>3970</v>
      </c>
      <c r="B1570" s="51">
        <v>2381</v>
      </c>
      <c r="C1570" t="s">
        <v>3971</v>
      </c>
      <c r="D1570" t="s">
        <v>3972</v>
      </c>
    </row>
    <row r="1571" spans="1:4" x14ac:dyDescent="0.25">
      <c r="A1571" t="s">
        <v>3970</v>
      </c>
      <c r="B1571" s="51">
        <v>2381</v>
      </c>
      <c r="C1571" t="s">
        <v>3973</v>
      </c>
      <c r="D1571" t="s">
        <v>3972</v>
      </c>
    </row>
    <row r="1572" spans="1:4" x14ac:dyDescent="0.25">
      <c r="A1572" t="s">
        <v>3970</v>
      </c>
      <c r="B1572" s="51">
        <v>2381</v>
      </c>
      <c r="C1572" t="s">
        <v>3974</v>
      </c>
      <c r="D1572" t="s">
        <v>3972</v>
      </c>
    </row>
    <row r="1573" spans="1:4" x14ac:dyDescent="0.25">
      <c r="A1573" t="s">
        <v>3970</v>
      </c>
      <c r="B1573" s="51">
        <v>2381</v>
      </c>
      <c r="C1573" t="s">
        <v>3975</v>
      </c>
      <c r="D1573" t="s">
        <v>3972</v>
      </c>
    </row>
    <row r="1574" spans="1:4" x14ac:dyDescent="0.25">
      <c r="A1574" t="s">
        <v>3970</v>
      </c>
      <c r="B1574" s="51">
        <v>2381</v>
      </c>
      <c r="C1574" t="s">
        <v>3972</v>
      </c>
    </row>
    <row r="1575" spans="1:4" x14ac:dyDescent="0.25">
      <c r="A1575" t="s">
        <v>3970</v>
      </c>
      <c r="B1575" s="51">
        <v>2381</v>
      </c>
      <c r="C1575" t="s">
        <v>3976</v>
      </c>
      <c r="D1575" t="s">
        <v>3972</v>
      </c>
    </row>
    <row r="1576" spans="1:4" x14ac:dyDescent="0.25">
      <c r="A1576" t="s">
        <v>3970</v>
      </c>
      <c r="B1576" s="51">
        <v>2381</v>
      </c>
      <c r="C1576" t="s">
        <v>3977</v>
      </c>
      <c r="D1576" t="s">
        <v>3972</v>
      </c>
    </row>
    <row r="1577" spans="1:4" x14ac:dyDescent="0.25">
      <c r="A1577" t="s">
        <v>3978</v>
      </c>
      <c r="B1577" s="51">
        <v>2382</v>
      </c>
      <c r="C1577" t="s">
        <v>3979</v>
      </c>
      <c r="D1577" t="s">
        <v>3980</v>
      </c>
    </row>
    <row r="1578" spans="1:4" x14ac:dyDescent="0.25">
      <c r="A1578" t="s">
        <v>3978</v>
      </c>
      <c r="B1578" s="51">
        <v>2382</v>
      </c>
      <c r="C1578" t="s">
        <v>3980</v>
      </c>
    </row>
    <row r="1579" spans="1:4" x14ac:dyDescent="0.25">
      <c r="A1579" t="s">
        <v>3978</v>
      </c>
      <c r="B1579" s="51">
        <v>2383</v>
      </c>
      <c r="C1579" t="s">
        <v>3981</v>
      </c>
      <c r="D1579" t="s">
        <v>3982</v>
      </c>
    </row>
    <row r="1580" spans="1:4" x14ac:dyDescent="0.25">
      <c r="A1580" t="s">
        <v>3978</v>
      </c>
      <c r="B1580" s="51">
        <v>2383</v>
      </c>
      <c r="C1580" t="s">
        <v>3983</v>
      </c>
      <c r="D1580" t="s">
        <v>3982</v>
      </c>
    </row>
    <row r="1581" spans="1:4" x14ac:dyDescent="0.25">
      <c r="A1581" t="s">
        <v>3978</v>
      </c>
      <c r="B1581" s="51">
        <v>2383</v>
      </c>
      <c r="C1581" t="s">
        <v>3982</v>
      </c>
    </row>
    <row r="1582" spans="1:4" x14ac:dyDescent="0.25">
      <c r="A1582" t="s">
        <v>3978</v>
      </c>
      <c r="B1582" s="51">
        <v>2383</v>
      </c>
      <c r="C1582" t="s">
        <v>3984</v>
      </c>
      <c r="D1582" t="s">
        <v>3982</v>
      </c>
    </row>
    <row r="1583" spans="1:4" x14ac:dyDescent="0.25">
      <c r="A1583" t="s">
        <v>3978</v>
      </c>
      <c r="B1583" s="51">
        <v>2384</v>
      </c>
      <c r="C1583" t="s">
        <v>3985</v>
      </c>
    </row>
    <row r="1584" spans="1:4" x14ac:dyDescent="0.25">
      <c r="A1584" t="s">
        <v>3986</v>
      </c>
      <c r="B1584" s="51">
        <v>2385</v>
      </c>
      <c r="C1584" t="s">
        <v>3987</v>
      </c>
      <c r="D1584" t="s">
        <v>3988</v>
      </c>
    </row>
    <row r="1585" spans="1:4" x14ac:dyDescent="0.25">
      <c r="A1585" t="s">
        <v>3986</v>
      </c>
      <c r="B1585" s="51">
        <v>2385</v>
      </c>
      <c r="C1585" t="s">
        <v>3989</v>
      </c>
      <c r="D1585" t="s">
        <v>3988</v>
      </c>
    </row>
    <row r="1586" spans="1:4" x14ac:dyDescent="0.25">
      <c r="A1586" t="s">
        <v>3986</v>
      </c>
      <c r="B1586" s="51">
        <v>2385</v>
      </c>
      <c r="C1586" t="s">
        <v>3990</v>
      </c>
      <c r="D1586" t="s">
        <v>3988</v>
      </c>
    </row>
    <row r="1587" spans="1:4" x14ac:dyDescent="0.25">
      <c r="A1587" t="s">
        <v>3986</v>
      </c>
      <c r="B1587" s="51">
        <v>2385</v>
      </c>
      <c r="C1587" t="s">
        <v>3988</v>
      </c>
    </row>
    <row r="1588" spans="1:4" x14ac:dyDescent="0.25">
      <c r="A1588" t="s">
        <v>3986</v>
      </c>
      <c r="B1588" s="51">
        <v>2385</v>
      </c>
      <c r="C1588" t="s">
        <v>3991</v>
      </c>
      <c r="D1588" t="s">
        <v>3988</v>
      </c>
    </row>
    <row r="1589" spans="1:4" x14ac:dyDescent="0.25">
      <c r="A1589" t="s">
        <v>3986</v>
      </c>
      <c r="B1589" s="51">
        <v>2385</v>
      </c>
      <c r="C1589" t="s">
        <v>3992</v>
      </c>
      <c r="D1589" t="s">
        <v>3988</v>
      </c>
    </row>
    <row r="1590" spans="1:4" x14ac:dyDescent="0.25">
      <c r="A1590" t="s">
        <v>3986</v>
      </c>
      <c r="B1590" s="51">
        <v>2385</v>
      </c>
      <c r="C1590" t="s">
        <v>3993</v>
      </c>
      <c r="D1590" t="s">
        <v>3988</v>
      </c>
    </row>
    <row r="1591" spans="1:4" x14ac:dyDescent="0.25">
      <c r="A1591" t="s">
        <v>3986</v>
      </c>
      <c r="B1591" s="51">
        <v>2385</v>
      </c>
      <c r="C1591" t="s">
        <v>3994</v>
      </c>
      <c r="D1591" t="s">
        <v>3988</v>
      </c>
    </row>
    <row r="1592" spans="1:4" x14ac:dyDescent="0.25">
      <c r="A1592" t="s">
        <v>3995</v>
      </c>
      <c r="B1592" s="51">
        <v>2386</v>
      </c>
      <c r="C1592" t="s">
        <v>3996</v>
      </c>
      <c r="D1592" t="s">
        <v>3997</v>
      </c>
    </row>
    <row r="1593" spans="1:4" x14ac:dyDescent="0.25">
      <c r="A1593" t="s">
        <v>3995</v>
      </c>
      <c r="B1593" s="51">
        <v>2386</v>
      </c>
      <c r="C1593" t="s">
        <v>3998</v>
      </c>
      <c r="D1593" t="s">
        <v>3997</v>
      </c>
    </row>
    <row r="1594" spans="1:4" x14ac:dyDescent="0.25">
      <c r="A1594" t="s">
        <v>3995</v>
      </c>
      <c r="B1594" s="51">
        <v>2386</v>
      </c>
      <c r="C1594" t="s">
        <v>3997</v>
      </c>
    </row>
    <row r="1595" spans="1:4" x14ac:dyDescent="0.25">
      <c r="A1595" t="s">
        <v>3995</v>
      </c>
      <c r="B1595" s="51">
        <v>2386</v>
      </c>
      <c r="C1595" t="s">
        <v>3999</v>
      </c>
      <c r="D1595" t="s">
        <v>3997</v>
      </c>
    </row>
    <row r="1596" spans="1:4" x14ac:dyDescent="0.25">
      <c r="A1596" t="s">
        <v>3995</v>
      </c>
      <c r="B1596" s="51">
        <v>2386</v>
      </c>
      <c r="C1596" t="s">
        <v>4000</v>
      </c>
      <c r="D1596" t="s">
        <v>3997</v>
      </c>
    </row>
    <row r="1597" spans="1:4" x14ac:dyDescent="0.25">
      <c r="A1597" t="s">
        <v>3995</v>
      </c>
      <c r="B1597" s="51">
        <v>2386</v>
      </c>
      <c r="C1597" t="s">
        <v>4001</v>
      </c>
      <c r="D1597" t="s">
        <v>3997</v>
      </c>
    </row>
    <row r="1598" spans="1:4" x14ac:dyDescent="0.25">
      <c r="A1598" t="s">
        <v>4002</v>
      </c>
      <c r="B1598" s="51">
        <v>2387</v>
      </c>
      <c r="C1598" t="s">
        <v>4003</v>
      </c>
      <c r="D1598" t="s">
        <v>4004</v>
      </c>
    </row>
    <row r="1599" spans="1:4" x14ac:dyDescent="0.25">
      <c r="A1599" t="s">
        <v>4002</v>
      </c>
      <c r="B1599" s="51">
        <v>2387</v>
      </c>
      <c r="C1599" t="s">
        <v>4004</v>
      </c>
    </row>
    <row r="1600" spans="1:4" x14ac:dyDescent="0.25">
      <c r="A1600" t="s">
        <v>4002</v>
      </c>
      <c r="B1600" s="51">
        <v>2387</v>
      </c>
      <c r="C1600" t="s">
        <v>4005</v>
      </c>
      <c r="D1600" t="s">
        <v>4004</v>
      </c>
    </row>
    <row r="1601" spans="1:4" x14ac:dyDescent="0.25">
      <c r="A1601" t="s">
        <v>4002</v>
      </c>
      <c r="B1601" s="51">
        <v>2387</v>
      </c>
      <c r="C1601" t="s">
        <v>4006</v>
      </c>
      <c r="D1601" t="s">
        <v>4004</v>
      </c>
    </row>
    <row r="1602" spans="1:4" x14ac:dyDescent="0.25">
      <c r="A1602" t="s">
        <v>4007</v>
      </c>
      <c r="B1602" s="51">
        <v>2388</v>
      </c>
      <c r="C1602" t="s">
        <v>4008</v>
      </c>
    </row>
    <row r="1603" spans="1:4" x14ac:dyDescent="0.25">
      <c r="A1603" t="s">
        <v>4007</v>
      </c>
      <c r="B1603" s="51">
        <v>2388</v>
      </c>
      <c r="C1603" t="s">
        <v>4009</v>
      </c>
      <c r="D1603" t="s">
        <v>4008</v>
      </c>
    </row>
    <row r="1604" spans="1:4" x14ac:dyDescent="0.25">
      <c r="A1604" t="s">
        <v>4007</v>
      </c>
      <c r="B1604" s="51">
        <v>2388</v>
      </c>
      <c r="C1604" t="s">
        <v>4010</v>
      </c>
      <c r="D1604" t="s">
        <v>4008</v>
      </c>
    </row>
    <row r="1605" spans="1:4" x14ac:dyDescent="0.25">
      <c r="A1605" t="s">
        <v>4007</v>
      </c>
      <c r="B1605" s="51">
        <v>2388</v>
      </c>
      <c r="C1605" t="s">
        <v>4011</v>
      </c>
      <c r="D1605" t="s">
        <v>4008</v>
      </c>
    </row>
    <row r="1606" spans="1:4" x14ac:dyDescent="0.25">
      <c r="A1606" t="s">
        <v>4007</v>
      </c>
      <c r="B1606" s="51">
        <v>2388</v>
      </c>
      <c r="C1606" t="s">
        <v>4012</v>
      </c>
      <c r="D1606" t="s">
        <v>4008</v>
      </c>
    </row>
    <row r="1607" spans="1:4" x14ac:dyDescent="0.25">
      <c r="A1607" t="s">
        <v>4007</v>
      </c>
      <c r="B1607" s="51">
        <v>2388</v>
      </c>
      <c r="C1607" t="s">
        <v>4013</v>
      </c>
      <c r="D1607" t="s">
        <v>4008</v>
      </c>
    </row>
    <row r="1608" spans="1:4" x14ac:dyDescent="0.25">
      <c r="A1608" t="s">
        <v>4014</v>
      </c>
      <c r="B1608" s="51">
        <v>2389</v>
      </c>
      <c r="C1608" t="s">
        <v>4015</v>
      </c>
      <c r="D1608" t="s">
        <v>4016</v>
      </c>
    </row>
    <row r="1609" spans="1:4" x14ac:dyDescent="0.25">
      <c r="A1609" t="s">
        <v>4014</v>
      </c>
      <c r="B1609" s="51">
        <v>2389</v>
      </c>
      <c r="C1609" t="s">
        <v>4017</v>
      </c>
      <c r="D1609" t="s">
        <v>4016</v>
      </c>
    </row>
    <row r="1610" spans="1:4" x14ac:dyDescent="0.25">
      <c r="A1610" t="s">
        <v>4014</v>
      </c>
      <c r="B1610" s="51">
        <v>2389</v>
      </c>
      <c r="C1610" t="s">
        <v>4016</v>
      </c>
    </row>
    <row r="1611" spans="1:4" x14ac:dyDescent="0.25">
      <c r="A1611" t="s">
        <v>4014</v>
      </c>
      <c r="B1611" s="51">
        <v>2389</v>
      </c>
      <c r="C1611" t="s">
        <v>4018</v>
      </c>
      <c r="D1611" t="s">
        <v>4016</v>
      </c>
    </row>
    <row r="1612" spans="1:4" x14ac:dyDescent="0.25">
      <c r="A1612" t="s">
        <v>4014</v>
      </c>
      <c r="B1612" s="51">
        <v>2389</v>
      </c>
      <c r="C1612" t="s">
        <v>4019</v>
      </c>
      <c r="D1612" t="s">
        <v>4016</v>
      </c>
    </row>
    <row r="1613" spans="1:4" x14ac:dyDescent="0.25">
      <c r="A1613" t="s">
        <v>4020</v>
      </c>
      <c r="B1613" s="51">
        <v>2390</v>
      </c>
      <c r="C1613" t="s">
        <v>4021</v>
      </c>
    </row>
    <row r="1614" spans="1:4" x14ac:dyDescent="0.25">
      <c r="A1614" t="s">
        <v>4020</v>
      </c>
      <c r="B1614" s="51">
        <v>2390</v>
      </c>
      <c r="C1614" t="s">
        <v>4022</v>
      </c>
      <c r="D1614" t="s">
        <v>4021</v>
      </c>
    </row>
    <row r="1615" spans="1:4" x14ac:dyDescent="0.25">
      <c r="A1615" t="s">
        <v>4020</v>
      </c>
      <c r="B1615" s="51">
        <v>2390</v>
      </c>
      <c r="C1615" t="s">
        <v>4023</v>
      </c>
      <c r="D1615" t="s">
        <v>4021</v>
      </c>
    </row>
    <row r="1616" spans="1:4" x14ac:dyDescent="0.25">
      <c r="A1616" t="s">
        <v>4024</v>
      </c>
      <c r="B1616" s="51">
        <v>2391</v>
      </c>
      <c r="C1616" t="s">
        <v>4025</v>
      </c>
      <c r="D1616" t="s">
        <v>4026</v>
      </c>
    </row>
    <row r="1617" spans="1:4" x14ac:dyDescent="0.25">
      <c r="A1617" t="s">
        <v>4024</v>
      </c>
      <c r="B1617" s="51">
        <v>2391</v>
      </c>
      <c r="C1617" t="s">
        <v>4026</v>
      </c>
    </row>
    <row r="1618" spans="1:4" x14ac:dyDescent="0.25">
      <c r="A1618" t="s">
        <v>4024</v>
      </c>
      <c r="B1618" s="51">
        <v>2391</v>
      </c>
      <c r="C1618" t="s">
        <v>4027</v>
      </c>
      <c r="D1618" t="s">
        <v>4026</v>
      </c>
    </row>
    <row r="1619" spans="1:4" x14ac:dyDescent="0.25">
      <c r="A1619" t="s">
        <v>4024</v>
      </c>
      <c r="B1619" s="51">
        <v>2391</v>
      </c>
      <c r="C1619" t="s">
        <v>4028</v>
      </c>
      <c r="D1619" t="s">
        <v>4026</v>
      </c>
    </row>
    <row r="1620" spans="1:4" x14ac:dyDescent="0.25">
      <c r="A1620" t="s">
        <v>4029</v>
      </c>
      <c r="B1620" s="51">
        <v>2392</v>
      </c>
      <c r="C1620" t="s">
        <v>4030</v>
      </c>
      <c r="D1620" t="s">
        <v>4031</v>
      </c>
    </row>
    <row r="1621" spans="1:4" x14ac:dyDescent="0.25">
      <c r="A1621" t="s">
        <v>4029</v>
      </c>
      <c r="B1621" s="51">
        <v>2392</v>
      </c>
      <c r="C1621" t="s">
        <v>4032</v>
      </c>
      <c r="D1621" t="s">
        <v>4031</v>
      </c>
    </row>
    <row r="1622" spans="1:4" x14ac:dyDescent="0.25">
      <c r="A1622" t="s">
        <v>4029</v>
      </c>
      <c r="B1622" s="51">
        <v>2392</v>
      </c>
      <c r="C1622" t="s">
        <v>4033</v>
      </c>
      <c r="D1622" t="s">
        <v>4031</v>
      </c>
    </row>
    <row r="1623" spans="1:4" x14ac:dyDescent="0.25">
      <c r="A1623" t="s">
        <v>4029</v>
      </c>
      <c r="B1623" s="51">
        <v>2392</v>
      </c>
      <c r="C1623" t="s">
        <v>4034</v>
      </c>
      <c r="D1623" t="s">
        <v>4031</v>
      </c>
    </row>
    <row r="1624" spans="1:4" x14ac:dyDescent="0.25">
      <c r="A1624" t="s">
        <v>4029</v>
      </c>
      <c r="B1624" s="51">
        <v>2392</v>
      </c>
      <c r="C1624" t="s">
        <v>4031</v>
      </c>
    </row>
    <row r="1625" spans="1:4" x14ac:dyDescent="0.25">
      <c r="A1625" t="s">
        <v>4029</v>
      </c>
      <c r="B1625" s="51">
        <v>2392</v>
      </c>
      <c r="C1625" t="s">
        <v>4035</v>
      </c>
      <c r="D1625" t="s">
        <v>4031</v>
      </c>
    </row>
    <row r="1626" spans="1:4" x14ac:dyDescent="0.25">
      <c r="A1626" t="s">
        <v>4029</v>
      </c>
      <c r="B1626" s="51">
        <v>2392</v>
      </c>
      <c r="C1626" t="s">
        <v>4036</v>
      </c>
      <c r="D1626" t="s">
        <v>4031</v>
      </c>
    </row>
    <row r="1627" spans="1:4" x14ac:dyDescent="0.25">
      <c r="A1627" t="s">
        <v>4037</v>
      </c>
      <c r="B1627" s="51">
        <v>2393</v>
      </c>
      <c r="C1627" t="s">
        <v>4038</v>
      </c>
      <c r="D1627" t="s">
        <v>4039</v>
      </c>
    </row>
    <row r="1628" spans="1:4" x14ac:dyDescent="0.25">
      <c r="A1628" t="s">
        <v>4037</v>
      </c>
      <c r="B1628" s="51">
        <v>2393</v>
      </c>
      <c r="C1628" t="s">
        <v>4040</v>
      </c>
      <c r="D1628" t="s">
        <v>4039</v>
      </c>
    </row>
    <row r="1629" spans="1:4" x14ac:dyDescent="0.25">
      <c r="A1629" t="s">
        <v>4037</v>
      </c>
      <c r="B1629" s="51">
        <v>2393</v>
      </c>
      <c r="C1629" t="s">
        <v>4041</v>
      </c>
      <c r="D1629" t="s">
        <v>4039</v>
      </c>
    </row>
    <row r="1630" spans="1:4" x14ac:dyDescent="0.25">
      <c r="A1630" t="s">
        <v>4037</v>
      </c>
      <c r="B1630" s="51">
        <v>2393</v>
      </c>
      <c r="C1630" t="s">
        <v>4042</v>
      </c>
      <c r="D1630" t="s">
        <v>4039</v>
      </c>
    </row>
    <row r="1631" spans="1:4" x14ac:dyDescent="0.25">
      <c r="A1631" t="s">
        <v>4037</v>
      </c>
      <c r="B1631" s="51">
        <v>2393</v>
      </c>
      <c r="C1631" t="s">
        <v>4043</v>
      </c>
      <c r="D1631" t="s">
        <v>4039</v>
      </c>
    </row>
    <row r="1632" spans="1:4" x14ac:dyDescent="0.25">
      <c r="A1632" t="s">
        <v>4037</v>
      </c>
      <c r="B1632" s="51">
        <v>2393</v>
      </c>
      <c r="C1632" t="s">
        <v>4039</v>
      </c>
    </row>
    <row r="1633" spans="1:4" x14ac:dyDescent="0.25">
      <c r="A1633" t="s">
        <v>4037</v>
      </c>
      <c r="B1633" s="51">
        <v>2393</v>
      </c>
      <c r="C1633" t="s">
        <v>4044</v>
      </c>
      <c r="D1633" t="s">
        <v>4039</v>
      </c>
    </row>
    <row r="1634" spans="1:4" x14ac:dyDescent="0.25">
      <c r="A1634" t="s">
        <v>4037</v>
      </c>
      <c r="B1634" s="51">
        <v>2393</v>
      </c>
      <c r="C1634" t="s">
        <v>4045</v>
      </c>
      <c r="D1634" t="s">
        <v>4039</v>
      </c>
    </row>
    <row r="1635" spans="1:4" x14ac:dyDescent="0.25">
      <c r="A1635" t="s">
        <v>4037</v>
      </c>
      <c r="B1635" s="51">
        <v>2393</v>
      </c>
      <c r="C1635" t="s">
        <v>4046</v>
      </c>
      <c r="D1635" t="s">
        <v>4039</v>
      </c>
    </row>
    <row r="1636" spans="1:4" x14ac:dyDescent="0.25">
      <c r="A1636" t="s">
        <v>4037</v>
      </c>
      <c r="B1636" s="51">
        <v>2393</v>
      </c>
      <c r="C1636" t="s">
        <v>4047</v>
      </c>
      <c r="D1636" t="s">
        <v>4039</v>
      </c>
    </row>
    <row r="1637" spans="1:4" x14ac:dyDescent="0.25">
      <c r="A1637" t="s">
        <v>4048</v>
      </c>
      <c r="B1637" s="51">
        <v>2394</v>
      </c>
      <c r="C1637" t="s">
        <v>4049</v>
      </c>
      <c r="D1637" t="s">
        <v>4050</v>
      </c>
    </row>
    <row r="1638" spans="1:4" x14ac:dyDescent="0.25">
      <c r="A1638" t="s">
        <v>4048</v>
      </c>
      <c r="B1638" s="51">
        <v>2394</v>
      </c>
      <c r="C1638" t="s">
        <v>4051</v>
      </c>
      <c r="D1638" t="s">
        <v>4050</v>
      </c>
    </row>
    <row r="1639" spans="1:4" x14ac:dyDescent="0.25">
      <c r="A1639" t="s">
        <v>4048</v>
      </c>
      <c r="B1639" s="51">
        <v>2394</v>
      </c>
      <c r="C1639" t="s">
        <v>4052</v>
      </c>
      <c r="D1639" t="s">
        <v>4050</v>
      </c>
    </row>
    <row r="1640" spans="1:4" x14ac:dyDescent="0.25">
      <c r="A1640" t="s">
        <v>4048</v>
      </c>
      <c r="B1640" s="51">
        <v>2394</v>
      </c>
      <c r="C1640" t="s">
        <v>4053</v>
      </c>
      <c r="D1640" t="s">
        <v>4050</v>
      </c>
    </row>
    <row r="1641" spans="1:4" x14ac:dyDescent="0.25">
      <c r="A1641" t="s">
        <v>4048</v>
      </c>
      <c r="B1641" s="51">
        <v>2394</v>
      </c>
      <c r="C1641" t="s">
        <v>4050</v>
      </c>
    </row>
    <row r="1642" spans="1:4" x14ac:dyDescent="0.25">
      <c r="A1642" t="s">
        <v>4048</v>
      </c>
      <c r="B1642" s="51">
        <v>2394</v>
      </c>
      <c r="C1642" t="s">
        <v>4054</v>
      </c>
      <c r="D1642" t="s">
        <v>4050</v>
      </c>
    </row>
    <row r="1643" spans="1:4" x14ac:dyDescent="0.25">
      <c r="A1643" t="s">
        <v>4048</v>
      </c>
      <c r="B1643" s="51">
        <v>2394</v>
      </c>
      <c r="C1643" t="s">
        <v>4055</v>
      </c>
      <c r="D1643" t="s">
        <v>4050</v>
      </c>
    </row>
    <row r="1644" spans="1:4" x14ac:dyDescent="0.25">
      <c r="A1644" t="s">
        <v>4056</v>
      </c>
      <c r="B1644" s="51">
        <v>2395</v>
      </c>
      <c r="C1644" t="s">
        <v>4057</v>
      </c>
      <c r="D1644" t="s">
        <v>4058</v>
      </c>
    </row>
    <row r="1645" spans="1:4" x14ac:dyDescent="0.25">
      <c r="A1645" t="s">
        <v>4056</v>
      </c>
      <c r="B1645" s="51">
        <v>2395</v>
      </c>
      <c r="C1645" t="s">
        <v>4059</v>
      </c>
      <c r="D1645" t="s">
        <v>4058</v>
      </c>
    </row>
    <row r="1646" spans="1:4" x14ac:dyDescent="0.25">
      <c r="A1646" t="s">
        <v>4056</v>
      </c>
      <c r="B1646" s="51">
        <v>2395</v>
      </c>
      <c r="C1646" t="s">
        <v>4060</v>
      </c>
      <c r="D1646" t="s">
        <v>4058</v>
      </c>
    </row>
    <row r="1647" spans="1:4" x14ac:dyDescent="0.25">
      <c r="A1647" t="s">
        <v>4056</v>
      </c>
      <c r="B1647" s="51">
        <v>2395</v>
      </c>
      <c r="C1647" t="s">
        <v>4061</v>
      </c>
      <c r="D1647" t="s">
        <v>4058</v>
      </c>
    </row>
    <row r="1648" spans="1:4" x14ac:dyDescent="0.25">
      <c r="A1648" t="s">
        <v>4056</v>
      </c>
      <c r="B1648" s="51">
        <v>2395</v>
      </c>
      <c r="C1648" t="s">
        <v>4058</v>
      </c>
    </row>
    <row r="1649" spans="1:4" x14ac:dyDescent="0.25">
      <c r="A1649" t="s">
        <v>4056</v>
      </c>
      <c r="B1649" s="51">
        <v>2395</v>
      </c>
      <c r="C1649" t="s">
        <v>4062</v>
      </c>
      <c r="D1649" t="s">
        <v>4058</v>
      </c>
    </row>
    <row r="1650" spans="1:4" x14ac:dyDescent="0.25">
      <c r="A1650" t="s">
        <v>4063</v>
      </c>
      <c r="B1650" s="51">
        <v>2396</v>
      </c>
      <c r="C1650" t="s">
        <v>4064</v>
      </c>
      <c r="D1650" t="s">
        <v>4065</v>
      </c>
    </row>
    <row r="1651" spans="1:4" x14ac:dyDescent="0.25">
      <c r="A1651" t="s">
        <v>4063</v>
      </c>
      <c r="B1651" s="51">
        <v>2396</v>
      </c>
      <c r="C1651" t="s">
        <v>4066</v>
      </c>
      <c r="D1651" t="s">
        <v>4065</v>
      </c>
    </row>
    <row r="1652" spans="1:4" x14ac:dyDescent="0.25">
      <c r="A1652" t="s">
        <v>4063</v>
      </c>
      <c r="B1652" s="51">
        <v>2396</v>
      </c>
      <c r="C1652" t="s">
        <v>4065</v>
      </c>
    </row>
    <row r="1653" spans="1:4" x14ac:dyDescent="0.25">
      <c r="A1653" t="s">
        <v>4063</v>
      </c>
      <c r="B1653" s="51">
        <v>2396</v>
      </c>
      <c r="C1653" t="s">
        <v>4067</v>
      </c>
      <c r="D1653" t="s">
        <v>4065</v>
      </c>
    </row>
    <row r="1654" spans="1:4" x14ac:dyDescent="0.25">
      <c r="A1654" t="s">
        <v>4063</v>
      </c>
      <c r="B1654" s="51">
        <v>2396</v>
      </c>
      <c r="C1654" t="s">
        <v>4068</v>
      </c>
      <c r="D1654" t="s">
        <v>4065</v>
      </c>
    </row>
    <row r="1655" spans="1:4" x14ac:dyDescent="0.25">
      <c r="A1655" t="s">
        <v>4069</v>
      </c>
      <c r="B1655" s="51">
        <v>2397</v>
      </c>
      <c r="C1655" t="s">
        <v>4070</v>
      </c>
      <c r="D1655" t="s">
        <v>4071</v>
      </c>
    </row>
    <row r="1656" spans="1:4" x14ac:dyDescent="0.25">
      <c r="A1656" t="s">
        <v>4069</v>
      </c>
      <c r="B1656" s="51">
        <v>2397</v>
      </c>
      <c r="C1656" t="s">
        <v>4072</v>
      </c>
      <c r="D1656" t="s">
        <v>4071</v>
      </c>
    </row>
    <row r="1657" spans="1:4" x14ac:dyDescent="0.25">
      <c r="A1657" t="s">
        <v>4069</v>
      </c>
      <c r="B1657" s="51">
        <v>2397</v>
      </c>
      <c r="C1657" t="s">
        <v>4073</v>
      </c>
      <c r="D1657" t="s">
        <v>4071</v>
      </c>
    </row>
    <row r="1658" spans="1:4" x14ac:dyDescent="0.25">
      <c r="A1658" t="s">
        <v>4069</v>
      </c>
      <c r="B1658" s="51">
        <v>2397</v>
      </c>
      <c r="C1658" t="s">
        <v>4071</v>
      </c>
    </row>
    <row r="1659" spans="1:4" x14ac:dyDescent="0.25">
      <c r="A1659" t="s">
        <v>4069</v>
      </c>
      <c r="B1659" s="51">
        <v>2397</v>
      </c>
      <c r="C1659" t="s">
        <v>4074</v>
      </c>
      <c r="D1659" t="s">
        <v>4071</v>
      </c>
    </row>
    <row r="1660" spans="1:4" x14ac:dyDescent="0.25">
      <c r="A1660" t="s">
        <v>4075</v>
      </c>
      <c r="B1660" s="51">
        <v>2398</v>
      </c>
      <c r="C1660" t="s">
        <v>4076</v>
      </c>
    </row>
    <row r="1661" spans="1:4" x14ac:dyDescent="0.25">
      <c r="A1661" t="s">
        <v>4075</v>
      </c>
      <c r="B1661" s="51">
        <v>2398</v>
      </c>
      <c r="C1661" t="s">
        <v>4077</v>
      </c>
      <c r="D1661" t="s">
        <v>4076</v>
      </c>
    </row>
    <row r="1662" spans="1:4" x14ac:dyDescent="0.25">
      <c r="A1662" t="s">
        <v>4075</v>
      </c>
      <c r="B1662" s="51">
        <v>2398</v>
      </c>
      <c r="C1662" t="s">
        <v>4078</v>
      </c>
      <c r="D1662" t="s">
        <v>4076</v>
      </c>
    </row>
    <row r="1663" spans="1:4" x14ac:dyDescent="0.25">
      <c r="A1663" t="s">
        <v>4079</v>
      </c>
      <c r="B1663" s="51">
        <v>2399</v>
      </c>
      <c r="C1663" t="s">
        <v>4080</v>
      </c>
      <c r="D1663" t="s">
        <v>4081</v>
      </c>
    </row>
    <row r="1664" spans="1:4" x14ac:dyDescent="0.25">
      <c r="A1664" t="s">
        <v>4079</v>
      </c>
      <c r="B1664" s="51">
        <v>2399</v>
      </c>
      <c r="C1664" t="s">
        <v>4081</v>
      </c>
    </row>
    <row r="1665" spans="1:4" x14ac:dyDescent="0.25">
      <c r="A1665" t="s">
        <v>4079</v>
      </c>
      <c r="B1665" s="51">
        <v>2399</v>
      </c>
      <c r="C1665" t="s">
        <v>4082</v>
      </c>
      <c r="D1665" t="s">
        <v>4081</v>
      </c>
    </row>
    <row r="1666" spans="1:4" x14ac:dyDescent="0.25">
      <c r="A1666" t="s">
        <v>4079</v>
      </c>
      <c r="B1666" s="51">
        <v>2399</v>
      </c>
      <c r="C1666" t="s">
        <v>4083</v>
      </c>
      <c r="D1666" t="s">
        <v>4081</v>
      </c>
    </row>
    <row r="1667" spans="1:4" x14ac:dyDescent="0.25">
      <c r="A1667" t="s">
        <v>4084</v>
      </c>
      <c r="B1667" s="51">
        <v>2400</v>
      </c>
      <c r="C1667" t="s">
        <v>4085</v>
      </c>
      <c r="D1667" t="s">
        <v>4086</v>
      </c>
    </row>
    <row r="1668" spans="1:4" x14ac:dyDescent="0.25">
      <c r="A1668" t="s">
        <v>4084</v>
      </c>
      <c r="B1668" s="51">
        <v>2400</v>
      </c>
      <c r="C1668" t="s">
        <v>4086</v>
      </c>
    </row>
    <row r="1669" spans="1:4" x14ac:dyDescent="0.25">
      <c r="A1669" t="s">
        <v>4084</v>
      </c>
      <c r="B1669" s="51">
        <v>2400</v>
      </c>
      <c r="C1669" t="s">
        <v>4087</v>
      </c>
      <c r="D1669" t="s">
        <v>4086</v>
      </c>
    </row>
    <row r="1670" spans="1:4" x14ac:dyDescent="0.25">
      <c r="A1670" t="s">
        <v>4084</v>
      </c>
      <c r="B1670" s="51">
        <v>2400</v>
      </c>
      <c r="C1670" t="s">
        <v>4088</v>
      </c>
      <c r="D1670" t="s">
        <v>4086</v>
      </c>
    </row>
    <row r="1671" spans="1:4" x14ac:dyDescent="0.25">
      <c r="A1671" t="s">
        <v>4084</v>
      </c>
      <c r="B1671" s="51">
        <v>2400</v>
      </c>
      <c r="C1671" t="s">
        <v>4089</v>
      </c>
      <c r="D1671" t="s">
        <v>4086</v>
      </c>
    </row>
    <row r="1672" spans="1:4" x14ac:dyDescent="0.25">
      <c r="A1672" t="s">
        <v>4084</v>
      </c>
      <c r="B1672" s="51">
        <v>2400</v>
      </c>
      <c r="C1672" t="s">
        <v>4090</v>
      </c>
      <c r="D1672" t="s">
        <v>4086</v>
      </c>
    </row>
    <row r="1673" spans="1:4" x14ac:dyDescent="0.25">
      <c r="A1673" t="s">
        <v>4084</v>
      </c>
      <c r="B1673" s="51">
        <v>2400</v>
      </c>
      <c r="C1673" t="s">
        <v>4091</v>
      </c>
      <c r="D1673" t="s">
        <v>4086</v>
      </c>
    </row>
    <row r="1674" spans="1:4" x14ac:dyDescent="0.25">
      <c r="A1674" t="s">
        <v>4084</v>
      </c>
      <c r="B1674" s="51">
        <v>2400</v>
      </c>
      <c r="C1674" t="s">
        <v>4092</v>
      </c>
      <c r="D1674" t="s">
        <v>4086</v>
      </c>
    </row>
    <row r="1675" spans="1:4" x14ac:dyDescent="0.25">
      <c r="A1675" t="s">
        <v>4093</v>
      </c>
      <c r="B1675" s="51">
        <v>2401</v>
      </c>
      <c r="C1675" t="s">
        <v>4094</v>
      </c>
    </row>
    <row r="1676" spans="1:4" x14ac:dyDescent="0.25">
      <c r="A1676" t="s">
        <v>4093</v>
      </c>
      <c r="B1676" s="51">
        <v>2401</v>
      </c>
      <c r="C1676" t="s">
        <v>4095</v>
      </c>
      <c r="D1676" t="s">
        <v>4094</v>
      </c>
    </row>
    <row r="1677" spans="1:4" x14ac:dyDescent="0.25">
      <c r="A1677" t="s">
        <v>4093</v>
      </c>
      <c r="B1677" s="51">
        <v>2401</v>
      </c>
      <c r="C1677" t="s">
        <v>4096</v>
      </c>
      <c r="D1677" t="s">
        <v>4094</v>
      </c>
    </row>
    <row r="1678" spans="1:4" x14ac:dyDescent="0.25">
      <c r="A1678" t="s">
        <v>4093</v>
      </c>
      <c r="B1678" s="51">
        <v>2401</v>
      </c>
      <c r="C1678" t="s">
        <v>4097</v>
      </c>
      <c r="D1678" t="s">
        <v>4094</v>
      </c>
    </row>
    <row r="1679" spans="1:4" x14ac:dyDescent="0.25">
      <c r="A1679" t="s">
        <v>4093</v>
      </c>
      <c r="B1679" s="51">
        <v>2401</v>
      </c>
      <c r="C1679" t="s">
        <v>4098</v>
      </c>
      <c r="D1679" t="s">
        <v>4094</v>
      </c>
    </row>
    <row r="1680" spans="1:4" x14ac:dyDescent="0.25">
      <c r="A1680" t="s">
        <v>4099</v>
      </c>
      <c r="B1680" s="51">
        <v>2402</v>
      </c>
      <c r="C1680" t="s">
        <v>4100</v>
      </c>
    </row>
    <row r="1681" spans="1:4" x14ac:dyDescent="0.25">
      <c r="A1681" t="s">
        <v>4099</v>
      </c>
      <c r="B1681" s="51">
        <v>2402</v>
      </c>
      <c r="C1681" t="s">
        <v>4101</v>
      </c>
      <c r="D1681" t="s">
        <v>4100</v>
      </c>
    </row>
    <row r="1682" spans="1:4" x14ac:dyDescent="0.25">
      <c r="A1682" t="s">
        <v>4102</v>
      </c>
      <c r="B1682" s="51">
        <v>2403</v>
      </c>
      <c r="C1682" t="s">
        <v>4103</v>
      </c>
      <c r="D1682" t="s">
        <v>4104</v>
      </c>
    </row>
    <row r="1683" spans="1:4" x14ac:dyDescent="0.25">
      <c r="A1683" t="s">
        <v>4102</v>
      </c>
      <c r="B1683" s="51">
        <v>2403</v>
      </c>
      <c r="C1683" t="s">
        <v>4105</v>
      </c>
      <c r="D1683" t="s">
        <v>4104</v>
      </c>
    </row>
    <row r="1684" spans="1:4" x14ac:dyDescent="0.25">
      <c r="A1684" t="s">
        <v>4102</v>
      </c>
      <c r="B1684" s="51">
        <v>2403</v>
      </c>
      <c r="C1684" t="s">
        <v>4104</v>
      </c>
    </row>
    <row r="1685" spans="1:4" x14ac:dyDescent="0.25">
      <c r="A1685" t="s">
        <v>4102</v>
      </c>
      <c r="B1685" s="51">
        <v>2403</v>
      </c>
      <c r="C1685" t="s">
        <v>4106</v>
      </c>
      <c r="D1685" t="s">
        <v>4104</v>
      </c>
    </row>
    <row r="1686" spans="1:4" x14ac:dyDescent="0.25">
      <c r="A1686" t="s">
        <v>4102</v>
      </c>
      <c r="B1686" s="51">
        <v>2403</v>
      </c>
      <c r="C1686" t="s">
        <v>4107</v>
      </c>
      <c r="D1686" t="s">
        <v>4104</v>
      </c>
    </row>
    <row r="1687" spans="1:4" x14ac:dyDescent="0.25">
      <c r="A1687" t="s">
        <v>4102</v>
      </c>
      <c r="B1687" s="51">
        <v>2403</v>
      </c>
      <c r="C1687" t="s">
        <v>4108</v>
      </c>
      <c r="D1687" t="s">
        <v>4104</v>
      </c>
    </row>
    <row r="1688" spans="1:4" x14ac:dyDescent="0.25">
      <c r="A1688" t="s">
        <v>4109</v>
      </c>
      <c r="B1688" s="51">
        <v>2404</v>
      </c>
      <c r="C1688" t="s">
        <v>4110</v>
      </c>
      <c r="D1688" t="s">
        <v>4111</v>
      </c>
    </row>
    <row r="1689" spans="1:4" x14ac:dyDescent="0.25">
      <c r="A1689" t="s">
        <v>4109</v>
      </c>
      <c r="B1689" s="51">
        <v>2404</v>
      </c>
      <c r="C1689" t="s">
        <v>4111</v>
      </c>
    </row>
    <row r="1690" spans="1:4" x14ac:dyDescent="0.25">
      <c r="A1690" t="s">
        <v>4112</v>
      </c>
      <c r="B1690" s="51">
        <v>2405</v>
      </c>
      <c r="C1690" t="s">
        <v>4113</v>
      </c>
    </row>
    <row r="1691" spans="1:4" x14ac:dyDescent="0.25">
      <c r="A1691" t="s">
        <v>4112</v>
      </c>
      <c r="B1691" s="51">
        <v>2405</v>
      </c>
      <c r="C1691" t="s">
        <v>4114</v>
      </c>
      <c r="D1691" t="s">
        <v>4113</v>
      </c>
    </row>
    <row r="1692" spans="1:4" x14ac:dyDescent="0.25">
      <c r="A1692" t="s">
        <v>4115</v>
      </c>
      <c r="B1692" s="51">
        <v>2406</v>
      </c>
      <c r="C1692" t="s">
        <v>4116</v>
      </c>
    </row>
    <row r="1693" spans="1:4" x14ac:dyDescent="0.25">
      <c r="A1693" t="s">
        <v>4115</v>
      </c>
      <c r="B1693" s="51">
        <v>2406</v>
      </c>
      <c r="C1693" t="s">
        <v>4117</v>
      </c>
      <c r="D1693" t="s">
        <v>4116</v>
      </c>
    </row>
    <row r="1694" spans="1:4" x14ac:dyDescent="0.25">
      <c r="A1694" t="s">
        <v>4118</v>
      </c>
      <c r="B1694" s="51">
        <v>2407</v>
      </c>
      <c r="C1694" t="s">
        <v>4119</v>
      </c>
      <c r="D1694" t="s">
        <v>4120</v>
      </c>
    </row>
    <row r="1695" spans="1:4" x14ac:dyDescent="0.25">
      <c r="A1695" t="s">
        <v>4118</v>
      </c>
      <c r="B1695" s="51">
        <v>2407</v>
      </c>
      <c r="C1695" t="s">
        <v>4120</v>
      </c>
    </row>
    <row r="1696" spans="1:4" x14ac:dyDescent="0.25">
      <c r="A1696" t="s">
        <v>4118</v>
      </c>
      <c r="B1696" s="51">
        <v>2408</v>
      </c>
      <c r="C1696" t="s">
        <v>4121</v>
      </c>
      <c r="D1696" t="s">
        <v>4122</v>
      </c>
    </row>
    <row r="1697" spans="1:4" x14ac:dyDescent="0.25">
      <c r="A1697" t="s">
        <v>4118</v>
      </c>
      <c r="B1697" s="51">
        <v>2408</v>
      </c>
      <c r="C1697" t="s">
        <v>4122</v>
      </c>
    </row>
    <row r="1698" spans="1:4" x14ac:dyDescent="0.25">
      <c r="A1698" t="s">
        <v>4118</v>
      </c>
      <c r="B1698" s="51">
        <v>2408</v>
      </c>
      <c r="C1698" t="s">
        <v>4123</v>
      </c>
      <c r="D1698" t="s">
        <v>4122</v>
      </c>
    </row>
    <row r="1699" spans="1:4" x14ac:dyDescent="0.25">
      <c r="A1699" t="s">
        <v>4124</v>
      </c>
      <c r="B1699" s="51">
        <v>2409</v>
      </c>
      <c r="C1699" t="s">
        <v>4125</v>
      </c>
    </row>
    <row r="1700" spans="1:4" x14ac:dyDescent="0.25">
      <c r="A1700" t="s">
        <v>4124</v>
      </c>
      <c r="B1700" s="51">
        <v>2409</v>
      </c>
      <c r="C1700" t="s">
        <v>4126</v>
      </c>
      <c r="D1700" t="s">
        <v>4125</v>
      </c>
    </row>
    <row r="1701" spans="1:4" x14ac:dyDescent="0.25">
      <c r="A1701" t="s">
        <v>4127</v>
      </c>
      <c r="B1701" s="51">
        <v>2410</v>
      </c>
      <c r="C1701" t="s">
        <v>4128</v>
      </c>
      <c r="D1701" t="s">
        <v>4129</v>
      </c>
    </row>
    <row r="1702" spans="1:4" x14ac:dyDescent="0.25">
      <c r="A1702" t="s">
        <v>4127</v>
      </c>
      <c r="B1702" s="51">
        <v>2410</v>
      </c>
      <c r="C1702" t="s">
        <v>4129</v>
      </c>
    </row>
    <row r="1703" spans="1:4" x14ac:dyDescent="0.25">
      <c r="A1703" t="s">
        <v>4127</v>
      </c>
      <c r="B1703" s="51">
        <v>2410</v>
      </c>
      <c r="C1703" t="s">
        <v>4130</v>
      </c>
      <c r="D1703" t="s">
        <v>4129</v>
      </c>
    </row>
    <row r="1704" spans="1:4" x14ac:dyDescent="0.25">
      <c r="A1704" t="s">
        <v>4127</v>
      </c>
      <c r="B1704" s="51">
        <v>2410</v>
      </c>
      <c r="C1704" t="s">
        <v>4131</v>
      </c>
      <c r="D1704" t="s">
        <v>4129</v>
      </c>
    </row>
    <row r="1705" spans="1:4" x14ac:dyDescent="0.25">
      <c r="A1705" t="s">
        <v>4127</v>
      </c>
      <c r="B1705" s="51">
        <v>2410</v>
      </c>
      <c r="C1705" t="s">
        <v>4132</v>
      </c>
      <c r="D1705" t="s">
        <v>4129</v>
      </c>
    </row>
    <row r="1706" spans="1:4" x14ac:dyDescent="0.25">
      <c r="A1706" t="s">
        <v>4127</v>
      </c>
      <c r="B1706" s="51">
        <v>2410</v>
      </c>
      <c r="C1706" t="s">
        <v>4133</v>
      </c>
      <c r="D1706" t="s">
        <v>4129</v>
      </c>
    </row>
    <row r="1707" spans="1:4" x14ac:dyDescent="0.25">
      <c r="A1707" t="s">
        <v>4127</v>
      </c>
      <c r="B1707" s="51">
        <v>2410</v>
      </c>
      <c r="C1707" t="s">
        <v>4134</v>
      </c>
      <c r="D1707" t="s">
        <v>4129</v>
      </c>
    </row>
    <row r="1708" spans="1:4" x14ac:dyDescent="0.25">
      <c r="A1708" t="s">
        <v>4135</v>
      </c>
      <c r="B1708" s="51">
        <v>2411</v>
      </c>
      <c r="C1708" t="s">
        <v>4136</v>
      </c>
      <c r="D1708" t="s">
        <v>4137</v>
      </c>
    </row>
    <row r="1709" spans="1:4" x14ac:dyDescent="0.25">
      <c r="A1709" t="s">
        <v>4135</v>
      </c>
      <c r="B1709" s="51">
        <v>2411</v>
      </c>
      <c r="C1709" t="s">
        <v>4138</v>
      </c>
      <c r="D1709" t="s">
        <v>4137</v>
      </c>
    </row>
    <row r="1710" spans="1:4" x14ac:dyDescent="0.25">
      <c r="A1710" t="s">
        <v>4135</v>
      </c>
      <c r="B1710" s="51">
        <v>2411</v>
      </c>
      <c r="C1710" t="s">
        <v>4139</v>
      </c>
      <c r="D1710" t="s">
        <v>4137</v>
      </c>
    </row>
    <row r="1711" spans="1:4" x14ac:dyDescent="0.25">
      <c r="A1711" t="s">
        <v>4135</v>
      </c>
      <c r="B1711" s="51">
        <v>2411</v>
      </c>
      <c r="C1711" t="s">
        <v>4137</v>
      </c>
    </row>
    <row r="1712" spans="1:4" x14ac:dyDescent="0.25">
      <c r="A1712" t="s">
        <v>4135</v>
      </c>
      <c r="B1712" s="51">
        <v>2411</v>
      </c>
      <c r="C1712" t="s">
        <v>4140</v>
      </c>
      <c r="D1712" t="s">
        <v>4137</v>
      </c>
    </row>
    <row r="1713" spans="1:4" x14ac:dyDescent="0.25">
      <c r="A1713" t="s">
        <v>4135</v>
      </c>
      <c r="B1713" s="51">
        <v>2411</v>
      </c>
      <c r="C1713" t="s">
        <v>4141</v>
      </c>
      <c r="D1713" t="s">
        <v>4137</v>
      </c>
    </row>
    <row r="1714" spans="1:4" x14ac:dyDescent="0.25">
      <c r="A1714" t="s">
        <v>4135</v>
      </c>
      <c r="B1714" s="51">
        <v>2411</v>
      </c>
      <c r="C1714" t="s">
        <v>4142</v>
      </c>
      <c r="D1714" t="s">
        <v>4137</v>
      </c>
    </row>
    <row r="1715" spans="1:4" x14ac:dyDescent="0.25">
      <c r="A1715" t="s">
        <v>4135</v>
      </c>
      <c r="B1715" s="51">
        <v>2411</v>
      </c>
      <c r="C1715" t="s">
        <v>4143</v>
      </c>
      <c r="D1715" t="s">
        <v>4137</v>
      </c>
    </row>
    <row r="1716" spans="1:4" x14ac:dyDescent="0.25">
      <c r="A1716" t="s">
        <v>4144</v>
      </c>
      <c r="B1716" s="51">
        <v>2412</v>
      </c>
      <c r="C1716" t="s">
        <v>4145</v>
      </c>
      <c r="D1716" t="s">
        <v>4146</v>
      </c>
    </row>
    <row r="1717" spans="1:4" x14ac:dyDescent="0.25">
      <c r="A1717" t="s">
        <v>4144</v>
      </c>
      <c r="B1717" s="51">
        <v>2412</v>
      </c>
      <c r="C1717" t="s">
        <v>4146</v>
      </c>
    </row>
    <row r="1718" spans="1:4" x14ac:dyDescent="0.25">
      <c r="A1718" t="s">
        <v>4144</v>
      </c>
      <c r="B1718" s="51">
        <v>2412</v>
      </c>
      <c r="C1718" t="s">
        <v>4147</v>
      </c>
      <c r="D1718" t="s">
        <v>4146</v>
      </c>
    </row>
    <row r="1719" spans="1:4" x14ac:dyDescent="0.25">
      <c r="A1719" t="s">
        <v>4144</v>
      </c>
      <c r="B1719" s="51">
        <v>2412</v>
      </c>
      <c r="C1719" t="s">
        <v>4148</v>
      </c>
      <c r="D1719" t="s">
        <v>4146</v>
      </c>
    </row>
    <row r="1720" spans="1:4" x14ac:dyDescent="0.25">
      <c r="A1720" t="s">
        <v>4149</v>
      </c>
      <c r="B1720" s="51">
        <v>2413</v>
      </c>
      <c r="C1720" t="s">
        <v>4150</v>
      </c>
      <c r="D1720" t="s">
        <v>4151</v>
      </c>
    </row>
    <row r="1721" spans="1:4" x14ac:dyDescent="0.25">
      <c r="A1721" t="s">
        <v>4149</v>
      </c>
      <c r="B1721" s="51">
        <v>2413</v>
      </c>
      <c r="C1721" t="s">
        <v>4152</v>
      </c>
      <c r="D1721" t="s">
        <v>4151</v>
      </c>
    </row>
    <row r="1722" spans="1:4" x14ac:dyDescent="0.25">
      <c r="A1722" t="s">
        <v>4149</v>
      </c>
      <c r="B1722" s="51">
        <v>2413</v>
      </c>
      <c r="C1722" t="s">
        <v>4151</v>
      </c>
    </row>
    <row r="1723" spans="1:4" x14ac:dyDescent="0.25">
      <c r="A1723" t="s">
        <v>4149</v>
      </c>
      <c r="B1723" s="51">
        <v>2413</v>
      </c>
      <c r="C1723" t="s">
        <v>4153</v>
      </c>
      <c r="D1723" t="s">
        <v>4151</v>
      </c>
    </row>
    <row r="1724" spans="1:4" x14ac:dyDescent="0.25">
      <c r="A1724" t="s">
        <v>4154</v>
      </c>
      <c r="B1724" s="51">
        <v>2414</v>
      </c>
      <c r="C1724" t="s">
        <v>4155</v>
      </c>
      <c r="D1724" t="s">
        <v>4156</v>
      </c>
    </row>
    <row r="1725" spans="1:4" x14ac:dyDescent="0.25">
      <c r="A1725" t="s">
        <v>4154</v>
      </c>
      <c r="B1725" s="51">
        <v>2414</v>
      </c>
      <c r="C1725" t="s">
        <v>4157</v>
      </c>
      <c r="D1725" t="s">
        <v>4156</v>
      </c>
    </row>
    <row r="1726" spans="1:4" x14ac:dyDescent="0.25">
      <c r="A1726" t="s">
        <v>4154</v>
      </c>
      <c r="B1726" s="51">
        <v>2414</v>
      </c>
      <c r="C1726" t="s">
        <v>4156</v>
      </c>
    </row>
    <row r="1727" spans="1:4" x14ac:dyDescent="0.25">
      <c r="A1727" t="s">
        <v>4154</v>
      </c>
      <c r="B1727" s="51">
        <v>2414</v>
      </c>
      <c r="C1727" t="s">
        <v>4158</v>
      </c>
      <c r="D1727" t="s">
        <v>4156</v>
      </c>
    </row>
    <row r="1728" spans="1:4" x14ac:dyDescent="0.25">
      <c r="A1728" t="s">
        <v>4154</v>
      </c>
      <c r="B1728" s="51">
        <v>2414</v>
      </c>
      <c r="C1728" t="s">
        <v>4159</v>
      </c>
      <c r="D1728" t="s">
        <v>4156</v>
      </c>
    </row>
    <row r="1729" spans="1:4" x14ac:dyDescent="0.25">
      <c r="A1729" t="s">
        <v>4160</v>
      </c>
      <c r="B1729" s="51">
        <v>2415</v>
      </c>
      <c r="C1729" t="s">
        <v>4161</v>
      </c>
      <c r="D1729" t="s">
        <v>4162</v>
      </c>
    </row>
    <row r="1730" spans="1:4" x14ac:dyDescent="0.25">
      <c r="A1730" t="s">
        <v>4160</v>
      </c>
      <c r="B1730" s="51">
        <v>2415</v>
      </c>
      <c r="C1730" t="s">
        <v>4163</v>
      </c>
      <c r="D1730" t="s">
        <v>4162</v>
      </c>
    </row>
    <row r="1731" spans="1:4" x14ac:dyDescent="0.25">
      <c r="A1731" t="s">
        <v>4160</v>
      </c>
      <c r="B1731" s="51">
        <v>2415</v>
      </c>
      <c r="C1731" t="s">
        <v>4162</v>
      </c>
    </row>
    <row r="1732" spans="1:4" x14ac:dyDescent="0.25">
      <c r="A1732" t="s">
        <v>4160</v>
      </c>
      <c r="B1732" s="51">
        <v>2415</v>
      </c>
      <c r="C1732" t="s">
        <v>4164</v>
      </c>
      <c r="D1732" t="s">
        <v>4162</v>
      </c>
    </row>
    <row r="1733" spans="1:4" x14ac:dyDescent="0.25">
      <c r="A1733" t="s">
        <v>4160</v>
      </c>
      <c r="B1733" s="51">
        <v>2415</v>
      </c>
      <c r="C1733" t="s">
        <v>4165</v>
      </c>
      <c r="D1733" t="s">
        <v>4162</v>
      </c>
    </row>
    <row r="1734" spans="1:4" x14ac:dyDescent="0.25">
      <c r="A1734" t="s">
        <v>4160</v>
      </c>
      <c r="B1734" s="51">
        <v>2415</v>
      </c>
      <c r="C1734" t="s">
        <v>4166</v>
      </c>
      <c r="D1734" t="s">
        <v>4162</v>
      </c>
    </row>
    <row r="1735" spans="1:4" x14ac:dyDescent="0.25">
      <c r="A1735" t="s">
        <v>4167</v>
      </c>
      <c r="B1735" s="51">
        <v>2416</v>
      </c>
      <c r="C1735" t="s">
        <v>4168</v>
      </c>
      <c r="D1735" t="s">
        <v>4169</v>
      </c>
    </row>
    <row r="1736" spans="1:4" x14ac:dyDescent="0.25">
      <c r="A1736" t="s">
        <v>4167</v>
      </c>
      <c r="B1736" s="51">
        <v>2416</v>
      </c>
      <c r="C1736" t="s">
        <v>4170</v>
      </c>
      <c r="D1736" t="s">
        <v>4169</v>
      </c>
    </row>
    <row r="1737" spans="1:4" x14ac:dyDescent="0.25">
      <c r="A1737" t="s">
        <v>4167</v>
      </c>
      <c r="B1737" s="51">
        <v>2416</v>
      </c>
      <c r="C1737" t="s">
        <v>4171</v>
      </c>
      <c r="D1737" t="s">
        <v>4169</v>
      </c>
    </row>
    <row r="1738" spans="1:4" x14ac:dyDescent="0.25">
      <c r="A1738" t="s">
        <v>4167</v>
      </c>
      <c r="B1738" s="51">
        <v>2416</v>
      </c>
      <c r="C1738" t="s">
        <v>4169</v>
      </c>
    </row>
    <row r="1739" spans="1:4" x14ac:dyDescent="0.25">
      <c r="A1739" t="s">
        <v>4167</v>
      </c>
      <c r="B1739" s="51">
        <v>2416</v>
      </c>
      <c r="C1739" t="s">
        <v>4172</v>
      </c>
      <c r="D1739" t="s">
        <v>4169</v>
      </c>
    </row>
    <row r="1740" spans="1:4" x14ac:dyDescent="0.25">
      <c r="A1740" t="s">
        <v>4167</v>
      </c>
      <c r="B1740" s="51">
        <v>2416</v>
      </c>
      <c r="C1740" t="s">
        <v>4173</v>
      </c>
      <c r="D1740" t="s">
        <v>4169</v>
      </c>
    </row>
    <row r="1741" spans="1:4" x14ac:dyDescent="0.25">
      <c r="A1741" t="s">
        <v>4174</v>
      </c>
      <c r="B1741" s="51">
        <v>2417</v>
      </c>
      <c r="C1741" t="s">
        <v>4175</v>
      </c>
    </row>
    <row r="1742" spans="1:4" x14ac:dyDescent="0.25">
      <c r="A1742" t="s">
        <v>4174</v>
      </c>
      <c r="B1742" s="51">
        <v>2417</v>
      </c>
      <c r="C1742" t="s">
        <v>4176</v>
      </c>
      <c r="D1742" t="s">
        <v>4175</v>
      </c>
    </row>
    <row r="1743" spans="1:4" x14ac:dyDescent="0.25">
      <c r="A1743" t="s">
        <v>4174</v>
      </c>
      <c r="B1743" s="51">
        <v>2417</v>
      </c>
      <c r="C1743" t="s">
        <v>4177</v>
      </c>
      <c r="D1743" t="s">
        <v>4175</v>
      </c>
    </row>
    <row r="1744" spans="1:4" x14ac:dyDescent="0.25">
      <c r="A1744" t="s">
        <v>4174</v>
      </c>
      <c r="B1744" s="51">
        <v>2417</v>
      </c>
      <c r="C1744" t="s">
        <v>4178</v>
      </c>
      <c r="D1744" t="s">
        <v>4175</v>
      </c>
    </row>
    <row r="1745" spans="1:5" x14ac:dyDescent="0.25">
      <c r="A1745" t="s">
        <v>4179</v>
      </c>
      <c r="B1745" s="51">
        <v>2418</v>
      </c>
      <c r="C1745" t="s">
        <v>4180</v>
      </c>
      <c r="E1745" t="s">
        <v>13884</v>
      </c>
    </row>
    <row r="1746" spans="1:5" x14ac:dyDescent="0.25">
      <c r="A1746" t="s">
        <v>4179</v>
      </c>
      <c r="B1746" s="51">
        <v>2418</v>
      </c>
      <c r="C1746" t="s">
        <v>4181</v>
      </c>
      <c r="D1746" t="s">
        <v>4180</v>
      </c>
      <c r="E1746" t="s">
        <v>13884</v>
      </c>
    </row>
    <row r="1747" spans="1:5" x14ac:dyDescent="0.25">
      <c r="A1747" t="s">
        <v>4179</v>
      </c>
      <c r="B1747" s="51">
        <v>2418</v>
      </c>
      <c r="C1747" t="s">
        <v>4182</v>
      </c>
      <c r="D1747" t="s">
        <v>4180</v>
      </c>
      <c r="E1747" t="s">
        <v>13884</v>
      </c>
    </row>
    <row r="1748" spans="1:5" x14ac:dyDescent="0.25">
      <c r="A1748" t="s">
        <v>4183</v>
      </c>
      <c r="B1748" s="51">
        <v>2419</v>
      </c>
      <c r="C1748" t="s">
        <v>4184</v>
      </c>
      <c r="D1748" t="s">
        <v>4185</v>
      </c>
    </row>
    <row r="1749" spans="1:5" x14ac:dyDescent="0.25">
      <c r="A1749" t="s">
        <v>4183</v>
      </c>
      <c r="B1749" s="51">
        <v>2419</v>
      </c>
      <c r="C1749" t="s">
        <v>4185</v>
      </c>
    </row>
    <row r="1750" spans="1:5" x14ac:dyDescent="0.25">
      <c r="A1750" t="s">
        <v>4183</v>
      </c>
      <c r="B1750" s="51">
        <v>2419</v>
      </c>
      <c r="C1750" t="s">
        <v>4186</v>
      </c>
      <c r="D1750" t="s">
        <v>4185</v>
      </c>
    </row>
    <row r="1751" spans="1:5" x14ac:dyDescent="0.25">
      <c r="A1751" t="s">
        <v>4187</v>
      </c>
      <c r="B1751" s="51">
        <v>2420</v>
      </c>
      <c r="C1751" t="s">
        <v>4188</v>
      </c>
      <c r="D1751" t="s">
        <v>4189</v>
      </c>
    </row>
    <row r="1752" spans="1:5" x14ac:dyDescent="0.25">
      <c r="A1752" t="s">
        <v>4187</v>
      </c>
      <c r="B1752" s="51">
        <v>2420</v>
      </c>
      <c r="C1752" t="s">
        <v>4190</v>
      </c>
      <c r="D1752" t="s">
        <v>4189</v>
      </c>
    </row>
    <row r="1753" spans="1:5" x14ac:dyDescent="0.25">
      <c r="A1753" t="s">
        <v>4187</v>
      </c>
      <c r="B1753" s="51">
        <v>2420</v>
      </c>
      <c r="C1753" t="s">
        <v>4189</v>
      </c>
    </row>
    <row r="1754" spans="1:5" x14ac:dyDescent="0.25">
      <c r="A1754" t="s">
        <v>4187</v>
      </c>
      <c r="B1754" s="51">
        <v>2420</v>
      </c>
      <c r="C1754" t="s">
        <v>4191</v>
      </c>
      <c r="D1754" t="s">
        <v>4189</v>
      </c>
    </row>
    <row r="1755" spans="1:5" x14ac:dyDescent="0.25">
      <c r="A1755" t="s">
        <v>4192</v>
      </c>
      <c r="B1755" s="51">
        <v>2421</v>
      </c>
      <c r="C1755" t="s">
        <v>4193</v>
      </c>
      <c r="D1755" t="s">
        <v>4194</v>
      </c>
    </row>
    <row r="1756" spans="1:5" x14ac:dyDescent="0.25">
      <c r="A1756" t="s">
        <v>4192</v>
      </c>
      <c r="B1756" s="51">
        <v>2421</v>
      </c>
      <c r="C1756" t="s">
        <v>4195</v>
      </c>
      <c r="D1756" t="s">
        <v>4194</v>
      </c>
    </row>
    <row r="1757" spans="1:5" x14ac:dyDescent="0.25">
      <c r="A1757" t="s">
        <v>4192</v>
      </c>
      <c r="B1757" s="51">
        <v>2421</v>
      </c>
      <c r="C1757" t="s">
        <v>4196</v>
      </c>
      <c r="D1757" t="s">
        <v>4194</v>
      </c>
    </row>
    <row r="1758" spans="1:5" x14ac:dyDescent="0.25">
      <c r="A1758" t="s">
        <v>4192</v>
      </c>
      <c r="B1758" s="51">
        <v>2421</v>
      </c>
      <c r="C1758" t="s">
        <v>4194</v>
      </c>
    </row>
    <row r="1759" spans="1:5" x14ac:dyDescent="0.25">
      <c r="A1759" t="s">
        <v>4197</v>
      </c>
      <c r="B1759" s="51">
        <v>2422</v>
      </c>
      <c r="C1759" t="s">
        <v>4198</v>
      </c>
      <c r="D1759" t="s">
        <v>4199</v>
      </c>
    </row>
    <row r="1760" spans="1:5" x14ac:dyDescent="0.25">
      <c r="A1760" t="s">
        <v>4197</v>
      </c>
      <c r="B1760" s="51">
        <v>2422</v>
      </c>
      <c r="C1760" t="s">
        <v>4200</v>
      </c>
      <c r="D1760" t="s">
        <v>4199</v>
      </c>
    </row>
    <row r="1761" spans="1:4" x14ac:dyDescent="0.25">
      <c r="A1761" t="s">
        <v>4197</v>
      </c>
      <c r="B1761" s="51">
        <v>2422</v>
      </c>
      <c r="C1761" t="s">
        <v>4199</v>
      </c>
    </row>
    <row r="1762" spans="1:4" x14ac:dyDescent="0.25">
      <c r="A1762" t="s">
        <v>4201</v>
      </c>
      <c r="B1762" s="51">
        <v>2423</v>
      </c>
      <c r="C1762" t="s">
        <v>4202</v>
      </c>
      <c r="D1762" t="s">
        <v>4203</v>
      </c>
    </row>
    <row r="1763" spans="1:4" x14ac:dyDescent="0.25">
      <c r="A1763" t="s">
        <v>4201</v>
      </c>
      <c r="B1763" s="51">
        <v>2423</v>
      </c>
      <c r="C1763" t="s">
        <v>4203</v>
      </c>
    </row>
    <row r="1764" spans="1:4" x14ac:dyDescent="0.25">
      <c r="A1764" t="s">
        <v>4201</v>
      </c>
      <c r="B1764" s="51">
        <v>2423</v>
      </c>
      <c r="C1764" t="s">
        <v>4204</v>
      </c>
      <c r="D1764" t="s">
        <v>4203</v>
      </c>
    </row>
    <row r="1765" spans="1:4" x14ac:dyDescent="0.25">
      <c r="A1765" t="s">
        <v>4205</v>
      </c>
      <c r="B1765" s="51">
        <v>2424</v>
      </c>
      <c r="C1765" t="s">
        <v>4206</v>
      </c>
      <c r="D1765" t="s">
        <v>4207</v>
      </c>
    </row>
    <row r="1766" spans="1:4" x14ac:dyDescent="0.25">
      <c r="A1766" t="s">
        <v>4205</v>
      </c>
      <c r="B1766" s="51">
        <v>2424</v>
      </c>
      <c r="C1766" t="s">
        <v>4207</v>
      </c>
    </row>
    <row r="1767" spans="1:4" x14ac:dyDescent="0.25">
      <c r="A1767" t="s">
        <v>4205</v>
      </c>
      <c r="B1767" s="51">
        <v>2424</v>
      </c>
      <c r="C1767" t="s">
        <v>4208</v>
      </c>
      <c r="D1767" t="s">
        <v>4207</v>
      </c>
    </row>
    <row r="1768" spans="1:4" x14ac:dyDescent="0.25">
      <c r="A1768" t="s">
        <v>4205</v>
      </c>
      <c r="B1768" s="51">
        <v>2424</v>
      </c>
      <c r="C1768" t="s">
        <v>4209</v>
      </c>
      <c r="D1768" t="s">
        <v>4207</v>
      </c>
    </row>
    <row r="1769" spans="1:4" x14ac:dyDescent="0.25">
      <c r="A1769" t="s">
        <v>4205</v>
      </c>
      <c r="B1769" s="51">
        <v>2424</v>
      </c>
      <c r="C1769" t="s">
        <v>4210</v>
      </c>
      <c r="D1769" t="s">
        <v>4207</v>
      </c>
    </row>
    <row r="1770" spans="1:4" x14ac:dyDescent="0.25">
      <c r="A1770" t="s">
        <v>4211</v>
      </c>
      <c r="B1770" s="51">
        <v>2425</v>
      </c>
      <c r="C1770" t="s">
        <v>4212</v>
      </c>
      <c r="D1770" t="s">
        <v>4213</v>
      </c>
    </row>
    <row r="1771" spans="1:4" x14ac:dyDescent="0.25">
      <c r="A1771" t="s">
        <v>4211</v>
      </c>
      <c r="B1771" s="51">
        <v>2425</v>
      </c>
      <c r="C1771" t="s">
        <v>4214</v>
      </c>
      <c r="D1771" t="s">
        <v>4213</v>
      </c>
    </row>
    <row r="1772" spans="1:4" x14ac:dyDescent="0.25">
      <c r="A1772" t="s">
        <v>4211</v>
      </c>
      <c r="B1772" s="51">
        <v>2425</v>
      </c>
      <c r="C1772" t="s">
        <v>4213</v>
      </c>
    </row>
    <row r="1773" spans="1:4" x14ac:dyDescent="0.25">
      <c r="A1773" t="s">
        <v>4215</v>
      </c>
      <c r="B1773" s="51">
        <v>2426</v>
      </c>
      <c r="C1773" t="s">
        <v>4216</v>
      </c>
      <c r="D1773" t="s">
        <v>4217</v>
      </c>
    </row>
    <row r="1774" spans="1:4" x14ac:dyDescent="0.25">
      <c r="A1774" t="s">
        <v>4215</v>
      </c>
      <c r="B1774" s="51">
        <v>2426</v>
      </c>
      <c r="C1774" t="s">
        <v>4218</v>
      </c>
      <c r="D1774" t="s">
        <v>4217</v>
      </c>
    </row>
    <row r="1775" spans="1:4" x14ac:dyDescent="0.25">
      <c r="A1775" t="s">
        <v>4215</v>
      </c>
      <c r="B1775" s="51">
        <v>2426</v>
      </c>
      <c r="C1775" t="s">
        <v>4219</v>
      </c>
      <c r="D1775" t="s">
        <v>4217</v>
      </c>
    </row>
    <row r="1776" spans="1:4" x14ac:dyDescent="0.25">
      <c r="A1776" t="s">
        <v>4215</v>
      </c>
      <c r="B1776" s="51">
        <v>2426</v>
      </c>
      <c r="C1776" t="s">
        <v>4217</v>
      </c>
    </row>
    <row r="1777" spans="1:4" x14ac:dyDescent="0.25">
      <c r="A1777" t="s">
        <v>4220</v>
      </c>
      <c r="B1777" s="51">
        <v>2427</v>
      </c>
      <c r="C1777" t="s">
        <v>4221</v>
      </c>
      <c r="D1777" t="s">
        <v>4222</v>
      </c>
    </row>
    <row r="1778" spans="1:4" x14ac:dyDescent="0.25">
      <c r="A1778" t="s">
        <v>4220</v>
      </c>
      <c r="B1778" s="51">
        <v>2427</v>
      </c>
      <c r="C1778" t="s">
        <v>4223</v>
      </c>
      <c r="D1778" t="s">
        <v>4222</v>
      </c>
    </row>
    <row r="1779" spans="1:4" x14ac:dyDescent="0.25">
      <c r="A1779" t="s">
        <v>4220</v>
      </c>
      <c r="B1779" s="51">
        <v>2427</v>
      </c>
      <c r="C1779" t="s">
        <v>4224</v>
      </c>
      <c r="D1779" t="s">
        <v>4222</v>
      </c>
    </row>
    <row r="1780" spans="1:4" x14ac:dyDescent="0.25">
      <c r="A1780" t="s">
        <v>4220</v>
      </c>
      <c r="B1780" s="51">
        <v>2427</v>
      </c>
      <c r="C1780" t="s">
        <v>4222</v>
      </c>
    </row>
    <row r="1781" spans="1:4" x14ac:dyDescent="0.25">
      <c r="A1781" t="s">
        <v>4220</v>
      </c>
      <c r="B1781" s="51">
        <v>2427</v>
      </c>
      <c r="C1781" t="s">
        <v>4225</v>
      </c>
      <c r="D1781" t="s">
        <v>4222</v>
      </c>
    </row>
    <row r="1782" spans="1:4" x14ac:dyDescent="0.25">
      <c r="A1782" t="s">
        <v>4226</v>
      </c>
      <c r="B1782" s="51">
        <v>2428</v>
      </c>
      <c r="C1782" t="s">
        <v>4227</v>
      </c>
    </row>
    <row r="1783" spans="1:4" x14ac:dyDescent="0.25">
      <c r="A1783" t="s">
        <v>4226</v>
      </c>
      <c r="B1783" s="51">
        <v>2428</v>
      </c>
      <c r="C1783" t="s">
        <v>4228</v>
      </c>
      <c r="D1783" t="s">
        <v>4227</v>
      </c>
    </row>
    <row r="1784" spans="1:4" x14ac:dyDescent="0.25">
      <c r="A1784" t="s">
        <v>4226</v>
      </c>
      <c r="B1784" s="51">
        <v>2428</v>
      </c>
      <c r="C1784" t="s">
        <v>4229</v>
      </c>
      <c r="D1784" t="s">
        <v>4227</v>
      </c>
    </row>
    <row r="1785" spans="1:4" x14ac:dyDescent="0.25">
      <c r="A1785" t="s">
        <v>4230</v>
      </c>
      <c r="B1785" s="51">
        <v>2429</v>
      </c>
      <c r="C1785" t="s">
        <v>4231</v>
      </c>
      <c r="D1785" t="s">
        <v>4232</v>
      </c>
    </row>
    <row r="1786" spans="1:4" x14ac:dyDescent="0.25">
      <c r="A1786" t="s">
        <v>4230</v>
      </c>
      <c r="B1786" s="51">
        <v>2429</v>
      </c>
      <c r="C1786" t="s">
        <v>4233</v>
      </c>
      <c r="D1786" t="s">
        <v>4232</v>
      </c>
    </row>
    <row r="1787" spans="1:4" x14ac:dyDescent="0.25">
      <c r="A1787" t="s">
        <v>4230</v>
      </c>
      <c r="B1787" s="51">
        <v>2429</v>
      </c>
      <c r="C1787" t="s">
        <v>4234</v>
      </c>
      <c r="D1787" t="s">
        <v>4232</v>
      </c>
    </row>
    <row r="1788" spans="1:4" x14ac:dyDescent="0.25">
      <c r="A1788" t="s">
        <v>4230</v>
      </c>
      <c r="B1788" s="51">
        <v>2429</v>
      </c>
      <c r="C1788" t="s">
        <v>4232</v>
      </c>
    </row>
    <row r="1789" spans="1:4" x14ac:dyDescent="0.25">
      <c r="A1789" t="s">
        <v>4235</v>
      </c>
      <c r="B1789" s="51">
        <v>2430</v>
      </c>
      <c r="C1789" t="s">
        <v>4236</v>
      </c>
    </row>
    <row r="1790" spans="1:4" x14ac:dyDescent="0.25">
      <c r="A1790" t="s">
        <v>4235</v>
      </c>
      <c r="B1790" s="51">
        <v>2430</v>
      </c>
      <c r="C1790" t="s">
        <v>4237</v>
      </c>
      <c r="D1790" t="s">
        <v>4236</v>
      </c>
    </row>
    <row r="1791" spans="1:4" x14ac:dyDescent="0.25">
      <c r="A1791" t="s">
        <v>4235</v>
      </c>
      <c r="B1791" s="51">
        <v>2430</v>
      </c>
      <c r="C1791" t="s">
        <v>4238</v>
      </c>
      <c r="D1791" t="s">
        <v>4236</v>
      </c>
    </row>
    <row r="1792" spans="1:4" x14ac:dyDescent="0.25">
      <c r="A1792" t="s">
        <v>4235</v>
      </c>
      <c r="B1792" s="51">
        <v>2430</v>
      </c>
      <c r="C1792" t="s">
        <v>4239</v>
      </c>
      <c r="D1792" t="s">
        <v>4236</v>
      </c>
    </row>
    <row r="1793" spans="1:4" x14ac:dyDescent="0.25">
      <c r="A1793" t="s">
        <v>4240</v>
      </c>
      <c r="B1793" s="51">
        <v>2431</v>
      </c>
      <c r="C1793" t="s">
        <v>4241</v>
      </c>
      <c r="D1793" t="s">
        <v>4242</v>
      </c>
    </row>
    <row r="1794" spans="1:4" x14ac:dyDescent="0.25">
      <c r="A1794" t="s">
        <v>4240</v>
      </c>
      <c r="B1794" s="51">
        <v>2431</v>
      </c>
      <c r="C1794" t="s">
        <v>4242</v>
      </c>
    </row>
    <row r="1795" spans="1:4" x14ac:dyDescent="0.25">
      <c r="A1795" t="s">
        <v>4240</v>
      </c>
      <c r="B1795" s="51">
        <v>2431</v>
      </c>
      <c r="C1795" t="s">
        <v>4243</v>
      </c>
      <c r="D1795" t="s">
        <v>4242</v>
      </c>
    </row>
    <row r="1796" spans="1:4" x14ac:dyDescent="0.25">
      <c r="A1796" t="s">
        <v>4240</v>
      </c>
      <c r="B1796" s="51">
        <v>2431</v>
      </c>
      <c r="C1796" t="s">
        <v>4244</v>
      </c>
      <c r="D1796" t="s">
        <v>4242</v>
      </c>
    </row>
    <row r="1797" spans="1:4" x14ac:dyDescent="0.25">
      <c r="A1797" t="s">
        <v>4240</v>
      </c>
      <c r="B1797" s="51">
        <v>2431</v>
      </c>
      <c r="C1797" t="s">
        <v>4245</v>
      </c>
      <c r="D1797" t="s">
        <v>4242</v>
      </c>
    </row>
    <row r="1798" spans="1:4" x14ac:dyDescent="0.25">
      <c r="A1798" t="s">
        <v>4246</v>
      </c>
      <c r="B1798" s="51">
        <v>2432</v>
      </c>
      <c r="C1798" t="s">
        <v>4247</v>
      </c>
      <c r="D1798" t="s">
        <v>4248</v>
      </c>
    </row>
    <row r="1799" spans="1:4" x14ac:dyDescent="0.25">
      <c r="A1799" t="s">
        <v>4246</v>
      </c>
      <c r="B1799" s="51">
        <v>2432</v>
      </c>
      <c r="C1799" t="s">
        <v>4249</v>
      </c>
      <c r="D1799" t="s">
        <v>4248</v>
      </c>
    </row>
    <row r="1800" spans="1:4" x14ac:dyDescent="0.25">
      <c r="A1800" t="s">
        <v>4246</v>
      </c>
      <c r="B1800" s="51">
        <v>2432</v>
      </c>
      <c r="C1800" t="s">
        <v>4250</v>
      </c>
      <c r="D1800" t="s">
        <v>4248</v>
      </c>
    </row>
    <row r="1801" spans="1:4" x14ac:dyDescent="0.25">
      <c r="A1801" t="s">
        <v>4246</v>
      </c>
      <c r="B1801" s="51">
        <v>2432</v>
      </c>
      <c r="C1801" t="s">
        <v>4248</v>
      </c>
    </row>
    <row r="1802" spans="1:4" x14ac:dyDescent="0.25">
      <c r="A1802" t="s">
        <v>4246</v>
      </c>
      <c r="B1802" s="51">
        <v>2432</v>
      </c>
      <c r="C1802" t="s">
        <v>4251</v>
      </c>
      <c r="D1802" t="s">
        <v>4248</v>
      </c>
    </row>
    <row r="1803" spans="1:4" x14ac:dyDescent="0.25">
      <c r="A1803" t="s">
        <v>4252</v>
      </c>
      <c r="B1803" s="51">
        <v>2434</v>
      </c>
      <c r="C1803" t="s">
        <v>4253</v>
      </c>
    </row>
    <row r="1804" spans="1:4" x14ac:dyDescent="0.25">
      <c r="A1804" t="s">
        <v>4252</v>
      </c>
      <c r="B1804" s="51">
        <v>2434</v>
      </c>
      <c r="C1804" t="s">
        <v>4254</v>
      </c>
      <c r="D1804" t="s">
        <v>4253</v>
      </c>
    </row>
    <row r="1805" spans="1:4" x14ac:dyDescent="0.25">
      <c r="A1805" t="s">
        <v>4252</v>
      </c>
      <c r="B1805" s="51">
        <v>2434</v>
      </c>
      <c r="C1805" t="s">
        <v>4255</v>
      </c>
      <c r="D1805" t="s">
        <v>4253</v>
      </c>
    </row>
    <row r="1806" spans="1:4" x14ac:dyDescent="0.25">
      <c r="A1806" t="s">
        <v>4252</v>
      </c>
      <c r="B1806" s="51">
        <v>2434</v>
      </c>
      <c r="C1806" t="s">
        <v>4256</v>
      </c>
      <c r="D1806" t="s">
        <v>4253</v>
      </c>
    </row>
    <row r="1807" spans="1:4" x14ac:dyDescent="0.25">
      <c r="A1807" t="s">
        <v>4257</v>
      </c>
      <c r="B1807" s="51">
        <v>2435</v>
      </c>
      <c r="C1807" t="s">
        <v>4258</v>
      </c>
      <c r="D1807" t="s">
        <v>4259</v>
      </c>
    </row>
    <row r="1808" spans="1:4" x14ac:dyDescent="0.25">
      <c r="A1808" t="s">
        <v>4257</v>
      </c>
      <c r="B1808" s="51">
        <v>2435</v>
      </c>
      <c r="C1808" t="s">
        <v>4260</v>
      </c>
      <c r="D1808" t="s">
        <v>4259</v>
      </c>
    </row>
    <row r="1809" spans="1:4" x14ac:dyDescent="0.25">
      <c r="A1809" t="s">
        <v>4257</v>
      </c>
      <c r="B1809" s="51">
        <v>2435</v>
      </c>
      <c r="C1809" t="s">
        <v>4259</v>
      </c>
    </row>
    <row r="1810" spans="1:4" x14ac:dyDescent="0.25">
      <c r="A1810" t="s">
        <v>4257</v>
      </c>
      <c r="B1810" s="51">
        <v>2435</v>
      </c>
      <c r="C1810" t="s">
        <v>4261</v>
      </c>
      <c r="D1810" t="s">
        <v>4259</v>
      </c>
    </row>
    <row r="1811" spans="1:4" x14ac:dyDescent="0.25">
      <c r="A1811" t="s">
        <v>4257</v>
      </c>
      <c r="B1811" s="51">
        <v>2435</v>
      </c>
      <c r="C1811" t="s">
        <v>4262</v>
      </c>
      <c r="D1811" t="s">
        <v>4259</v>
      </c>
    </row>
    <row r="1812" spans="1:4" x14ac:dyDescent="0.25">
      <c r="A1812" t="s">
        <v>4263</v>
      </c>
      <c r="B1812" s="51">
        <v>2436</v>
      </c>
      <c r="C1812" t="s">
        <v>4264</v>
      </c>
    </row>
    <row r="1813" spans="1:4" x14ac:dyDescent="0.25">
      <c r="A1813" t="s">
        <v>4263</v>
      </c>
      <c r="B1813" s="51">
        <v>2436</v>
      </c>
      <c r="C1813" t="s">
        <v>4265</v>
      </c>
      <c r="D1813" t="s">
        <v>4264</v>
      </c>
    </row>
    <row r="1814" spans="1:4" x14ac:dyDescent="0.25">
      <c r="A1814" t="s">
        <v>4263</v>
      </c>
      <c r="B1814" s="51">
        <v>2436</v>
      </c>
      <c r="C1814" t="s">
        <v>4266</v>
      </c>
      <c r="D1814" t="s">
        <v>4264</v>
      </c>
    </row>
    <row r="1815" spans="1:4" x14ac:dyDescent="0.25">
      <c r="A1815" t="s">
        <v>4263</v>
      </c>
      <c r="B1815" s="51">
        <v>2436</v>
      </c>
      <c r="C1815" t="s">
        <v>4267</v>
      </c>
      <c r="D1815" t="s">
        <v>4264</v>
      </c>
    </row>
    <row r="1816" spans="1:4" x14ac:dyDescent="0.25">
      <c r="A1816" t="s">
        <v>4263</v>
      </c>
      <c r="B1816" s="51">
        <v>2436</v>
      </c>
      <c r="C1816" t="s">
        <v>4268</v>
      </c>
      <c r="D1816" t="s">
        <v>4264</v>
      </c>
    </row>
    <row r="1817" spans="1:4" x14ac:dyDescent="0.25">
      <c r="A1817" t="s">
        <v>4263</v>
      </c>
      <c r="B1817" s="51">
        <v>2436</v>
      </c>
      <c r="C1817" t="s">
        <v>4269</v>
      </c>
      <c r="D1817" t="s">
        <v>4264</v>
      </c>
    </row>
    <row r="1818" spans="1:4" x14ac:dyDescent="0.25">
      <c r="A1818" t="s">
        <v>4270</v>
      </c>
      <c r="B1818" s="51">
        <v>2437</v>
      </c>
      <c r="C1818" t="s">
        <v>4271</v>
      </c>
      <c r="D1818" t="s">
        <v>4272</v>
      </c>
    </row>
    <row r="1819" spans="1:4" x14ac:dyDescent="0.25">
      <c r="A1819" t="s">
        <v>4270</v>
      </c>
      <c r="B1819" s="51">
        <v>2437</v>
      </c>
      <c r="C1819" t="s">
        <v>4273</v>
      </c>
      <c r="D1819" t="s">
        <v>4272</v>
      </c>
    </row>
    <row r="1820" spans="1:4" x14ac:dyDescent="0.25">
      <c r="A1820" t="s">
        <v>4270</v>
      </c>
      <c r="B1820" s="51">
        <v>2437</v>
      </c>
      <c r="C1820" t="s">
        <v>4274</v>
      </c>
      <c r="D1820" t="s">
        <v>4272</v>
      </c>
    </row>
    <row r="1821" spans="1:4" x14ac:dyDescent="0.25">
      <c r="A1821" t="s">
        <v>4270</v>
      </c>
      <c r="B1821" s="51">
        <v>2437</v>
      </c>
      <c r="C1821" t="s">
        <v>4272</v>
      </c>
    </row>
    <row r="1822" spans="1:4" x14ac:dyDescent="0.25">
      <c r="A1822" t="s">
        <v>4270</v>
      </c>
      <c r="B1822" s="51">
        <v>2437</v>
      </c>
      <c r="C1822" t="s">
        <v>4275</v>
      </c>
      <c r="D1822" t="s">
        <v>4272</v>
      </c>
    </row>
    <row r="1823" spans="1:4" x14ac:dyDescent="0.25">
      <c r="A1823" t="s">
        <v>4270</v>
      </c>
      <c r="B1823" s="51">
        <v>2437</v>
      </c>
      <c r="C1823" t="s">
        <v>4276</v>
      </c>
      <c r="D1823" t="s">
        <v>4272</v>
      </c>
    </row>
    <row r="1824" spans="1:4" x14ac:dyDescent="0.25">
      <c r="A1824" t="s">
        <v>4270</v>
      </c>
      <c r="B1824" s="51">
        <v>2437</v>
      </c>
      <c r="C1824" t="s">
        <v>4277</v>
      </c>
      <c r="D1824" t="s">
        <v>4272</v>
      </c>
    </row>
    <row r="1825" spans="1:4" x14ac:dyDescent="0.25">
      <c r="A1825" t="s">
        <v>4270</v>
      </c>
      <c r="B1825" s="51">
        <v>2437</v>
      </c>
      <c r="C1825" t="s">
        <v>4278</v>
      </c>
      <c r="D1825" t="s">
        <v>4272</v>
      </c>
    </row>
    <row r="1826" spans="1:4" x14ac:dyDescent="0.25">
      <c r="A1826" t="s">
        <v>4270</v>
      </c>
      <c r="B1826" s="51">
        <v>2437</v>
      </c>
      <c r="C1826" t="s">
        <v>4279</v>
      </c>
      <c r="D1826" t="s">
        <v>4272</v>
      </c>
    </row>
    <row r="1827" spans="1:4" x14ac:dyDescent="0.25">
      <c r="A1827" t="s">
        <v>4280</v>
      </c>
      <c r="B1827" s="51">
        <v>2438</v>
      </c>
      <c r="C1827" t="s">
        <v>4281</v>
      </c>
      <c r="D1827" t="s">
        <v>4282</v>
      </c>
    </row>
    <row r="1828" spans="1:4" x14ac:dyDescent="0.25">
      <c r="A1828" t="s">
        <v>4280</v>
      </c>
      <c r="B1828" s="51">
        <v>2438</v>
      </c>
      <c r="C1828" t="s">
        <v>4282</v>
      </c>
    </row>
    <row r="1829" spans="1:4" x14ac:dyDescent="0.25">
      <c r="A1829" t="s">
        <v>4280</v>
      </c>
      <c r="B1829" s="51">
        <v>2438</v>
      </c>
      <c r="C1829" t="s">
        <v>4283</v>
      </c>
      <c r="D1829" t="s">
        <v>4282</v>
      </c>
    </row>
    <row r="1830" spans="1:4" x14ac:dyDescent="0.25">
      <c r="A1830" t="s">
        <v>4284</v>
      </c>
      <c r="B1830" s="51">
        <v>2439</v>
      </c>
      <c r="C1830" t="s">
        <v>4285</v>
      </c>
      <c r="D1830" t="s">
        <v>4286</v>
      </c>
    </row>
    <row r="1831" spans="1:4" x14ac:dyDescent="0.25">
      <c r="A1831" t="s">
        <v>4284</v>
      </c>
      <c r="B1831" s="51">
        <v>2439</v>
      </c>
      <c r="C1831" t="s">
        <v>4287</v>
      </c>
      <c r="D1831" t="s">
        <v>4286</v>
      </c>
    </row>
    <row r="1832" spans="1:4" x14ac:dyDescent="0.25">
      <c r="A1832" t="s">
        <v>4284</v>
      </c>
      <c r="B1832" s="51">
        <v>2439</v>
      </c>
      <c r="C1832" t="s">
        <v>4286</v>
      </c>
    </row>
    <row r="1833" spans="1:4" x14ac:dyDescent="0.25">
      <c r="A1833" t="s">
        <v>4284</v>
      </c>
      <c r="B1833" s="51">
        <v>2439</v>
      </c>
      <c r="C1833" t="s">
        <v>4288</v>
      </c>
      <c r="D1833" t="s">
        <v>4286</v>
      </c>
    </row>
    <row r="1834" spans="1:4" x14ac:dyDescent="0.25">
      <c r="A1834" t="s">
        <v>4289</v>
      </c>
      <c r="B1834" s="51">
        <v>2440</v>
      </c>
      <c r="C1834" t="s">
        <v>4290</v>
      </c>
      <c r="D1834" t="s">
        <v>4291</v>
      </c>
    </row>
    <row r="1835" spans="1:4" x14ac:dyDescent="0.25">
      <c r="A1835" t="s">
        <v>4289</v>
      </c>
      <c r="B1835" s="51">
        <v>2440</v>
      </c>
      <c r="C1835" t="s">
        <v>4292</v>
      </c>
      <c r="D1835" t="s">
        <v>4291</v>
      </c>
    </row>
    <row r="1836" spans="1:4" x14ac:dyDescent="0.25">
      <c r="A1836" t="s">
        <v>4289</v>
      </c>
      <c r="B1836" s="51">
        <v>2440</v>
      </c>
      <c r="C1836" t="s">
        <v>4291</v>
      </c>
    </row>
    <row r="1837" spans="1:4" x14ac:dyDescent="0.25">
      <c r="A1837" t="s">
        <v>4289</v>
      </c>
      <c r="B1837" s="51">
        <v>2440</v>
      </c>
      <c r="C1837" t="s">
        <v>4293</v>
      </c>
      <c r="D1837" t="s">
        <v>4291</v>
      </c>
    </row>
    <row r="1838" spans="1:4" x14ac:dyDescent="0.25">
      <c r="A1838" t="s">
        <v>4294</v>
      </c>
      <c r="B1838" s="51">
        <v>2441</v>
      </c>
      <c r="C1838" t="s">
        <v>4295</v>
      </c>
      <c r="D1838" t="s">
        <v>4296</v>
      </c>
    </row>
    <row r="1839" spans="1:4" x14ac:dyDescent="0.25">
      <c r="A1839" t="s">
        <v>4294</v>
      </c>
      <c r="B1839" s="51">
        <v>2441</v>
      </c>
      <c r="C1839" t="s">
        <v>4297</v>
      </c>
      <c r="D1839" t="s">
        <v>4296</v>
      </c>
    </row>
    <row r="1840" spans="1:4" x14ac:dyDescent="0.25">
      <c r="A1840" t="s">
        <v>4294</v>
      </c>
      <c r="B1840" s="51">
        <v>2441</v>
      </c>
      <c r="C1840" t="s">
        <v>4298</v>
      </c>
      <c r="D1840" t="s">
        <v>4296</v>
      </c>
    </row>
    <row r="1841" spans="1:4" x14ac:dyDescent="0.25">
      <c r="A1841" t="s">
        <v>4294</v>
      </c>
      <c r="B1841" s="51">
        <v>2441</v>
      </c>
      <c r="C1841" t="s">
        <v>4296</v>
      </c>
    </row>
    <row r="1842" spans="1:4" x14ac:dyDescent="0.25">
      <c r="A1842" t="s">
        <v>4299</v>
      </c>
      <c r="B1842" s="51">
        <v>2442</v>
      </c>
      <c r="C1842" t="s">
        <v>4300</v>
      </c>
      <c r="D1842" t="s">
        <v>4301</v>
      </c>
    </row>
    <row r="1843" spans="1:4" x14ac:dyDescent="0.25">
      <c r="A1843" t="s">
        <v>4299</v>
      </c>
      <c r="B1843" s="51">
        <v>2442</v>
      </c>
      <c r="C1843" t="s">
        <v>4302</v>
      </c>
      <c r="D1843" t="s">
        <v>4301</v>
      </c>
    </row>
    <row r="1844" spans="1:4" x14ac:dyDescent="0.25">
      <c r="A1844" t="s">
        <v>4299</v>
      </c>
      <c r="B1844" s="51">
        <v>2442</v>
      </c>
      <c r="C1844" t="s">
        <v>4303</v>
      </c>
      <c r="D1844" t="s">
        <v>4301</v>
      </c>
    </row>
    <row r="1845" spans="1:4" x14ac:dyDescent="0.25">
      <c r="A1845" t="s">
        <v>4299</v>
      </c>
      <c r="B1845" s="51">
        <v>2442</v>
      </c>
      <c r="C1845" t="s">
        <v>4304</v>
      </c>
      <c r="D1845" t="s">
        <v>4301</v>
      </c>
    </row>
    <row r="1846" spans="1:4" x14ac:dyDescent="0.25">
      <c r="A1846" t="s">
        <v>4299</v>
      </c>
      <c r="B1846" s="51">
        <v>2442</v>
      </c>
      <c r="C1846" t="s">
        <v>4301</v>
      </c>
    </row>
    <row r="1847" spans="1:4" x14ac:dyDescent="0.25">
      <c r="A1847" t="s">
        <v>4299</v>
      </c>
      <c r="B1847" s="51">
        <v>2442</v>
      </c>
      <c r="C1847" t="s">
        <v>4305</v>
      </c>
      <c r="D1847" t="s">
        <v>4301</v>
      </c>
    </row>
    <row r="1848" spans="1:4" x14ac:dyDescent="0.25">
      <c r="A1848" t="s">
        <v>4299</v>
      </c>
      <c r="B1848" s="51">
        <v>2442</v>
      </c>
      <c r="C1848" t="s">
        <v>4306</v>
      </c>
      <c r="D1848" t="s">
        <v>4301</v>
      </c>
    </row>
    <row r="1849" spans="1:4" x14ac:dyDescent="0.25">
      <c r="A1849" t="s">
        <v>4307</v>
      </c>
      <c r="B1849" s="51">
        <v>2443</v>
      </c>
      <c r="C1849" t="s">
        <v>4308</v>
      </c>
      <c r="D1849" t="s">
        <v>4309</v>
      </c>
    </row>
    <row r="1850" spans="1:4" x14ac:dyDescent="0.25">
      <c r="A1850" t="s">
        <v>4307</v>
      </c>
      <c r="B1850" s="51">
        <v>2443</v>
      </c>
      <c r="C1850" t="s">
        <v>4310</v>
      </c>
      <c r="D1850" t="s">
        <v>4309</v>
      </c>
    </row>
    <row r="1851" spans="1:4" x14ac:dyDescent="0.25">
      <c r="A1851" t="s">
        <v>4307</v>
      </c>
      <c r="B1851" s="51">
        <v>2443</v>
      </c>
      <c r="C1851" t="s">
        <v>4309</v>
      </c>
    </row>
    <row r="1852" spans="1:4" x14ac:dyDescent="0.25">
      <c r="A1852" t="s">
        <v>4311</v>
      </c>
      <c r="B1852" s="51">
        <v>2444</v>
      </c>
      <c r="C1852" t="s">
        <v>4312</v>
      </c>
      <c r="D1852" t="s">
        <v>4313</v>
      </c>
    </row>
    <row r="1853" spans="1:4" x14ac:dyDescent="0.25">
      <c r="A1853" t="s">
        <v>4311</v>
      </c>
      <c r="B1853" s="51">
        <v>2444</v>
      </c>
      <c r="C1853" t="s">
        <v>4314</v>
      </c>
      <c r="D1853" t="s">
        <v>4313</v>
      </c>
    </row>
    <row r="1854" spans="1:4" x14ac:dyDescent="0.25">
      <c r="A1854" t="s">
        <v>4311</v>
      </c>
      <c r="B1854" s="51">
        <v>2444</v>
      </c>
      <c r="C1854" t="s">
        <v>4315</v>
      </c>
      <c r="D1854" t="s">
        <v>4313</v>
      </c>
    </row>
    <row r="1855" spans="1:4" x14ac:dyDescent="0.25">
      <c r="A1855" t="s">
        <v>4311</v>
      </c>
      <c r="B1855" s="51">
        <v>2444</v>
      </c>
      <c r="C1855" t="s">
        <v>4316</v>
      </c>
      <c r="D1855" t="s">
        <v>4313</v>
      </c>
    </row>
    <row r="1856" spans="1:4" x14ac:dyDescent="0.25">
      <c r="A1856" t="s">
        <v>4311</v>
      </c>
      <c r="B1856" s="51">
        <v>2444</v>
      </c>
      <c r="C1856" t="s">
        <v>4313</v>
      </c>
    </row>
    <row r="1857" spans="1:4" x14ac:dyDescent="0.25">
      <c r="A1857" t="s">
        <v>4311</v>
      </c>
      <c r="B1857" s="51">
        <v>2444</v>
      </c>
      <c r="C1857" t="s">
        <v>4317</v>
      </c>
      <c r="D1857" t="s">
        <v>4313</v>
      </c>
    </row>
    <row r="1858" spans="1:4" x14ac:dyDescent="0.25">
      <c r="A1858" t="s">
        <v>4311</v>
      </c>
      <c r="B1858" s="51">
        <v>2444</v>
      </c>
      <c r="C1858" t="s">
        <v>4318</v>
      </c>
      <c r="D1858" t="s">
        <v>4313</v>
      </c>
    </row>
    <row r="1859" spans="1:4" x14ac:dyDescent="0.25">
      <c r="A1859" t="s">
        <v>4311</v>
      </c>
      <c r="B1859" s="51">
        <v>2444</v>
      </c>
      <c r="C1859" t="s">
        <v>4319</v>
      </c>
      <c r="D1859" t="s">
        <v>4313</v>
      </c>
    </row>
    <row r="1860" spans="1:4" x14ac:dyDescent="0.25">
      <c r="A1860" t="s">
        <v>4311</v>
      </c>
      <c r="B1860" s="51">
        <v>2444</v>
      </c>
      <c r="C1860" t="s">
        <v>4320</v>
      </c>
      <c r="D1860" t="s">
        <v>4313</v>
      </c>
    </row>
    <row r="1861" spans="1:4" x14ac:dyDescent="0.25">
      <c r="A1861" t="s">
        <v>4311</v>
      </c>
      <c r="B1861" s="51">
        <v>2444</v>
      </c>
      <c r="C1861" t="s">
        <v>4321</v>
      </c>
      <c r="D1861" t="s">
        <v>4313</v>
      </c>
    </row>
    <row r="1862" spans="1:4" x14ac:dyDescent="0.25">
      <c r="A1862" t="s">
        <v>4322</v>
      </c>
      <c r="B1862" s="51">
        <v>2445</v>
      </c>
      <c r="C1862" t="s">
        <v>4323</v>
      </c>
    </row>
    <row r="1863" spans="1:4" x14ac:dyDescent="0.25">
      <c r="A1863" t="s">
        <v>4322</v>
      </c>
      <c r="B1863" s="51">
        <v>2445</v>
      </c>
      <c r="C1863" t="s">
        <v>4324</v>
      </c>
      <c r="D1863" t="s">
        <v>4323</v>
      </c>
    </row>
    <row r="1864" spans="1:4" x14ac:dyDescent="0.25">
      <c r="A1864" t="s">
        <v>4322</v>
      </c>
      <c r="B1864" s="51">
        <v>2445</v>
      </c>
      <c r="C1864" t="s">
        <v>4325</v>
      </c>
      <c r="D1864" t="s">
        <v>4323</v>
      </c>
    </row>
    <row r="1865" spans="1:4" x14ac:dyDescent="0.25">
      <c r="A1865" t="s">
        <v>4326</v>
      </c>
      <c r="B1865" s="51">
        <v>2446</v>
      </c>
      <c r="C1865" t="s">
        <v>4327</v>
      </c>
    </row>
    <row r="1866" spans="1:4" x14ac:dyDescent="0.25">
      <c r="A1866" t="s">
        <v>4326</v>
      </c>
      <c r="B1866" s="51">
        <v>2446</v>
      </c>
      <c r="C1866" t="s">
        <v>4328</v>
      </c>
      <c r="D1866" t="s">
        <v>4327</v>
      </c>
    </row>
    <row r="1867" spans="1:4" x14ac:dyDescent="0.25">
      <c r="A1867" t="s">
        <v>4326</v>
      </c>
      <c r="B1867" s="51">
        <v>2446</v>
      </c>
      <c r="C1867" t="s">
        <v>4329</v>
      </c>
      <c r="D1867" t="s">
        <v>4327</v>
      </c>
    </row>
    <row r="1868" spans="1:4" x14ac:dyDescent="0.25">
      <c r="A1868" t="s">
        <v>4326</v>
      </c>
      <c r="B1868" s="51">
        <v>2446</v>
      </c>
      <c r="C1868" t="s">
        <v>4330</v>
      </c>
      <c r="D1868" t="s">
        <v>4327</v>
      </c>
    </row>
    <row r="1869" spans="1:4" x14ac:dyDescent="0.25">
      <c r="A1869" t="s">
        <v>4326</v>
      </c>
      <c r="B1869" s="51">
        <v>2446</v>
      </c>
      <c r="C1869" t="s">
        <v>4331</v>
      </c>
      <c r="D1869" t="s">
        <v>4327</v>
      </c>
    </row>
    <row r="1870" spans="1:4" x14ac:dyDescent="0.25">
      <c r="A1870" t="s">
        <v>4332</v>
      </c>
      <c r="B1870" s="51">
        <v>2447</v>
      </c>
      <c r="C1870" t="s">
        <v>4333</v>
      </c>
    </row>
    <row r="1871" spans="1:4" x14ac:dyDescent="0.25">
      <c r="A1871" t="s">
        <v>4332</v>
      </c>
      <c r="B1871" s="51">
        <v>2447</v>
      </c>
      <c r="C1871" t="s">
        <v>4334</v>
      </c>
      <c r="D1871" t="s">
        <v>4333</v>
      </c>
    </row>
    <row r="1872" spans="1:4" x14ac:dyDescent="0.25">
      <c r="A1872" t="s">
        <v>4332</v>
      </c>
      <c r="B1872" s="51">
        <v>2447</v>
      </c>
      <c r="C1872" t="s">
        <v>4335</v>
      </c>
      <c r="D1872" t="s">
        <v>4333</v>
      </c>
    </row>
    <row r="1873" spans="1:4" x14ac:dyDescent="0.25">
      <c r="A1873" t="s">
        <v>4332</v>
      </c>
      <c r="B1873" s="51">
        <v>2447</v>
      </c>
      <c r="C1873" t="s">
        <v>4336</v>
      </c>
      <c r="D1873" t="s">
        <v>4333</v>
      </c>
    </row>
    <row r="1874" spans="1:4" x14ac:dyDescent="0.25">
      <c r="A1874" t="s">
        <v>4337</v>
      </c>
      <c r="B1874" s="51">
        <v>2448</v>
      </c>
      <c r="C1874" t="s">
        <v>4338</v>
      </c>
    </row>
    <row r="1875" spans="1:4" x14ac:dyDescent="0.25">
      <c r="A1875" t="s">
        <v>4337</v>
      </c>
      <c r="B1875" s="51">
        <v>2448</v>
      </c>
      <c r="C1875" t="s">
        <v>4339</v>
      </c>
      <c r="D1875" t="s">
        <v>4338</v>
      </c>
    </row>
    <row r="1876" spans="1:4" x14ac:dyDescent="0.25">
      <c r="A1876" t="s">
        <v>4337</v>
      </c>
      <c r="B1876" s="51">
        <v>2448</v>
      </c>
      <c r="C1876" t="s">
        <v>4340</v>
      </c>
      <c r="D1876" t="s">
        <v>4338</v>
      </c>
    </row>
    <row r="1877" spans="1:4" x14ac:dyDescent="0.25">
      <c r="A1877" t="s">
        <v>4337</v>
      </c>
      <c r="B1877" s="51">
        <v>2448</v>
      </c>
      <c r="C1877" t="s">
        <v>4341</v>
      </c>
      <c r="D1877" t="s">
        <v>4338</v>
      </c>
    </row>
    <row r="1878" spans="1:4" x14ac:dyDescent="0.25">
      <c r="A1878" t="s">
        <v>4342</v>
      </c>
      <c r="B1878" s="51">
        <v>2449</v>
      </c>
      <c r="C1878" t="s">
        <v>4343</v>
      </c>
      <c r="D1878" t="s">
        <v>4344</v>
      </c>
    </row>
    <row r="1879" spans="1:4" x14ac:dyDescent="0.25">
      <c r="A1879" t="s">
        <v>4342</v>
      </c>
      <c r="B1879" s="51">
        <v>2449</v>
      </c>
      <c r="C1879" t="s">
        <v>4344</v>
      </c>
    </row>
    <row r="1880" spans="1:4" x14ac:dyDescent="0.25">
      <c r="A1880" t="s">
        <v>4342</v>
      </c>
      <c r="B1880" s="51">
        <v>2449</v>
      </c>
      <c r="C1880" t="s">
        <v>4345</v>
      </c>
      <c r="D1880" t="s">
        <v>4344</v>
      </c>
    </row>
    <row r="1881" spans="1:4" x14ac:dyDescent="0.25">
      <c r="A1881" t="s">
        <v>4342</v>
      </c>
      <c r="B1881" s="51">
        <v>2449</v>
      </c>
      <c r="C1881" t="s">
        <v>4346</v>
      </c>
      <c r="D1881" t="s">
        <v>4344</v>
      </c>
    </row>
    <row r="1882" spans="1:4" x14ac:dyDescent="0.25">
      <c r="A1882" t="s">
        <v>4342</v>
      </c>
      <c r="B1882" s="51">
        <v>2449</v>
      </c>
      <c r="C1882" t="s">
        <v>4347</v>
      </c>
      <c r="D1882" t="s">
        <v>4344</v>
      </c>
    </row>
    <row r="1883" spans="1:4" x14ac:dyDescent="0.25">
      <c r="A1883" t="s">
        <v>4348</v>
      </c>
      <c r="B1883" s="51">
        <v>2450</v>
      </c>
      <c r="C1883" t="s">
        <v>4349</v>
      </c>
      <c r="D1883" t="s">
        <v>4350</v>
      </c>
    </row>
    <row r="1884" spans="1:4" x14ac:dyDescent="0.25">
      <c r="A1884" t="s">
        <v>4348</v>
      </c>
      <c r="B1884" s="51">
        <v>2450</v>
      </c>
      <c r="C1884" t="s">
        <v>4350</v>
      </c>
    </row>
    <row r="1885" spans="1:4" x14ac:dyDescent="0.25">
      <c r="A1885" t="s">
        <v>4348</v>
      </c>
      <c r="B1885" s="51">
        <v>2450</v>
      </c>
      <c r="C1885" t="s">
        <v>4351</v>
      </c>
      <c r="D1885" t="s">
        <v>4350</v>
      </c>
    </row>
    <row r="1886" spans="1:4" x14ac:dyDescent="0.25">
      <c r="A1886" t="s">
        <v>4352</v>
      </c>
      <c r="B1886" s="51">
        <v>2451</v>
      </c>
      <c r="C1886" t="s">
        <v>4353</v>
      </c>
      <c r="D1886" t="s">
        <v>4354</v>
      </c>
    </row>
    <row r="1887" spans="1:4" x14ac:dyDescent="0.25">
      <c r="A1887" t="s">
        <v>4352</v>
      </c>
      <c r="B1887" s="51">
        <v>2451</v>
      </c>
      <c r="C1887" t="s">
        <v>4355</v>
      </c>
      <c r="D1887" t="s">
        <v>4354</v>
      </c>
    </row>
    <row r="1888" spans="1:4" x14ac:dyDescent="0.25">
      <c r="A1888" t="s">
        <v>4352</v>
      </c>
      <c r="B1888" s="51">
        <v>2451</v>
      </c>
      <c r="C1888" t="s">
        <v>4354</v>
      </c>
    </row>
    <row r="1889" spans="1:4" x14ac:dyDescent="0.25">
      <c r="A1889" t="s">
        <v>4352</v>
      </c>
      <c r="B1889" s="51">
        <v>2451</v>
      </c>
      <c r="C1889" t="s">
        <v>4356</v>
      </c>
      <c r="D1889" t="s">
        <v>4354</v>
      </c>
    </row>
    <row r="1890" spans="1:4" x14ac:dyDescent="0.25">
      <c r="A1890" t="s">
        <v>4357</v>
      </c>
      <c r="B1890" s="51">
        <v>2452</v>
      </c>
      <c r="C1890" t="s">
        <v>4358</v>
      </c>
      <c r="D1890" t="s">
        <v>4359</v>
      </c>
    </row>
    <row r="1891" spans="1:4" x14ac:dyDescent="0.25">
      <c r="A1891" t="s">
        <v>4357</v>
      </c>
      <c r="B1891" s="51">
        <v>2452</v>
      </c>
      <c r="C1891" t="s">
        <v>4359</v>
      </c>
    </row>
    <row r="1892" spans="1:4" x14ac:dyDescent="0.25">
      <c r="A1892" t="s">
        <v>4357</v>
      </c>
      <c r="B1892" s="51">
        <v>2452</v>
      </c>
      <c r="C1892" t="s">
        <v>4360</v>
      </c>
      <c r="D1892" t="s">
        <v>4359</v>
      </c>
    </row>
    <row r="1893" spans="1:4" x14ac:dyDescent="0.25">
      <c r="A1893" t="s">
        <v>4361</v>
      </c>
      <c r="B1893" s="51">
        <v>2453</v>
      </c>
      <c r="C1893" t="s">
        <v>4362</v>
      </c>
      <c r="D1893" t="s">
        <v>4363</v>
      </c>
    </row>
    <row r="1894" spans="1:4" x14ac:dyDescent="0.25">
      <c r="A1894" t="s">
        <v>4361</v>
      </c>
      <c r="B1894" s="51">
        <v>2453</v>
      </c>
      <c r="C1894" t="s">
        <v>4364</v>
      </c>
      <c r="D1894" t="s">
        <v>4363</v>
      </c>
    </row>
    <row r="1895" spans="1:4" x14ac:dyDescent="0.25">
      <c r="A1895" t="s">
        <v>4361</v>
      </c>
      <c r="B1895" s="51">
        <v>2453</v>
      </c>
      <c r="C1895" t="s">
        <v>4363</v>
      </c>
    </row>
    <row r="1896" spans="1:4" x14ac:dyDescent="0.25">
      <c r="A1896" t="s">
        <v>4365</v>
      </c>
      <c r="B1896" s="51">
        <v>2454</v>
      </c>
      <c r="C1896" t="s">
        <v>4366</v>
      </c>
      <c r="D1896" t="s">
        <v>4367</v>
      </c>
    </row>
    <row r="1897" spans="1:4" x14ac:dyDescent="0.25">
      <c r="A1897" t="s">
        <v>4365</v>
      </c>
      <c r="B1897" s="51">
        <v>2454</v>
      </c>
      <c r="C1897" t="s">
        <v>4368</v>
      </c>
      <c r="D1897" t="s">
        <v>4367</v>
      </c>
    </row>
    <row r="1898" spans="1:4" x14ac:dyDescent="0.25">
      <c r="A1898" t="s">
        <v>4365</v>
      </c>
      <c r="B1898" s="51">
        <v>2454</v>
      </c>
      <c r="C1898" t="s">
        <v>4369</v>
      </c>
      <c r="D1898" t="s">
        <v>4367</v>
      </c>
    </row>
    <row r="1899" spans="1:4" x14ac:dyDescent="0.25">
      <c r="A1899" t="s">
        <v>4365</v>
      </c>
      <c r="B1899" s="51">
        <v>2454</v>
      </c>
      <c r="C1899" t="s">
        <v>4370</v>
      </c>
      <c r="D1899" t="s">
        <v>4367</v>
      </c>
    </row>
    <row r="1900" spans="1:4" x14ac:dyDescent="0.25">
      <c r="A1900" t="s">
        <v>4365</v>
      </c>
      <c r="B1900" s="51">
        <v>2454</v>
      </c>
      <c r="C1900" t="s">
        <v>4367</v>
      </c>
    </row>
    <row r="1901" spans="1:4" x14ac:dyDescent="0.25">
      <c r="A1901" t="s">
        <v>4365</v>
      </c>
      <c r="B1901" s="51">
        <v>2454</v>
      </c>
      <c r="C1901" t="s">
        <v>4371</v>
      </c>
      <c r="D1901" t="s">
        <v>4367</v>
      </c>
    </row>
    <row r="1902" spans="1:4" x14ac:dyDescent="0.25">
      <c r="A1902" t="s">
        <v>4365</v>
      </c>
      <c r="B1902" s="51">
        <v>2454</v>
      </c>
      <c r="C1902" t="s">
        <v>4372</v>
      </c>
      <c r="D1902" t="s">
        <v>4367</v>
      </c>
    </row>
    <row r="1903" spans="1:4" x14ac:dyDescent="0.25">
      <c r="A1903" t="s">
        <v>4373</v>
      </c>
      <c r="B1903" s="51">
        <v>2455</v>
      </c>
      <c r="C1903" t="s">
        <v>4374</v>
      </c>
      <c r="D1903" t="s">
        <v>4375</v>
      </c>
    </row>
    <row r="1904" spans="1:4" x14ac:dyDescent="0.25">
      <c r="A1904" t="s">
        <v>4373</v>
      </c>
      <c r="B1904" s="51">
        <v>2455</v>
      </c>
      <c r="C1904" t="s">
        <v>4376</v>
      </c>
      <c r="D1904" t="s">
        <v>4375</v>
      </c>
    </row>
    <row r="1905" spans="1:4" x14ac:dyDescent="0.25">
      <c r="A1905" t="s">
        <v>4373</v>
      </c>
      <c r="B1905" s="51">
        <v>2455</v>
      </c>
      <c r="C1905" t="s">
        <v>4377</v>
      </c>
      <c r="D1905" t="s">
        <v>4375</v>
      </c>
    </row>
    <row r="1906" spans="1:4" x14ac:dyDescent="0.25">
      <c r="A1906" t="s">
        <v>4373</v>
      </c>
      <c r="B1906" s="51">
        <v>2455</v>
      </c>
      <c r="C1906" t="s">
        <v>4375</v>
      </c>
    </row>
    <row r="1907" spans="1:4" x14ac:dyDescent="0.25">
      <c r="A1907" t="s">
        <v>4378</v>
      </c>
      <c r="B1907" s="51">
        <v>2456</v>
      </c>
      <c r="C1907" t="s">
        <v>4379</v>
      </c>
      <c r="D1907" t="s">
        <v>4380</v>
      </c>
    </row>
    <row r="1908" spans="1:4" x14ac:dyDescent="0.25">
      <c r="A1908" t="s">
        <v>4378</v>
      </c>
      <c r="B1908" s="51">
        <v>2456</v>
      </c>
      <c r="C1908" t="s">
        <v>4380</v>
      </c>
    </row>
    <row r="1909" spans="1:4" x14ac:dyDescent="0.25">
      <c r="A1909" t="s">
        <v>4378</v>
      </c>
      <c r="B1909" s="51">
        <v>2456</v>
      </c>
      <c r="C1909" t="s">
        <v>4381</v>
      </c>
      <c r="D1909" t="s">
        <v>4380</v>
      </c>
    </row>
    <row r="1910" spans="1:4" x14ac:dyDescent="0.25">
      <c r="A1910" t="s">
        <v>4382</v>
      </c>
      <c r="B1910" s="51">
        <v>2457</v>
      </c>
      <c r="C1910" t="s">
        <v>4383</v>
      </c>
      <c r="D1910" t="s">
        <v>4384</v>
      </c>
    </row>
    <row r="1911" spans="1:4" x14ac:dyDescent="0.25">
      <c r="A1911" t="s">
        <v>4382</v>
      </c>
      <c r="B1911" s="51">
        <v>2457</v>
      </c>
      <c r="C1911" t="s">
        <v>4385</v>
      </c>
      <c r="D1911" t="s">
        <v>4384</v>
      </c>
    </row>
    <row r="1912" spans="1:4" x14ac:dyDescent="0.25">
      <c r="A1912" t="s">
        <v>4382</v>
      </c>
      <c r="B1912" s="51">
        <v>2457</v>
      </c>
      <c r="C1912" t="s">
        <v>4386</v>
      </c>
      <c r="D1912" t="s">
        <v>4384</v>
      </c>
    </row>
    <row r="1913" spans="1:4" x14ac:dyDescent="0.25">
      <c r="A1913" t="s">
        <v>4382</v>
      </c>
      <c r="B1913" s="51">
        <v>2457</v>
      </c>
      <c r="C1913" t="s">
        <v>4387</v>
      </c>
      <c r="D1913" t="s">
        <v>4384</v>
      </c>
    </row>
    <row r="1914" spans="1:4" x14ac:dyDescent="0.25">
      <c r="A1914" t="s">
        <v>4382</v>
      </c>
      <c r="B1914" s="51">
        <v>2457</v>
      </c>
      <c r="C1914" t="s">
        <v>4384</v>
      </c>
    </row>
    <row r="1915" spans="1:4" x14ac:dyDescent="0.25">
      <c r="A1915" t="s">
        <v>4382</v>
      </c>
      <c r="B1915" s="51">
        <v>2457</v>
      </c>
      <c r="C1915" t="s">
        <v>4388</v>
      </c>
      <c r="D1915" t="s">
        <v>4384</v>
      </c>
    </row>
    <row r="1916" spans="1:4" x14ac:dyDescent="0.25">
      <c r="A1916" t="s">
        <v>4389</v>
      </c>
      <c r="B1916" s="51">
        <v>2458</v>
      </c>
      <c r="C1916" t="s">
        <v>4390</v>
      </c>
      <c r="D1916" t="s">
        <v>4391</v>
      </c>
    </row>
    <row r="1917" spans="1:4" x14ac:dyDescent="0.25">
      <c r="A1917" t="s">
        <v>4389</v>
      </c>
      <c r="B1917" s="51">
        <v>2458</v>
      </c>
      <c r="C1917" t="s">
        <v>4392</v>
      </c>
      <c r="D1917" t="s">
        <v>4391</v>
      </c>
    </row>
    <row r="1918" spans="1:4" x14ac:dyDescent="0.25">
      <c r="A1918" t="s">
        <v>4389</v>
      </c>
      <c r="B1918" s="51">
        <v>2458</v>
      </c>
      <c r="C1918" t="s">
        <v>4393</v>
      </c>
      <c r="D1918" t="s">
        <v>4391</v>
      </c>
    </row>
    <row r="1919" spans="1:4" x14ac:dyDescent="0.25">
      <c r="A1919" t="s">
        <v>4389</v>
      </c>
      <c r="B1919" s="51">
        <v>2458</v>
      </c>
      <c r="C1919" t="s">
        <v>4391</v>
      </c>
    </row>
    <row r="1920" spans="1:4" x14ac:dyDescent="0.25">
      <c r="A1920" t="s">
        <v>4389</v>
      </c>
      <c r="B1920" s="51">
        <v>2458</v>
      </c>
      <c r="C1920" t="s">
        <v>4394</v>
      </c>
      <c r="D1920" t="s">
        <v>4391</v>
      </c>
    </row>
    <row r="1921" spans="1:4" x14ac:dyDescent="0.25">
      <c r="A1921" t="s">
        <v>4395</v>
      </c>
      <c r="B1921" s="51">
        <v>2459</v>
      </c>
      <c r="C1921" t="s">
        <v>4396</v>
      </c>
      <c r="D1921" t="s">
        <v>4397</v>
      </c>
    </row>
    <row r="1922" spans="1:4" x14ac:dyDescent="0.25">
      <c r="A1922" t="s">
        <v>4395</v>
      </c>
      <c r="B1922" s="51">
        <v>2459</v>
      </c>
      <c r="C1922" t="s">
        <v>4397</v>
      </c>
    </row>
    <row r="1923" spans="1:4" x14ac:dyDescent="0.25">
      <c r="A1923" t="s">
        <v>4395</v>
      </c>
      <c r="B1923" s="51">
        <v>2459</v>
      </c>
      <c r="C1923" t="s">
        <v>4398</v>
      </c>
      <c r="D1923" t="s">
        <v>4397</v>
      </c>
    </row>
    <row r="1924" spans="1:4" x14ac:dyDescent="0.25">
      <c r="A1924" t="s">
        <v>4399</v>
      </c>
      <c r="B1924" s="51">
        <v>2460</v>
      </c>
      <c r="C1924" t="s">
        <v>4400</v>
      </c>
      <c r="D1924" t="s">
        <v>4401</v>
      </c>
    </row>
    <row r="1925" spans="1:4" x14ac:dyDescent="0.25">
      <c r="A1925" t="s">
        <v>4399</v>
      </c>
      <c r="B1925" s="51">
        <v>2460</v>
      </c>
      <c r="C1925" t="s">
        <v>4402</v>
      </c>
      <c r="D1925" t="s">
        <v>4401</v>
      </c>
    </row>
    <row r="1926" spans="1:4" x14ac:dyDescent="0.25">
      <c r="A1926" t="s">
        <v>4399</v>
      </c>
      <c r="B1926" s="51">
        <v>2460</v>
      </c>
      <c r="C1926" t="s">
        <v>4403</v>
      </c>
      <c r="D1926" t="s">
        <v>4401</v>
      </c>
    </row>
    <row r="1927" spans="1:4" x14ac:dyDescent="0.25">
      <c r="A1927" t="s">
        <v>4399</v>
      </c>
      <c r="B1927" s="51">
        <v>2460</v>
      </c>
      <c r="C1927" t="s">
        <v>4404</v>
      </c>
      <c r="D1927" t="s">
        <v>4401</v>
      </c>
    </row>
    <row r="1928" spans="1:4" x14ac:dyDescent="0.25">
      <c r="A1928" t="s">
        <v>4399</v>
      </c>
      <c r="B1928" s="51">
        <v>2460</v>
      </c>
      <c r="C1928" t="s">
        <v>4405</v>
      </c>
      <c r="D1928" t="s">
        <v>4401</v>
      </c>
    </row>
    <row r="1929" spans="1:4" x14ac:dyDescent="0.25">
      <c r="A1929" t="s">
        <v>4399</v>
      </c>
      <c r="B1929" s="51">
        <v>2460</v>
      </c>
      <c r="C1929" t="s">
        <v>4401</v>
      </c>
    </row>
    <row r="1930" spans="1:4" x14ac:dyDescent="0.25">
      <c r="A1930" t="s">
        <v>4406</v>
      </c>
      <c r="B1930" s="51">
        <v>2461</v>
      </c>
      <c r="C1930" t="s">
        <v>4407</v>
      </c>
    </row>
    <row r="1931" spans="1:4" x14ac:dyDescent="0.25">
      <c r="A1931" t="s">
        <v>4406</v>
      </c>
      <c r="B1931" s="51">
        <v>2461</v>
      </c>
      <c r="C1931" t="s">
        <v>4408</v>
      </c>
      <c r="D1931" t="s">
        <v>4407</v>
      </c>
    </row>
    <row r="1932" spans="1:4" x14ac:dyDescent="0.25">
      <c r="A1932" t="s">
        <v>4406</v>
      </c>
      <c r="B1932" s="51">
        <v>2461</v>
      </c>
      <c r="C1932" t="s">
        <v>4409</v>
      </c>
      <c r="D1932" t="s">
        <v>4407</v>
      </c>
    </row>
    <row r="1933" spans="1:4" x14ac:dyDescent="0.25">
      <c r="A1933" t="s">
        <v>4410</v>
      </c>
      <c r="B1933" s="51">
        <v>2462</v>
      </c>
      <c r="C1933" t="s">
        <v>4411</v>
      </c>
      <c r="D1933" t="s">
        <v>4412</v>
      </c>
    </row>
    <row r="1934" spans="1:4" x14ac:dyDescent="0.25">
      <c r="A1934" t="s">
        <v>4410</v>
      </c>
      <c r="B1934" s="51">
        <v>2462</v>
      </c>
      <c r="C1934" t="s">
        <v>4412</v>
      </c>
    </row>
    <row r="1935" spans="1:4" x14ac:dyDescent="0.25">
      <c r="A1935" t="s">
        <v>4410</v>
      </c>
      <c r="B1935" s="51">
        <v>2462</v>
      </c>
      <c r="C1935" t="s">
        <v>4413</v>
      </c>
      <c r="D1935" t="s">
        <v>4412</v>
      </c>
    </row>
    <row r="1936" spans="1:4" x14ac:dyDescent="0.25">
      <c r="A1936" t="s">
        <v>4410</v>
      </c>
      <c r="B1936" s="51">
        <v>2462</v>
      </c>
      <c r="C1936" t="s">
        <v>4414</v>
      </c>
      <c r="D1936" t="s">
        <v>4412</v>
      </c>
    </row>
    <row r="1937" spans="1:4" x14ac:dyDescent="0.25">
      <c r="A1937" t="s">
        <v>4415</v>
      </c>
      <c r="B1937" s="51">
        <v>2463</v>
      </c>
      <c r="C1937" t="s">
        <v>4416</v>
      </c>
      <c r="D1937" t="s">
        <v>4417</v>
      </c>
    </row>
    <row r="1938" spans="1:4" x14ac:dyDescent="0.25">
      <c r="A1938" t="s">
        <v>4415</v>
      </c>
      <c r="B1938" s="51">
        <v>2463</v>
      </c>
      <c r="C1938" t="s">
        <v>4418</v>
      </c>
      <c r="D1938" t="s">
        <v>4417</v>
      </c>
    </row>
    <row r="1939" spans="1:4" x14ac:dyDescent="0.25">
      <c r="A1939" t="s">
        <v>4415</v>
      </c>
      <c r="B1939" s="51">
        <v>2463</v>
      </c>
      <c r="C1939" t="s">
        <v>4417</v>
      </c>
    </row>
    <row r="1940" spans="1:4" x14ac:dyDescent="0.25">
      <c r="A1940" t="s">
        <v>4415</v>
      </c>
      <c r="B1940" s="51">
        <v>2463</v>
      </c>
      <c r="C1940" t="s">
        <v>4419</v>
      </c>
      <c r="D1940" t="s">
        <v>4417</v>
      </c>
    </row>
    <row r="1941" spans="1:4" x14ac:dyDescent="0.25">
      <c r="A1941" t="s">
        <v>4415</v>
      </c>
      <c r="B1941" s="51">
        <v>2463</v>
      </c>
      <c r="C1941" t="s">
        <v>4420</v>
      </c>
      <c r="D1941" t="s">
        <v>4417</v>
      </c>
    </row>
    <row r="1942" spans="1:4" x14ac:dyDescent="0.25">
      <c r="A1942" t="s">
        <v>4415</v>
      </c>
      <c r="B1942" s="51">
        <v>2463</v>
      </c>
      <c r="C1942" t="s">
        <v>4421</v>
      </c>
      <c r="D1942" t="s">
        <v>4417</v>
      </c>
    </row>
    <row r="1943" spans="1:4" x14ac:dyDescent="0.25">
      <c r="A1943" t="s">
        <v>4422</v>
      </c>
      <c r="B1943" s="51">
        <v>2464</v>
      </c>
      <c r="C1943" t="s">
        <v>4423</v>
      </c>
      <c r="D1943" t="s">
        <v>4424</v>
      </c>
    </row>
    <row r="1944" spans="1:4" x14ac:dyDescent="0.25">
      <c r="A1944" t="s">
        <v>4422</v>
      </c>
      <c r="B1944" s="51">
        <v>2464</v>
      </c>
      <c r="C1944" t="s">
        <v>4425</v>
      </c>
      <c r="D1944" t="s">
        <v>4424</v>
      </c>
    </row>
    <row r="1945" spans="1:4" x14ac:dyDescent="0.25">
      <c r="A1945" t="s">
        <v>4422</v>
      </c>
      <c r="B1945" s="51">
        <v>2464</v>
      </c>
      <c r="C1945" t="s">
        <v>4426</v>
      </c>
      <c r="D1945" t="s">
        <v>4424</v>
      </c>
    </row>
    <row r="1946" spans="1:4" x14ac:dyDescent="0.25">
      <c r="A1946" t="s">
        <v>4422</v>
      </c>
      <c r="B1946" s="51">
        <v>2464</v>
      </c>
      <c r="C1946" t="s">
        <v>4427</v>
      </c>
      <c r="D1946" t="s">
        <v>4424</v>
      </c>
    </row>
    <row r="1947" spans="1:4" x14ac:dyDescent="0.25">
      <c r="A1947" t="s">
        <v>4422</v>
      </c>
      <c r="B1947" s="51">
        <v>2464</v>
      </c>
      <c r="C1947" t="s">
        <v>4428</v>
      </c>
      <c r="D1947" t="s">
        <v>4424</v>
      </c>
    </row>
    <row r="1948" spans="1:4" x14ac:dyDescent="0.25">
      <c r="A1948" t="s">
        <v>4422</v>
      </c>
      <c r="B1948" s="51">
        <v>2464</v>
      </c>
      <c r="C1948" t="s">
        <v>4429</v>
      </c>
      <c r="D1948" t="s">
        <v>4424</v>
      </c>
    </row>
    <row r="1949" spans="1:4" x14ac:dyDescent="0.25">
      <c r="A1949" t="s">
        <v>4422</v>
      </c>
      <c r="B1949" s="51">
        <v>2464</v>
      </c>
      <c r="C1949" t="s">
        <v>4424</v>
      </c>
    </row>
    <row r="1950" spans="1:4" x14ac:dyDescent="0.25">
      <c r="A1950" t="s">
        <v>4430</v>
      </c>
      <c r="B1950" s="51">
        <v>2465</v>
      </c>
      <c r="C1950" t="s">
        <v>4431</v>
      </c>
      <c r="D1950" t="s">
        <v>4432</v>
      </c>
    </row>
    <row r="1951" spans="1:4" x14ac:dyDescent="0.25">
      <c r="A1951" t="s">
        <v>4430</v>
      </c>
      <c r="B1951" s="51">
        <v>2465</v>
      </c>
      <c r="C1951" t="s">
        <v>4433</v>
      </c>
      <c r="D1951" t="s">
        <v>4432</v>
      </c>
    </row>
    <row r="1952" spans="1:4" x14ac:dyDescent="0.25">
      <c r="A1952" t="s">
        <v>4430</v>
      </c>
      <c r="B1952" s="51">
        <v>2465</v>
      </c>
      <c r="C1952" t="s">
        <v>4434</v>
      </c>
      <c r="D1952" t="s">
        <v>4432</v>
      </c>
    </row>
    <row r="1953" spans="1:4" x14ac:dyDescent="0.25">
      <c r="A1953" t="s">
        <v>4430</v>
      </c>
      <c r="B1953" s="51">
        <v>2465</v>
      </c>
      <c r="C1953" t="s">
        <v>4435</v>
      </c>
      <c r="D1953" t="s">
        <v>4432</v>
      </c>
    </row>
    <row r="1954" spans="1:4" x14ac:dyDescent="0.25">
      <c r="A1954" t="s">
        <v>4430</v>
      </c>
      <c r="B1954" s="51">
        <v>2465</v>
      </c>
      <c r="C1954" t="s">
        <v>4432</v>
      </c>
    </row>
    <row r="1955" spans="1:4" x14ac:dyDescent="0.25">
      <c r="A1955" t="s">
        <v>4430</v>
      </c>
      <c r="B1955" s="51">
        <v>2465</v>
      </c>
      <c r="C1955" t="s">
        <v>4436</v>
      </c>
      <c r="D1955" t="s">
        <v>4432</v>
      </c>
    </row>
    <row r="1956" spans="1:4" x14ac:dyDescent="0.25">
      <c r="A1956" t="s">
        <v>4430</v>
      </c>
      <c r="B1956" s="51">
        <v>2465</v>
      </c>
      <c r="C1956" t="s">
        <v>4437</v>
      </c>
      <c r="D1956" t="s">
        <v>4432</v>
      </c>
    </row>
    <row r="1957" spans="1:4" x14ac:dyDescent="0.25">
      <c r="A1957" t="s">
        <v>4438</v>
      </c>
      <c r="B1957" s="51">
        <v>2466</v>
      </c>
      <c r="C1957" t="s">
        <v>4439</v>
      </c>
      <c r="D1957" t="s">
        <v>4440</v>
      </c>
    </row>
    <row r="1958" spans="1:4" x14ac:dyDescent="0.25">
      <c r="A1958" t="s">
        <v>4438</v>
      </c>
      <c r="B1958" s="51">
        <v>2466</v>
      </c>
      <c r="C1958" t="s">
        <v>4441</v>
      </c>
      <c r="D1958" t="s">
        <v>4440</v>
      </c>
    </row>
    <row r="1959" spans="1:4" x14ac:dyDescent="0.25">
      <c r="A1959" t="s">
        <v>4438</v>
      </c>
      <c r="B1959" s="51">
        <v>2466</v>
      </c>
      <c r="C1959" t="s">
        <v>4440</v>
      </c>
    </row>
    <row r="1960" spans="1:4" x14ac:dyDescent="0.25">
      <c r="A1960" t="s">
        <v>4442</v>
      </c>
      <c r="B1960" s="51">
        <v>2467</v>
      </c>
      <c r="C1960" t="s">
        <v>4443</v>
      </c>
      <c r="D1960" t="s">
        <v>4444</v>
      </c>
    </row>
    <row r="1961" spans="1:4" x14ac:dyDescent="0.25">
      <c r="A1961" t="s">
        <v>4442</v>
      </c>
      <c r="B1961" s="51">
        <v>2467</v>
      </c>
      <c r="C1961" t="s">
        <v>4445</v>
      </c>
      <c r="D1961" t="s">
        <v>4444</v>
      </c>
    </row>
    <row r="1962" spans="1:4" x14ac:dyDescent="0.25">
      <c r="A1962" t="s">
        <v>4442</v>
      </c>
      <c r="B1962" s="51">
        <v>2467</v>
      </c>
      <c r="C1962" t="s">
        <v>4446</v>
      </c>
      <c r="D1962" t="s">
        <v>4444</v>
      </c>
    </row>
    <row r="1963" spans="1:4" x14ac:dyDescent="0.25">
      <c r="A1963" t="s">
        <v>4442</v>
      </c>
      <c r="B1963" s="51">
        <v>2467</v>
      </c>
      <c r="C1963" t="s">
        <v>4444</v>
      </c>
    </row>
    <row r="1964" spans="1:4" x14ac:dyDescent="0.25">
      <c r="A1964" t="s">
        <v>4442</v>
      </c>
      <c r="B1964" s="51">
        <v>2467</v>
      </c>
      <c r="C1964" t="s">
        <v>4447</v>
      </c>
      <c r="D1964" t="s">
        <v>4444</v>
      </c>
    </row>
    <row r="1965" spans="1:4" x14ac:dyDescent="0.25">
      <c r="A1965" t="s">
        <v>4442</v>
      </c>
      <c r="B1965" s="51">
        <v>2467</v>
      </c>
      <c r="C1965" t="s">
        <v>4448</v>
      </c>
      <c r="D1965" t="s">
        <v>4444</v>
      </c>
    </row>
    <row r="1966" spans="1:4" x14ac:dyDescent="0.25">
      <c r="A1966" t="s">
        <v>4442</v>
      </c>
      <c r="B1966" s="51">
        <v>2467</v>
      </c>
      <c r="C1966" t="s">
        <v>4449</v>
      </c>
      <c r="D1966" t="s">
        <v>4444</v>
      </c>
    </row>
    <row r="1967" spans="1:4" x14ac:dyDescent="0.25">
      <c r="A1967" t="s">
        <v>4442</v>
      </c>
      <c r="B1967" s="51">
        <v>2467</v>
      </c>
      <c r="C1967" t="s">
        <v>4450</v>
      </c>
      <c r="D1967" t="s">
        <v>4444</v>
      </c>
    </row>
    <row r="1968" spans="1:4" x14ac:dyDescent="0.25">
      <c r="A1968" t="s">
        <v>4451</v>
      </c>
      <c r="B1968" s="51">
        <v>2468</v>
      </c>
      <c r="C1968" t="s">
        <v>4452</v>
      </c>
      <c r="D1968" t="s">
        <v>4453</v>
      </c>
    </row>
    <row r="1969" spans="1:4" x14ac:dyDescent="0.25">
      <c r="A1969" t="s">
        <v>4451</v>
      </c>
      <c r="B1969" s="51">
        <v>2468</v>
      </c>
      <c r="C1969" t="s">
        <v>4454</v>
      </c>
      <c r="D1969" t="s">
        <v>4453</v>
      </c>
    </row>
    <row r="1970" spans="1:4" x14ac:dyDescent="0.25">
      <c r="A1970" t="s">
        <v>4451</v>
      </c>
      <c r="B1970" s="51">
        <v>2468</v>
      </c>
      <c r="C1970" t="s">
        <v>4455</v>
      </c>
      <c r="D1970" t="s">
        <v>4453</v>
      </c>
    </row>
    <row r="1971" spans="1:4" x14ac:dyDescent="0.25">
      <c r="A1971" t="s">
        <v>4451</v>
      </c>
      <c r="B1971" s="51">
        <v>2468</v>
      </c>
      <c r="C1971" t="s">
        <v>4453</v>
      </c>
    </row>
    <row r="1972" spans="1:4" x14ac:dyDescent="0.25">
      <c r="A1972" t="s">
        <v>4451</v>
      </c>
      <c r="B1972" s="51">
        <v>2468</v>
      </c>
      <c r="C1972" t="s">
        <v>4456</v>
      </c>
      <c r="D1972" t="s">
        <v>4453</v>
      </c>
    </row>
    <row r="1973" spans="1:4" x14ac:dyDescent="0.25">
      <c r="A1973" t="s">
        <v>4451</v>
      </c>
      <c r="B1973" s="51">
        <v>2468</v>
      </c>
      <c r="C1973" t="s">
        <v>4457</v>
      </c>
      <c r="D1973" t="s">
        <v>4453</v>
      </c>
    </row>
    <row r="1974" spans="1:4" x14ac:dyDescent="0.25">
      <c r="A1974" t="s">
        <v>4451</v>
      </c>
      <c r="B1974" s="51">
        <v>2468</v>
      </c>
      <c r="C1974" t="s">
        <v>4458</v>
      </c>
      <c r="D1974" t="s">
        <v>4453</v>
      </c>
    </row>
    <row r="1975" spans="1:4" x14ac:dyDescent="0.25">
      <c r="A1975" t="s">
        <v>4451</v>
      </c>
      <c r="B1975" s="51">
        <v>2468</v>
      </c>
      <c r="C1975" t="s">
        <v>4459</v>
      </c>
      <c r="D1975" t="s">
        <v>4453</v>
      </c>
    </row>
    <row r="1976" spans="1:4" x14ac:dyDescent="0.25">
      <c r="A1976" t="s">
        <v>4460</v>
      </c>
      <c r="B1976" s="51">
        <v>2469</v>
      </c>
      <c r="C1976" t="s">
        <v>4461</v>
      </c>
      <c r="D1976" t="s">
        <v>4462</v>
      </c>
    </row>
    <row r="1977" spans="1:4" x14ac:dyDescent="0.25">
      <c r="A1977" t="s">
        <v>4460</v>
      </c>
      <c r="B1977" s="51">
        <v>2469</v>
      </c>
      <c r="C1977" t="s">
        <v>4463</v>
      </c>
      <c r="D1977" t="s">
        <v>4462</v>
      </c>
    </row>
    <row r="1978" spans="1:4" x14ac:dyDescent="0.25">
      <c r="A1978" t="s">
        <v>4460</v>
      </c>
      <c r="B1978" s="51">
        <v>2469</v>
      </c>
      <c r="C1978" t="s">
        <v>4464</v>
      </c>
      <c r="D1978" t="s">
        <v>4462</v>
      </c>
    </row>
    <row r="1979" spans="1:4" x14ac:dyDescent="0.25">
      <c r="A1979" t="s">
        <v>4460</v>
      </c>
      <c r="B1979" s="51">
        <v>2469</v>
      </c>
      <c r="C1979" t="s">
        <v>4462</v>
      </c>
    </row>
    <row r="1980" spans="1:4" x14ac:dyDescent="0.25">
      <c r="A1980" t="s">
        <v>4460</v>
      </c>
      <c r="B1980" s="51">
        <v>2469</v>
      </c>
      <c r="C1980" t="s">
        <v>4465</v>
      </c>
      <c r="D1980" t="s">
        <v>4462</v>
      </c>
    </row>
    <row r="1981" spans="1:4" x14ac:dyDescent="0.25">
      <c r="A1981" t="s">
        <v>4460</v>
      </c>
      <c r="B1981" s="51">
        <v>2469</v>
      </c>
      <c r="C1981" t="s">
        <v>4466</v>
      </c>
      <c r="D1981" t="s">
        <v>4462</v>
      </c>
    </row>
    <row r="1982" spans="1:4" x14ac:dyDescent="0.25">
      <c r="A1982" t="s">
        <v>4467</v>
      </c>
      <c r="B1982" s="51">
        <v>2470</v>
      </c>
      <c r="C1982" t="s">
        <v>4468</v>
      </c>
      <c r="D1982" t="s">
        <v>4469</v>
      </c>
    </row>
    <row r="1983" spans="1:4" x14ac:dyDescent="0.25">
      <c r="A1983" t="s">
        <v>4467</v>
      </c>
      <c r="B1983" s="51">
        <v>2470</v>
      </c>
      <c r="C1983" t="s">
        <v>4470</v>
      </c>
      <c r="D1983" t="s">
        <v>4469</v>
      </c>
    </row>
    <row r="1984" spans="1:4" x14ac:dyDescent="0.25">
      <c r="A1984" t="s">
        <v>4467</v>
      </c>
      <c r="B1984" s="51">
        <v>2470</v>
      </c>
      <c r="C1984" t="s">
        <v>4471</v>
      </c>
      <c r="D1984" t="s">
        <v>4469</v>
      </c>
    </row>
    <row r="1985" spans="1:4" x14ac:dyDescent="0.25">
      <c r="A1985" t="s">
        <v>4467</v>
      </c>
      <c r="B1985" s="51">
        <v>2470</v>
      </c>
      <c r="C1985" t="s">
        <v>4472</v>
      </c>
      <c r="D1985" t="s">
        <v>4469</v>
      </c>
    </row>
    <row r="1986" spans="1:4" x14ac:dyDescent="0.25">
      <c r="A1986" t="s">
        <v>4467</v>
      </c>
      <c r="B1986" s="51">
        <v>2470</v>
      </c>
      <c r="C1986" t="s">
        <v>4473</v>
      </c>
      <c r="D1986" t="s">
        <v>4469</v>
      </c>
    </row>
    <row r="1987" spans="1:4" x14ac:dyDescent="0.25">
      <c r="A1987" t="s">
        <v>4467</v>
      </c>
      <c r="B1987" s="51">
        <v>2470</v>
      </c>
      <c r="C1987" t="s">
        <v>4469</v>
      </c>
    </row>
    <row r="1988" spans="1:4" x14ac:dyDescent="0.25">
      <c r="A1988" t="s">
        <v>4467</v>
      </c>
      <c r="B1988" s="51">
        <v>2470</v>
      </c>
      <c r="C1988" t="s">
        <v>4474</v>
      </c>
      <c r="D1988" t="s">
        <v>4469</v>
      </c>
    </row>
    <row r="1989" spans="1:4" x14ac:dyDescent="0.25">
      <c r="A1989" t="s">
        <v>4467</v>
      </c>
      <c r="B1989" s="51">
        <v>2470</v>
      </c>
      <c r="C1989" t="s">
        <v>4475</v>
      </c>
      <c r="D1989" t="s">
        <v>4469</v>
      </c>
    </row>
    <row r="1990" spans="1:4" x14ac:dyDescent="0.25">
      <c r="A1990" t="s">
        <v>4476</v>
      </c>
      <c r="B1990" s="51">
        <v>2471</v>
      </c>
      <c r="C1990" t="s">
        <v>4477</v>
      </c>
      <c r="D1990" t="s">
        <v>4478</v>
      </c>
    </row>
    <row r="1991" spans="1:4" x14ac:dyDescent="0.25">
      <c r="A1991" t="s">
        <v>4476</v>
      </c>
      <c r="B1991" s="51">
        <v>2471</v>
      </c>
      <c r="C1991" t="s">
        <v>4479</v>
      </c>
      <c r="D1991" t="s">
        <v>4478</v>
      </c>
    </row>
    <row r="1992" spans="1:4" x14ac:dyDescent="0.25">
      <c r="A1992" t="s">
        <v>4476</v>
      </c>
      <c r="B1992" s="51">
        <v>2471</v>
      </c>
      <c r="C1992" t="s">
        <v>4480</v>
      </c>
      <c r="D1992" t="s">
        <v>4478</v>
      </c>
    </row>
    <row r="1993" spans="1:4" x14ac:dyDescent="0.25">
      <c r="A1993" t="s">
        <v>4476</v>
      </c>
      <c r="B1993" s="51">
        <v>2471</v>
      </c>
      <c r="C1993" t="s">
        <v>4478</v>
      </c>
    </row>
    <row r="1994" spans="1:4" x14ac:dyDescent="0.25">
      <c r="A1994" t="s">
        <v>4476</v>
      </c>
      <c r="B1994" s="51">
        <v>2471</v>
      </c>
      <c r="C1994" t="s">
        <v>4481</v>
      </c>
      <c r="D1994" t="s">
        <v>4478</v>
      </c>
    </row>
    <row r="1995" spans="1:4" x14ac:dyDescent="0.25">
      <c r="A1995" t="s">
        <v>4482</v>
      </c>
      <c r="B1995" s="51">
        <v>2472</v>
      </c>
      <c r="C1995" t="s">
        <v>4483</v>
      </c>
      <c r="D1995" t="s">
        <v>4484</v>
      </c>
    </row>
    <row r="1996" spans="1:4" x14ac:dyDescent="0.25">
      <c r="A1996" t="s">
        <v>4482</v>
      </c>
      <c r="B1996" s="51">
        <v>2472</v>
      </c>
      <c r="C1996" t="s">
        <v>4485</v>
      </c>
      <c r="D1996" t="s">
        <v>4484</v>
      </c>
    </row>
    <row r="1997" spans="1:4" x14ac:dyDescent="0.25">
      <c r="A1997" t="s">
        <v>4482</v>
      </c>
      <c r="B1997" s="51">
        <v>2472</v>
      </c>
      <c r="C1997" t="s">
        <v>4486</v>
      </c>
      <c r="D1997" t="s">
        <v>4484</v>
      </c>
    </row>
    <row r="1998" spans="1:4" x14ac:dyDescent="0.25">
      <c r="A1998" t="s">
        <v>4482</v>
      </c>
      <c r="B1998" s="51">
        <v>2472</v>
      </c>
      <c r="C1998" t="s">
        <v>4487</v>
      </c>
      <c r="D1998" t="s">
        <v>4484</v>
      </c>
    </row>
    <row r="1999" spans="1:4" x14ac:dyDescent="0.25">
      <c r="A1999" t="s">
        <v>4482</v>
      </c>
      <c r="B1999" s="51">
        <v>2472</v>
      </c>
      <c r="C1999" t="s">
        <v>4484</v>
      </c>
    </row>
    <row r="2000" spans="1:4" x14ac:dyDescent="0.25">
      <c r="A2000" t="s">
        <v>4488</v>
      </c>
      <c r="B2000" s="51">
        <v>2473</v>
      </c>
      <c r="C2000" t="s">
        <v>4489</v>
      </c>
      <c r="D2000" t="s">
        <v>4490</v>
      </c>
    </row>
    <row r="2001" spans="1:5" x14ac:dyDescent="0.25">
      <c r="A2001" t="s">
        <v>4488</v>
      </c>
      <c r="B2001" s="51">
        <v>2473</v>
      </c>
      <c r="C2001" t="s">
        <v>4491</v>
      </c>
      <c r="D2001" t="s">
        <v>4490</v>
      </c>
    </row>
    <row r="2002" spans="1:5" x14ac:dyDescent="0.25">
      <c r="A2002" t="s">
        <v>4488</v>
      </c>
      <c r="B2002" s="51">
        <v>2473</v>
      </c>
      <c r="C2002" t="s">
        <v>4490</v>
      </c>
    </row>
    <row r="2003" spans="1:5" x14ac:dyDescent="0.25">
      <c r="A2003" t="s">
        <v>4488</v>
      </c>
      <c r="B2003" s="51">
        <v>2473</v>
      </c>
      <c r="C2003" t="s">
        <v>4492</v>
      </c>
      <c r="D2003" t="s">
        <v>4490</v>
      </c>
    </row>
    <row r="2004" spans="1:5" x14ac:dyDescent="0.25">
      <c r="A2004" t="s">
        <v>4488</v>
      </c>
      <c r="B2004" s="51">
        <v>2473</v>
      </c>
      <c r="C2004" t="s">
        <v>4493</v>
      </c>
      <c r="D2004" t="s">
        <v>4490</v>
      </c>
    </row>
    <row r="2005" spans="1:5" x14ac:dyDescent="0.25">
      <c r="A2005" t="s">
        <v>4494</v>
      </c>
      <c r="B2005" s="51">
        <v>2474</v>
      </c>
      <c r="C2005" t="s">
        <v>4495</v>
      </c>
    </row>
    <row r="2006" spans="1:5" x14ac:dyDescent="0.25">
      <c r="A2006" t="s">
        <v>4494</v>
      </c>
      <c r="B2006" s="51">
        <v>2474</v>
      </c>
      <c r="C2006" t="s">
        <v>4496</v>
      </c>
      <c r="D2006" t="s">
        <v>4495</v>
      </c>
    </row>
    <row r="2007" spans="1:5" x14ac:dyDescent="0.25">
      <c r="A2007" t="s">
        <v>4494</v>
      </c>
      <c r="B2007" s="51">
        <v>2474</v>
      </c>
      <c r="C2007" t="s">
        <v>4497</v>
      </c>
      <c r="D2007" t="s">
        <v>4495</v>
      </c>
    </row>
    <row r="2008" spans="1:5" x14ac:dyDescent="0.25">
      <c r="A2008" t="s">
        <v>4494</v>
      </c>
      <c r="B2008" s="51">
        <v>2474</v>
      </c>
      <c r="C2008" t="s">
        <v>4498</v>
      </c>
      <c r="D2008" t="s">
        <v>4495</v>
      </c>
    </row>
    <row r="2009" spans="1:5" x14ac:dyDescent="0.25">
      <c r="A2009" t="s">
        <v>4494</v>
      </c>
      <c r="B2009" s="51">
        <v>2474</v>
      </c>
      <c r="C2009" t="s">
        <v>4499</v>
      </c>
      <c r="D2009" t="s">
        <v>4495</v>
      </c>
    </row>
    <row r="2010" spans="1:5" x14ac:dyDescent="0.25">
      <c r="A2010" s="207" t="s">
        <v>4500</v>
      </c>
      <c r="B2010" s="208">
        <v>2475</v>
      </c>
      <c r="C2010" s="207" t="s">
        <v>4501</v>
      </c>
      <c r="D2010" s="207" t="s">
        <v>4502</v>
      </c>
      <c r="E2010" s="207" t="s">
        <v>13283</v>
      </c>
    </row>
    <row r="2011" spans="1:5" x14ac:dyDescent="0.25">
      <c r="A2011" s="207" t="s">
        <v>4500</v>
      </c>
      <c r="B2011" s="208">
        <v>2475</v>
      </c>
      <c r="C2011" s="207" t="s">
        <v>4503</v>
      </c>
      <c r="D2011" s="207" t="s">
        <v>4502</v>
      </c>
      <c r="E2011" s="207" t="s">
        <v>13283</v>
      </c>
    </row>
    <row r="2012" spans="1:5" x14ac:dyDescent="0.25">
      <c r="A2012" s="207" t="s">
        <v>4500</v>
      </c>
      <c r="B2012" s="208">
        <v>2475</v>
      </c>
      <c r="C2012" s="207" t="s">
        <v>4504</v>
      </c>
      <c r="D2012" s="207" t="s">
        <v>4502</v>
      </c>
      <c r="E2012" s="207" t="s">
        <v>13283</v>
      </c>
    </row>
    <row r="2013" spans="1:5" x14ac:dyDescent="0.25">
      <c r="A2013" s="207" t="s">
        <v>4500</v>
      </c>
      <c r="B2013" s="208">
        <v>2475</v>
      </c>
      <c r="C2013" s="207" t="s">
        <v>4505</v>
      </c>
      <c r="D2013" s="207" t="s">
        <v>4502</v>
      </c>
      <c r="E2013" s="207" t="s">
        <v>13283</v>
      </c>
    </row>
    <row r="2014" spans="1:5" x14ac:dyDescent="0.25">
      <c r="A2014" s="207" t="s">
        <v>4500</v>
      </c>
      <c r="B2014" s="208">
        <v>2475</v>
      </c>
      <c r="C2014" s="207" t="s">
        <v>4506</v>
      </c>
      <c r="D2014" s="207" t="s">
        <v>4502</v>
      </c>
      <c r="E2014" s="207" t="s">
        <v>13283</v>
      </c>
    </row>
    <row r="2015" spans="1:5" x14ac:dyDescent="0.25">
      <c r="A2015" s="207" t="s">
        <v>4500</v>
      </c>
      <c r="B2015" s="208">
        <v>2475</v>
      </c>
      <c r="C2015" s="207" t="s">
        <v>4502</v>
      </c>
      <c r="D2015" s="207"/>
      <c r="E2015" s="207" t="s">
        <v>13283</v>
      </c>
    </row>
    <row r="2016" spans="1:5" x14ac:dyDescent="0.25">
      <c r="A2016" s="207" t="s">
        <v>4500</v>
      </c>
      <c r="B2016" s="208">
        <v>2475</v>
      </c>
      <c r="C2016" s="207" t="s">
        <v>4507</v>
      </c>
      <c r="D2016" s="207" t="s">
        <v>4502</v>
      </c>
      <c r="E2016" s="207" t="s">
        <v>13283</v>
      </c>
    </row>
    <row r="2017" spans="1:5" x14ac:dyDescent="0.25">
      <c r="A2017" s="207" t="s">
        <v>4500</v>
      </c>
      <c r="B2017" s="208">
        <v>2475</v>
      </c>
      <c r="C2017" s="207" t="s">
        <v>4508</v>
      </c>
      <c r="D2017" s="207" t="s">
        <v>4502</v>
      </c>
      <c r="E2017" s="207" t="s">
        <v>13283</v>
      </c>
    </row>
    <row r="2018" spans="1:5" x14ac:dyDescent="0.25">
      <c r="A2018" t="s">
        <v>4509</v>
      </c>
      <c r="B2018" s="51">
        <v>2476</v>
      </c>
      <c r="C2018" t="s">
        <v>4510</v>
      </c>
      <c r="D2018" t="s">
        <v>4511</v>
      </c>
    </row>
    <row r="2019" spans="1:5" x14ac:dyDescent="0.25">
      <c r="A2019" t="s">
        <v>4509</v>
      </c>
      <c r="B2019" s="51">
        <v>2476</v>
      </c>
      <c r="C2019" t="s">
        <v>4512</v>
      </c>
      <c r="D2019" t="s">
        <v>4511</v>
      </c>
    </row>
    <row r="2020" spans="1:5" x14ac:dyDescent="0.25">
      <c r="A2020" t="s">
        <v>4509</v>
      </c>
      <c r="B2020" s="51">
        <v>2476</v>
      </c>
      <c r="C2020" t="s">
        <v>4513</v>
      </c>
      <c r="D2020" t="s">
        <v>4511</v>
      </c>
    </row>
    <row r="2021" spans="1:5" x14ac:dyDescent="0.25">
      <c r="A2021" t="s">
        <v>4509</v>
      </c>
      <c r="B2021" s="51">
        <v>2476</v>
      </c>
      <c r="C2021" t="s">
        <v>4514</v>
      </c>
      <c r="D2021" t="s">
        <v>4511</v>
      </c>
    </row>
    <row r="2022" spans="1:5" x14ac:dyDescent="0.25">
      <c r="A2022" t="s">
        <v>4509</v>
      </c>
      <c r="B2022" s="51">
        <v>2476</v>
      </c>
      <c r="C2022" t="s">
        <v>4515</v>
      </c>
      <c r="D2022" t="s">
        <v>4511</v>
      </c>
    </row>
    <row r="2023" spans="1:5" x14ac:dyDescent="0.25">
      <c r="A2023" t="s">
        <v>4509</v>
      </c>
      <c r="B2023" s="51">
        <v>2476</v>
      </c>
      <c r="C2023" t="s">
        <v>4511</v>
      </c>
    </row>
    <row r="2024" spans="1:5" x14ac:dyDescent="0.25">
      <c r="A2024" t="s">
        <v>4509</v>
      </c>
      <c r="B2024" s="51">
        <v>2476</v>
      </c>
      <c r="C2024" t="s">
        <v>4516</v>
      </c>
      <c r="D2024" t="s">
        <v>4511</v>
      </c>
    </row>
    <row r="2025" spans="1:5" x14ac:dyDescent="0.25">
      <c r="A2025" t="s">
        <v>4509</v>
      </c>
      <c r="B2025" s="51">
        <v>2476</v>
      </c>
      <c r="C2025" t="s">
        <v>4517</v>
      </c>
      <c r="D2025" t="s">
        <v>4511</v>
      </c>
    </row>
    <row r="2026" spans="1:5" x14ac:dyDescent="0.25">
      <c r="A2026" t="s">
        <v>4518</v>
      </c>
      <c r="B2026" s="51">
        <v>2477</v>
      </c>
      <c r="C2026" t="s">
        <v>4519</v>
      </c>
      <c r="D2026" t="s">
        <v>4520</v>
      </c>
    </row>
    <row r="2027" spans="1:5" x14ac:dyDescent="0.25">
      <c r="A2027" t="s">
        <v>4518</v>
      </c>
      <c r="B2027" s="51">
        <v>2477</v>
      </c>
      <c r="C2027" t="s">
        <v>4520</v>
      </c>
    </row>
    <row r="2028" spans="1:5" x14ac:dyDescent="0.25">
      <c r="A2028" t="s">
        <v>4518</v>
      </c>
      <c r="B2028" s="51">
        <v>2477</v>
      </c>
      <c r="C2028" t="s">
        <v>4521</v>
      </c>
      <c r="D2028" t="s">
        <v>4520</v>
      </c>
    </row>
    <row r="2029" spans="1:5" x14ac:dyDescent="0.25">
      <c r="A2029" t="s">
        <v>4518</v>
      </c>
      <c r="B2029" s="51">
        <v>2477</v>
      </c>
      <c r="C2029" t="s">
        <v>4522</v>
      </c>
      <c r="D2029" t="s">
        <v>4520</v>
      </c>
    </row>
    <row r="2030" spans="1:5" x14ac:dyDescent="0.25">
      <c r="A2030" t="s">
        <v>4518</v>
      </c>
      <c r="B2030" s="51">
        <v>2477</v>
      </c>
      <c r="C2030" t="s">
        <v>4523</v>
      </c>
      <c r="D2030" t="s">
        <v>4520</v>
      </c>
    </row>
    <row r="2031" spans="1:5" x14ac:dyDescent="0.25">
      <c r="A2031" t="s">
        <v>4518</v>
      </c>
      <c r="B2031" s="51">
        <v>2477</v>
      </c>
      <c r="C2031" t="s">
        <v>4524</v>
      </c>
      <c r="D2031" t="s">
        <v>4520</v>
      </c>
    </row>
    <row r="2032" spans="1:5" x14ac:dyDescent="0.25">
      <c r="A2032" t="s">
        <v>4525</v>
      </c>
      <c r="B2032" s="51">
        <v>2478</v>
      </c>
      <c r="C2032" t="s">
        <v>4526</v>
      </c>
      <c r="D2032" t="s">
        <v>4527</v>
      </c>
    </row>
    <row r="2033" spans="1:4" x14ac:dyDescent="0.25">
      <c r="A2033" t="s">
        <v>4525</v>
      </c>
      <c r="B2033" s="51">
        <v>2478</v>
      </c>
      <c r="C2033" t="s">
        <v>4527</v>
      </c>
    </row>
    <row r="2034" spans="1:4" x14ac:dyDescent="0.25">
      <c r="A2034" t="s">
        <v>4525</v>
      </c>
      <c r="B2034" s="51">
        <v>2478</v>
      </c>
      <c r="C2034" t="s">
        <v>4528</v>
      </c>
      <c r="D2034" t="s">
        <v>4527</v>
      </c>
    </row>
    <row r="2035" spans="1:4" x14ac:dyDescent="0.25">
      <c r="A2035" t="s">
        <v>4525</v>
      </c>
      <c r="B2035" s="51">
        <v>2478</v>
      </c>
      <c r="C2035" t="s">
        <v>4529</v>
      </c>
      <c r="D2035" t="s">
        <v>4527</v>
      </c>
    </row>
    <row r="2036" spans="1:4" x14ac:dyDescent="0.25">
      <c r="A2036" t="s">
        <v>4530</v>
      </c>
      <c r="B2036" s="51">
        <v>2479</v>
      </c>
      <c r="C2036" t="s">
        <v>4531</v>
      </c>
      <c r="D2036" t="s">
        <v>4532</v>
      </c>
    </row>
    <row r="2037" spans="1:4" x14ac:dyDescent="0.25">
      <c r="A2037" t="s">
        <v>4530</v>
      </c>
      <c r="B2037" s="51">
        <v>2479</v>
      </c>
      <c r="C2037" t="s">
        <v>4533</v>
      </c>
      <c r="D2037" t="s">
        <v>4532</v>
      </c>
    </row>
    <row r="2038" spans="1:4" x14ac:dyDescent="0.25">
      <c r="A2038" t="s">
        <v>4530</v>
      </c>
      <c r="B2038" s="51">
        <v>2479</v>
      </c>
      <c r="C2038" t="s">
        <v>4532</v>
      </c>
    </row>
    <row r="2039" spans="1:4" x14ac:dyDescent="0.25">
      <c r="A2039" t="s">
        <v>4530</v>
      </c>
      <c r="B2039" s="51">
        <v>2479</v>
      </c>
      <c r="C2039" t="s">
        <v>4534</v>
      </c>
      <c r="D2039" t="s">
        <v>4532</v>
      </c>
    </row>
    <row r="2040" spans="1:4" x14ac:dyDescent="0.25">
      <c r="A2040" t="s">
        <v>4530</v>
      </c>
      <c r="B2040" s="51">
        <v>2479</v>
      </c>
      <c r="C2040" t="s">
        <v>4535</v>
      </c>
      <c r="D2040" t="s">
        <v>4532</v>
      </c>
    </row>
    <row r="2041" spans="1:4" x14ac:dyDescent="0.25">
      <c r="A2041" t="s">
        <v>4530</v>
      </c>
      <c r="B2041" s="51">
        <v>2479</v>
      </c>
      <c r="C2041" t="s">
        <v>4536</v>
      </c>
      <c r="D2041" t="s">
        <v>4532</v>
      </c>
    </row>
    <row r="2042" spans="1:4" x14ac:dyDescent="0.25">
      <c r="A2042" t="s">
        <v>4530</v>
      </c>
      <c r="B2042" s="51">
        <v>2479</v>
      </c>
      <c r="C2042" t="s">
        <v>4537</v>
      </c>
      <c r="D2042" t="s">
        <v>4532</v>
      </c>
    </row>
    <row r="2043" spans="1:4" x14ac:dyDescent="0.25">
      <c r="A2043" t="s">
        <v>4538</v>
      </c>
      <c r="B2043" s="51">
        <v>2480</v>
      </c>
      <c r="C2043" t="s">
        <v>4539</v>
      </c>
      <c r="D2043" t="s">
        <v>4540</v>
      </c>
    </row>
    <row r="2044" spans="1:4" x14ac:dyDescent="0.25">
      <c r="A2044" t="s">
        <v>4538</v>
      </c>
      <c r="B2044" s="51">
        <v>2480</v>
      </c>
      <c r="C2044" t="s">
        <v>4541</v>
      </c>
      <c r="D2044" t="s">
        <v>4540</v>
      </c>
    </row>
    <row r="2045" spans="1:4" x14ac:dyDescent="0.25">
      <c r="A2045" t="s">
        <v>4538</v>
      </c>
      <c r="B2045" s="51">
        <v>2480</v>
      </c>
      <c r="C2045" t="s">
        <v>4542</v>
      </c>
      <c r="D2045" t="s">
        <v>4540</v>
      </c>
    </row>
    <row r="2046" spans="1:4" x14ac:dyDescent="0.25">
      <c r="A2046" t="s">
        <v>4538</v>
      </c>
      <c r="B2046" s="51">
        <v>2480</v>
      </c>
      <c r="C2046" t="s">
        <v>4540</v>
      </c>
    </row>
    <row r="2047" spans="1:4" x14ac:dyDescent="0.25">
      <c r="A2047" t="s">
        <v>4538</v>
      </c>
      <c r="B2047" s="51">
        <v>2480</v>
      </c>
      <c r="C2047" t="s">
        <v>4543</v>
      </c>
      <c r="D2047" t="s">
        <v>4540</v>
      </c>
    </row>
    <row r="2048" spans="1:4" x14ac:dyDescent="0.25">
      <c r="A2048" t="s">
        <v>4538</v>
      </c>
      <c r="B2048" s="51">
        <v>2480</v>
      </c>
      <c r="C2048" t="s">
        <v>4544</v>
      </c>
      <c r="D2048" t="s">
        <v>4540</v>
      </c>
    </row>
    <row r="2049" spans="1:4" x14ac:dyDescent="0.25">
      <c r="A2049" t="s">
        <v>4538</v>
      </c>
      <c r="B2049" s="51">
        <v>2480</v>
      </c>
      <c r="C2049" t="s">
        <v>4545</v>
      </c>
      <c r="D2049" t="s">
        <v>4540</v>
      </c>
    </row>
    <row r="2050" spans="1:4" x14ac:dyDescent="0.25">
      <c r="A2050" t="s">
        <v>4546</v>
      </c>
      <c r="B2050" s="51">
        <v>2481</v>
      </c>
      <c r="C2050" t="s">
        <v>4547</v>
      </c>
    </row>
    <row r="2051" spans="1:4" x14ac:dyDescent="0.25">
      <c r="A2051" t="s">
        <v>4546</v>
      </c>
      <c r="B2051" s="51">
        <v>2481</v>
      </c>
      <c r="C2051" t="s">
        <v>4548</v>
      </c>
      <c r="D2051" t="s">
        <v>4547</v>
      </c>
    </row>
    <row r="2052" spans="1:4" x14ac:dyDescent="0.25">
      <c r="A2052" t="s">
        <v>4546</v>
      </c>
      <c r="B2052" s="51">
        <v>2481</v>
      </c>
      <c r="C2052" t="s">
        <v>4549</v>
      </c>
      <c r="D2052" t="s">
        <v>4547</v>
      </c>
    </row>
    <row r="2053" spans="1:4" x14ac:dyDescent="0.25">
      <c r="A2053" t="s">
        <v>4546</v>
      </c>
      <c r="B2053" s="51">
        <v>2482</v>
      </c>
      <c r="C2053" t="s">
        <v>4550</v>
      </c>
    </row>
    <row r="2054" spans="1:4" x14ac:dyDescent="0.25">
      <c r="A2054" t="s">
        <v>4546</v>
      </c>
      <c r="B2054" s="51">
        <v>2482</v>
      </c>
      <c r="C2054" t="s">
        <v>4551</v>
      </c>
      <c r="D2054" t="s">
        <v>4550</v>
      </c>
    </row>
    <row r="2055" spans="1:4" x14ac:dyDescent="0.25">
      <c r="A2055" t="s">
        <v>4546</v>
      </c>
      <c r="B2055" s="51">
        <v>2482</v>
      </c>
      <c r="C2055" t="s">
        <v>4552</v>
      </c>
      <c r="D2055" t="s">
        <v>4550</v>
      </c>
    </row>
    <row r="2056" spans="1:4" x14ac:dyDescent="0.25">
      <c r="A2056" t="s">
        <v>4553</v>
      </c>
      <c r="B2056" s="51">
        <v>2483</v>
      </c>
      <c r="C2056" t="s">
        <v>4554</v>
      </c>
      <c r="D2056" t="s">
        <v>4555</v>
      </c>
    </row>
    <row r="2057" spans="1:4" x14ac:dyDescent="0.25">
      <c r="A2057" t="s">
        <v>4553</v>
      </c>
      <c r="B2057" s="51">
        <v>2483</v>
      </c>
      <c r="C2057" t="s">
        <v>4556</v>
      </c>
      <c r="D2057" t="s">
        <v>4555</v>
      </c>
    </row>
    <row r="2058" spans="1:4" x14ac:dyDescent="0.25">
      <c r="A2058" t="s">
        <v>4553</v>
      </c>
      <c r="B2058" s="51">
        <v>2483</v>
      </c>
      <c r="C2058" t="s">
        <v>4555</v>
      </c>
    </row>
    <row r="2059" spans="1:4" x14ac:dyDescent="0.25">
      <c r="A2059" t="s">
        <v>4553</v>
      </c>
      <c r="B2059" s="51">
        <v>2483</v>
      </c>
      <c r="C2059" t="s">
        <v>4557</v>
      </c>
      <c r="D2059" t="s">
        <v>4555</v>
      </c>
    </row>
    <row r="2060" spans="1:4" x14ac:dyDescent="0.25">
      <c r="A2060" t="s">
        <v>4558</v>
      </c>
      <c r="B2060" s="51">
        <v>2484</v>
      </c>
      <c r="C2060" t="s">
        <v>4559</v>
      </c>
    </row>
    <row r="2061" spans="1:4" x14ac:dyDescent="0.25">
      <c r="A2061" t="s">
        <v>4558</v>
      </c>
      <c r="B2061" s="51">
        <v>2484</v>
      </c>
      <c r="C2061" t="s">
        <v>4560</v>
      </c>
      <c r="D2061" t="s">
        <v>4559</v>
      </c>
    </row>
    <row r="2062" spans="1:4" x14ac:dyDescent="0.25">
      <c r="A2062" t="s">
        <v>4561</v>
      </c>
      <c r="B2062" s="51">
        <v>2485</v>
      </c>
      <c r="C2062" t="s">
        <v>4562</v>
      </c>
      <c r="D2062" t="s">
        <v>4563</v>
      </c>
    </row>
    <row r="2063" spans="1:4" x14ac:dyDescent="0.25">
      <c r="A2063" t="s">
        <v>4561</v>
      </c>
      <c r="B2063" s="51">
        <v>2485</v>
      </c>
      <c r="C2063" t="s">
        <v>4563</v>
      </c>
    </row>
    <row r="2064" spans="1:4" x14ac:dyDescent="0.25">
      <c r="A2064" t="s">
        <v>4561</v>
      </c>
      <c r="B2064" s="51">
        <v>2485</v>
      </c>
      <c r="C2064" t="s">
        <v>4564</v>
      </c>
      <c r="D2064" t="s">
        <v>4563</v>
      </c>
    </row>
    <row r="2065" spans="1:4" x14ac:dyDescent="0.25">
      <c r="A2065" t="s">
        <v>4561</v>
      </c>
      <c r="B2065" s="51">
        <v>2486</v>
      </c>
      <c r="C2065" t="s">
        <v>4565</v>
      </c>
    </row>
    <row r="2066" spans="1:4" x14ac:dyDescent="0.25">
      <c r="A2066" t="s">
        <v>4561</v>
      </c>
      <c r="B2066" s="51">
        <v>2486</v>
      </c>
      <c r="C2066" t="s">
        <v>4566</v>
      </c>
      <c r="D2066" t="s">
        <v>4565</v>
      </c>
    </row>
    <row r="2067" spans="1:4" x14ac:dyDescent="0.25">
      <c r="A2067" t="s">
        <v>4567</v>
      </c>
      <c r="B2067" s="51">
        <v>2487</v>
      </c>
      <c r="C2067" t="s">
        <v>4568</v>
      </c>
    </row>
    <row r="2068" spans="1:4" x14ac:dyDescent="0.25">
      <c r="A2068" t="s">
        <v>4567</v>
      </c>
      <c r="B2068" s="51">
        <v>2487</v>
      </c>
      <c r="C2068" t="s">
        <v>4569</v>
      </c>
      <c r="D2068" t="s">
        <v>4568</v>
      </c>
    </row>
    <row r="2069" spans="1:4" x14ac:dyDescent="0.25">
      <c r="A2069" t="s">
        <v>4570</v>
      </c>
      <c r="B2069" s="51">
        <v>2488</v>
      </c>
      <c r="C2069" t="s">
        <v>4571</v>
      </c>
      <c r="D2069" t="s">
        <v>4572</v>
      </c>
    </row>
    <row r="2070" spans="1:4" x14ac:dyDescent="0.25">
      <c r="A2070" t="s">
        <v>4570</v>
      </c>
      <c r="B2070" s="51">
        <v>2488</v>
      </c>
      <c r="C2070" t="s">
        <v>4573</v>
      </c>
      <c r="D2070" t="s">
        <v>4572</v>
      </c>
    </row>
    <row r="2071" spans="1:4" x14ac:dyDescent="0.25">
      <c r="A2071" t="s">
        <v>4570</v>
      </c>
      <c r="B2071" s="51">
        <v>2488</v>
      </c>
      <c r="C2071" t="s">
        <v>4574</v>
      </c>
      <c r="D2071" t="s">
        <v>4572</v>
      </c>
    </row>
    <row r="2072" spans="1:4" x14ac:dyDescent="0.25">
      <c r="A2072" t="s">
        <v>4570</v>
      </c>
      <c r="B2072" s="51">
        <v>2488</v>
      </c>
      <c r="C2072" t="s">
        <v>4575</v>
      </c>
      <c r="D2072" t="s">
        <v>4572</v>
      </c>
    </row>
    <row r="2073" spans="1:4" x14ac:dyDescent="0.25">
      <c r="A2073" t="s">
        <v>4570</v>
      </c>
      <c r="B2073" s="51">
        <v>2488</v>
      </c>
      <c r="C2073" t="s">
        <v>4576</v>
      </c>
      <c r="D2073" t="s">
        <v>4572</v>
      </c>
    </row>
    <row r="2074" spans="1:4" x14ac:dyDescent="0.25">
      <c r="A2074" t="s">
        <v>4570</v>
      </c>
      <c r="B2074" s="51">
        <v>2488</v>
      </c>
      <c r="C2074" t="s">
        <v>4572</v>
      </c>
    </row>
    <row r="2075" spans="1:4" x14ac:dyDescent="0.25">
      <c r="A2075" t="s">
        <v>4577</v>
      </c>
      <c r="B2075" s="51">
        <v>2489</v>
      </c>
      <c r="C2075" t="s">
        <v>4578</v>
      </c>
      <c r="D2075" t="s">
        <v>4579</v>
      </c>
    </row>
    <row r="2076" spans="1:4" x14ac:dyDescent="0.25">
      <c r="A2076" t="s">
        <v>4577</v>
      </c>
      <c r="B2076" s="51">
        <v>2489</v>
      </c>
      <c r="C2076" t="s">
        <v>4580</v>
      </c>
      <c r="D2076" t="s">
        <v>4579</v>
      </c>
    </row>
    <row r="2077" spans="1:4" x14ac:dyDescent="0.25">
      <c r="A2077" t="s">
        <v>4577</v>
      </c>
      <c r="B2077" s="51">
        <v>2489</v>
      </c>
      <c r="C2077" t="s">
        <v>4581</v>
      </c>
      <c r="D2077" t="s">
        <v>4579</v>
      </c>
    </row>
    <row r="2078" spans="1:4" x14ac:dyDescent="0.25">
      <c r="A2078" t="s">
        <v>4577</v>
      </c>
      <c r="B2078" s="51">
        <v>2489</v>
      </c>
      <c r="C2078" t="s">
        <v>4579</v>
      </c>
    </row>
    <row r="2079" spans="1:4" x14ac:dyDescent="0.25">
      <c r="A2079" t="s">
        <v>4577</v>
      </c>
      <c r="B2079" s="51">
        <v>2489</v>
      </c>
      <c r="C2079" t="s">
        <v>4582</v>
      </c>
      <c r="D2079" t="s">
        <v>4579</v>
      </c>
    </row>
    <row r="2080" spans="1:4" x14ac:dyDescent="0.25">
      <c r="A2080" t="s">
        <v>4577</v>
      </c>
      <c r="B2080" s="51">
        <v>2489</v>
      </c>
      <c r="C2080" t="s">
        <v>4583</v>
      </c>
      <c r="D2080" t="s">
        <v>4579</v>
      </c>
    </row>
    <row r="2081" spans="1:4" x14ac:dyDescent="0.25">
      <c r="A2081" t="s">
        <v>4577</v>
      </c>
      <c r="B2081" s="51">
        <v>2489</v>
      </c>
      <c r="C2081" t="s">
        <v>4584</v>
      </c>
      <c r="D2081" t="s">
        <v>4579</v>
      </c>
    </row>
    <row r="2082" spans="1:4" x14ac:dyDescent="0.25">
      <c r="A2082" t="s">
        <v>4577</v>
      </c>
      <c r="B2082" s="51">
        <v>2489</v>
      </c>
      <c r="C2082" t="s">
        <v>4585</v>
      </c>
      <c r="D2082" t="s">
        <v>4579</v>
      </c>
    </row>
    <row r="2083" spans="1:4" x14ac:dyDescent="0.25">
      <c r="A2083" t="s">
        <v>4586</v>
      </c>
      <c r="B2083" s="51">
        <v>2490</v>
      </c>
      <c r="C2083" t="s">
        <v>4587</v>
      </c>
      <c r="D2083" t="s">
        <v>4588</v>
      </c>
    </row>
    <row r="2084" spans="1:4" x14ac:dyDescent="0.25">
      <c r="A2084" t="s">
        <v>4586</v>
      </c>
      <c r="B2084" s="51">
        <v>2490</v>
      </c>
      <c r="C2084" t="s">
        <v>4588</v>
      </c>
    </row>
    <row r="2085" spans="1:4" x14ac:dyDescent="0.25">
      <c r="A2085" t="s">
        <v>4586</v>
      </c>
      <c r="B2085" s="51">
        <v>2490</v>
      </c>
      <c r="C2085" t="s">
        <v>4589</v>
      </c>
      <c r="D2085" t="s">
        <v>4588</v>
      </c>
    </row>
    <row r="2086" spans="1:4" x14ac:dyDescent="0.25">
      <c r="A2086" t="s">
        <v>4590</v>
      </c>
      <c r="B2086" s="51">
        <v>2491</v>
      </c>
      <c r="C2086" t="s">
        <v>4591</v>
      </c>
      <c r="D2086" t="s">
        <v>4592</v>
      </c>
    </row>
    <row r="2087" spans="1:4" x14ac:dyDescent="0.25">
      <c r="A2087" t="s">
        <v>4590</v>
      </c>
      <c r="B2087" s="51">
        <v>2491</v>
      </c>
      <c r="C2087" t="s">
        <v>4593</v>
      </c>
      <c r="D2087" t="s">
        <v>4592</v>
      </c>
    </row>
    <row r="2088" spans="1:4" x14ac:dyDescent="0.25">
      <c r="A2088" t="s">
        <v>4590</v>
      </c>
      <c r="B2088" s="51">
        <v>2491</v>
      </c>
      <c r="C2088" t="s">
        <v>4594</v>
      </c>
      <c r="D2088" t="s">
        <v>4592</v>
      </c>
    </row>
    <row r="2089" spans="1:4" x14ac:dyDescent="0.25">
      <c r="A2089" t="s">
        <v>4590</v>
      </c>
      <c r="B2089" s="51">
        <v>2491</v>
      </c>
      <c r="C2089" t="s">
        <v>4592</v>
      </c>
    </row>
    <row r="2090" spans="1:4" x14ac:dyDescent="0.25">
      <c r="A2090" t="s">
        <v>4590</v>
      </c>
      <c r="B2090" s="51">
        <v>2491</v>
      </c>
      <c r="C2090" t="s">
        <v>4595</v>
      </c>
      <c r="D2090" t="s">
        <v>4592</v>
      </c>
    </row>
    <row r="2091" spans="1:4" x14ac:dyDescent="0.25">
      <c r="A2091" t="s">
        <v>4590</v>
      </c>
      <c r="B2091" s="51">
        <v>2491</v>
      </c>
      <c r="C2091" t="s">
        <v>4596</v>
      </c>
      <c r="D2091" t="s">
        <v>4592</v>
      </c>
    </row>
    <row r="2092" spans="1:4" x14ac:dyDescent="0.25">
      <c r="A2092" t="s">
        <v>4590</v>
      </c>
      <c r="B2092" s="51">
        <v>2491</v>
      </c>
      <c r="C2092" t="s">
        <v>4597</v>
      </c>
      <c r="D2092" t="s">
        <v>4592</v>
      </c>
    </row>
    <row r="2093" spans="1:4" x14ac:dyDescent="0.25">
      <c r="A2093" t="s">
        <v>4598</v>
      </c>
      <c r="B2093" s="51">
        <v>2492</v>
      </c>
      <c r="C2093" t="s">
        <v>4599</v>
      </c>
      <c r="D2093" t="s">
        <v>4600</v>
      </c>
    </row>
    <row r="2094" spans="1:4" x14ac:dyDescent="0.25">
      <c r="A2094" t="s">
        <v>4598</v>
      </c>
      <c r="B2094" s="51">
        <v>2492</v>
      </c>
      <c r="C2094" t="s">
        <v>4601</v>
      </c>
      <c r="D2094" t="s">
        <v>4600</v>
      </c>
    </row>
    <row r="2095" spans="1:4" x14ac:dyDescent="0.25">
      <c r="A2095" t="s">
        <v>4598</v>
      </c>
      <c r="B2095" s="51">
        <v>2492</v>
      </c>
      <c r="C2095" t="s">
        <v>4602</v>
      </c>
      <c r="D2095" t="s">
        <v>4600</v>
      </c>
    </row>
    <row r="2096" spans="1:4" x14ac:dyDescent="0.25">
      <c r="A2096" t="s">
        <v>4598</v>
      </c>
      <c r="B2096" s="51">
        <v>2492</v>
      </c>
      <c r="C2096" t="s">
        <v>4600</v>
      </c>
    </row>
    <row r="2097" spans="1:4" x14ac:dyDescent="0.25">
      <c r="A2097" t="s">
        <v>4598</v>
      </c>
      <c r="B2097" s="51">
        <v>2492</v>
      </c>
      <c r="C2097" t="s">
        <v>4603</v>
      </c>
      <c r="D2097" t="s">
        <v>4600</v>
      </c>
    </row>
    <row r="2098" spans="1:4" x14ac:dyDescent="0.25">
      <c r="A2098" t="s">
        <v>4598</v>
      </c>
      <c r="B2098" s="51">
        <v>2492</v>
      </c>
      <c r="C2098" t="s">
        <v>4604</v>
      </c>
      <c r="D2098" t="s">
        <v>4600</v>
      </c>
    </row>
    <row r="2099" spans="1:4" x14ac:dyDescent="0.25">
      <c r="A2099" t="s">
        <v>4605</v>
      </c>
      <c r="B2099" s="51">
        <v>2493</v>
      </c>
      <c r="C2099" t="s">
        <v>4606</v>
      </c>
      <c r="D2099" t="s">
        <v>4607</v>
      </c>
    </row>
    <row r="2100" spans="1:4" x14ac:dyDescent="0.25">
      <c r="A2100" t="s">
        <v>4605</v>
      </c>
      <c r="B2100" s="51">
        <v>2493</v>
      </c>
      <c r="C2100" t="s">
        <v>4607</v>
      </c>
    </row>
    <row r="2101" spans="1:4" x14ac:dyDescent="0.25">
      <c r="A2101" t="s">
        <v>4605</v>
      </c>
      <c r="B2101" s="51">
        <v>2493</v>
      </c>
      <c r="C2101" t="s">
        <v>4608</v>
      </c>
      <c r="D2101" t="s">
        <v>4607</v>
      </c>
    </row>
    <row r="2102" spans="1:4" x14ac:dyDescent="0.25">
      <c r="A2102" t="s">
        <v>4605</v>
      </c>
      <c r="B2102" s="51">
        <v>2493</v>
      </c>
      <c r="C2102" t="s">
        <v>4609</v>
      </c>
      <c r="D2102" t="s">
        <v>4607</v>
      </c>
    </row>
    <row r="2103" spans="1:4" x14ac:dyDescent="0.25">
      <c r="A2103" t="s">
        <v>4610</v>
      </c>
      <c r="B2103" s="51">
        <v>2494</v>
      </c>
      <c r="C2103" t="s">
        <v>4611</v>
      </c>
      <c r="D2103" t="s">
        <v>4612</v>
      </c>
    </row>
    <row r="2104" spans="1:4" x14ac:dyDescent="0.25">
      <c r="A2104" t="s">
        <v>4610</v>
      </c>
      <c r="B2104" s="51">
        <v>2494</v>
      </c>
      <c r="C2104" t="s">
        <v>4612</v>
      </c>
    </row>
    <row r="2105" spans="1:4" x14ac:dyDescent="0.25">
      <c r="A2105" t="s">
        <v>4610</v>
      </c>
      <c r="B2105" s="51">
        <v>2494</v>
      </c>
      <c r="C2105" t="s">
        <v>4613</v>
      </c>
      <c r="D2105" t="s">
        <v>4612</v>
      </c>
    </row>
    <row r="2106" spans="1:4" x14ac:dyDescent="0.25">
      <c r="A2106" t="s">
        <v>4610</v>
      </c>
      <c r="B2106" s="51">
        <v>2494</v>
      </c>
      <c r="C2106" t="s">
        <v>4614</v>
      </c>
      <c r="D2106" t="s">
        <v>4612</v>
      </c>
    </row>
    <row r="2107" spans="1:4" x14ac:dyDescent="0.25">
      <c r="A2107" t="s">
        <v>4610</v>
      </c>
      <c r="B2107" s="51">
        <v>2494</v>
      </c>
      <c r="C2107" t="s">
        <v>4615</v>
      </c>
      <c r="D2107" t="s">
        <v>4612</v>
      </c>
    </row>
    <row r="2108" spans="1:4" x14ac:dyDescent="0.25">
      <c r="A2108" t="s">
        <v>4610</v>
      </c>
      <c r="B2108" s="51">
        <v>2494</v>
      </c>
      <c r="C2108" t="s">
        <v>4616</v>
      </c>
      <c r="D2108" t="s">
        <v>4612</v>
      </c>
    </row>
    <row r="2109" spans="1:4" x14ac:dyDescent="0.25">
      <c r="A2109" t="s">
        <v>4617</v>
      </c>
      <c r="B2109" s="51">
        <v>2495</v>
      </c>
      <c r="C2109" t="s">
        <v>4618</v>
      </c>
      <c r="D2109" t="s">
        <v>4619</v>
      </c>
    </row>
    <row r="2110" spans="1:4" x14ac:dyDescent="0.25">
      <c r="A2110" t="s">
        <v>4617</v>
      </c>
      <c r="B2110" s="51">
        <v>2495</v>
      </c>
      <c r="C2110" t="s">
        <v>4620</v>
      </c>
      <c r="D2110" t="s">
        <v>4619</v>
      </c>
    </row>
    <row r="2111" spans="1:4" x14ac:dyDescent="0.25">
      <c r="A2111" t="s">
        <v>4617</v>
      </c>
      <c r="B2111" s="51">
        <v>2495</v>
      </c>
      <c r="C2111" t="s">
        <v>4621</v>
      </c>
      <c r="D2111" t="s">
        <v>4619</v>
      </c>
    </row>
    <row r="2112" spans="1:4" x14ac:dyDescent="0.25">
      <c r="A2112" t="s">
        <v>4617</v>
      </c>
      <c r="B2112" s="51">
        <v>2495</v>
      </c>
      <c r="C2112" t="s">
        <v>4619</v>
      </c>
    </row>
    <row r="2113" spans="1:4" x14ac:dyDescent="0.25">
      <c r="A2113" t="s">
        <v>4622</v>
      </c>
      <c r="B2113" s="51">
        <v>2496</v>
      </c>
      <c r="C2113" t="s">
        <v>4623</v>
      </c>
      <c r="D2113" t="s">
        <v>4624</v>
      </c>
    </row>
    <row r="2114" spans="1:4" x14ac:dyDescent="0.25">
      <c r="A2114" t="s">
        <v>4622</v>
      </c>
      <c r="B2114" s="51">
        <v>2496</v>
      </c>
      <c r="C2114" t="s">
        <v>4625</v>
      </c>
      <c r="D2114" t="s">
        <v>4624</v>
      </c>
    </row>
    <row r="2115" spans="1:4" x14ac:dyDescent="0.25">
      <c r="A2115" t="s">
        <v>4622</v>
      </c>
      <c r="B2115" s="51">
        <v>2496</v>
      </c>
      <c r="C2115" t="s">
        <v>4624</v>
      </c>
    </row>
    <row r="2116" spans="1:4" x14ac:dyDescent="0.25">
      <c r="A2116" t="s">
        <v>4622</v>
      </c>
      <c r="B2116" s="51">
        <v>2496</v>
      </c>
      <c r="C2116" t="s">
        <v>4626</v>
      </c>
      <c r="D2116" t="s">
        <v>4624</v>
      </c>
    </row>
    <row r="2117" spans="1:4" x14ac:dyDescent="0.25">
      <c r="A2117" t="s">
        <v>4622</v>
      </c>
      <c r="B2117" s="51">
        <v>2496</v>
      </c>
      <c r="C2117" t="s">
        <v>4627</v>
      </c>
      <c r="D2117" t="s">
        <v>4624</v>
      </c>
    </row>
    <row r="2118" spans="1:4" x14ac:dyDescent="0.25">
      <c r="A2118" t="s">
        <v>4628</v>
      </c>
      <c r="B2118" s="51">
        <v>2497</v>
      </c>
      <c r="C2118" t="s">
        <v>4629</v>
      </c>
      <c r="D2118" t="s">
        <v>4630</v>
      </c>
    </row>
    <row r="2119" spans="1:4" x14ac:dyDescent="0.25">
      <c r="A2119" t="s">
        <v>4628</v>
      </c>
      <c r="B2119" s="51">
        <v>2497</v>
      </c>
      <c r="C2119" t="s">
        <v>4630</v>
      </c>
    </row>
    <row r="2120" spans="1:4" x14ac:dyDescent="0.25">
      <c r="A2120" t="s">
        <v>4631</v>
      </c>
      <c r="B2120" s="51">
        <v>2498</v>
      </c>
      <c r="C2120" t="s">
        <v>4632</v>
      </c>
      <c r="D2120" t="s">
        <v>4633</v>
      </c>
    </row>
    <row r="2121" spans="1:4" x14ac:dyDescent="0.25">
      <c r="A2121" t="s">
        <v>4631</v>
      </c>
      <c r="B2121" s="51">
        <v>2498</v>
      </c>
      <c r="C2121" t="s">
        <v>4633</v>
      </c>
    </row>
    <row r="2122" spans="1:4" x14ac:dyDescent="0.25">
      <c r="A2122" t="s">
        <v>4631</v>
      </c>
      <c r="B2122" s="51">
        <v>2499</v>
      </c>
      <c r="C2122" t="s">
        <v>4634</v>
      </c>
      <c r="D2122" t="s">
        <v>4635</v>
      </c>
    </row>
    <row r="2123" spans="1:4" x14ac:dyDescent="0.25">
      <c r="A2123" t="s">
        <v>4631</v>
      </c>
      <c r="B2123" s="51">
        <v>2499</v>
      </c>
      <c r="C2123" t="s">
        <v>4635</v>
      </c>
    </row>
    <row r="2124" spans="1:4" x14ac:dyDescent="0.25">
      <c r="A2124" t="s">
        <v>4631</v>
      </c>
      <c r="B2124" s="51">
        <v>2500</v>
      </c>
      <c r="C2124" t="s">
        <v>4636</v>
      </c>
      <c r="D2124" t="s">
        <v>4637</v>
      </c>
    </row>
    <row r="2125" spans="1:4" x14ac:dyDescent="0.25">
      <c r="A2125" t="s">
        <v>4631</v>
      </c>
      <c r="B2125" s="51">
        <v>2500</v>
      </c>
      <c r="C2125" t="s">
        <v>4637</v>
      </c>
    </row>
    <row r="2126" spans="1:4" x14ac:dyDescent="0.25">
      <c r="A2126" t="s">
        <v>4638</v>
      </c>
      <c r="B2126" s="51">
        <v>2501</v>
      </c>
      <c r="C2126" t="s">
        <v>4639</v>
      </c>
      <c r="D2126" t="s">
        <v>4640</v>
      </c>
    </row>
    <row r="2127" spans="1:4" x14ac:dyDescent="0.25">
      <c r="A2127" t="s">
        <v>4638</v>
      </c>
      <c r="B2127" s="51">
        <v>2501</v>
      </c>
      <c r="C2127" t="s">
        <v>4640</v>
      </c>
    </row>
    <row r="2128" spans="1:4" x14ac:dyDescent="0.25">
      <c r="A2128" t="s">
        <v>4641</v>
      </c>
      <c r="B2128" s="51">
        <v>2502</v>
      </c>
      <c r="C2128" t="s">
        <v>4642</v>
      </c>
      <c r="D2128" t="s">
        <v>4643</v>
      </c>
    </row>
    <row r="2129" spans="1:4" x14ac:dyDescent="0.25">
      <c r="A2129" t="s">
        <v>4641</v>
      </c>
      <c r="B2129" s="51">
        <v>2502</v>
      </c>
      <c r="C2129" t="s">
        <v>4644</v>
      </c>
      <c r="D2129" t="s">
        <v>4643</v>
      </c>
    </row>
    <row r="2130" spans="1:4" x14ac:dyDescent="0.25">
      <c r="A2130" t="s">
        <v>4641</v>
      </c>
      <c r="B2130" s="51">
        <v>2502</v>
      </c>
      <c r="C2130" t="s">
        <v>4643</v>
      </c>
    </row>
    <row r="2131" spans="1:4" x14ac:dyDescent="0.25">
      <c r="A2131" t="s">
        <v>4645</v>
      </c>
      <c r="B2131" s="51">
        <v>2503</v>
      </c>
      <c r="C2131" t="s">
        <v>4646</v>
      </c>
      <c r="D2131" t="s">
        <v>4647</v>
      </c>
    </row>
    <row r="2132" spans="1:4" x14ac:dyDescent="0.25">
      <c r="A2132" t="s">
        <v>4645</v>
      </c>
      <c r="B2132" s="51">
        <v>2503</v>
      </c>
      <c r="C2132" t="s">
        <v>4647</v>
      </c>
    </row>
    <row r="2133" spans="1:4" x14ac:dyDescent="0.25">
      <c r="A2133" t="s">
        <v>4645</v>
      </c>
      <c r="B2133" s="51">
        <v>2503</v>
      </c>
      <c r="C2133" t="s">
        <v>4648</v>
      </c>
      <c r="D2133" t="s">
        <v>4647</v>
      </c>
    </row>
    <row r="2134" spans="1:4" x14ac:dyDescent="0.25">
      <c r="A2134" t="s">
        <v>4649</v>
      </c>
      <c r="B2134" s="51">
        <v>2504</v>
      </c>
      <c r="C2134" t="s">
        <v>4650</v>
      </c>
    </row>
    <row r="2135" spans="1:4" x14ac:dyDescent="0.25">
      <c r="A2135" t="s">
        <v>4649</v>
      </c>
      <c r="B2135" s="51">
        <v>2504</v>
      </c>
      <c r="C2135" t="s">
        <v>4651</v>
      </c>
      <c r="D2135" t="s">
        <v>4650</v>
      </c>
    </row>
    <row r="2136" spans="1:4" x14ac:dyDescent="0.25">
      <c r="A2136" t="s">
        <v>4649</v>
      </c>
      <c r="B2136" s="51">
        <v>2505</v>
      </c>
      <c r="C2136" t="s">
        <v>4652</v>
      </c>
      <c r="D2136" t="s">
        <v>4653</v>
      </c>
    </row>
    <row r="2137" spans="1:4" x14ac:dyDescent="0.25">
      <c r="A2137" t="s">
        <v>4649</v>
      </c>
      <c r="B2137" s="51">
        <v>2505</v>
      </c>
      <c r="C2137" t="s">
        <v>4653</v>
      </c>
    </row>
    <row r="2138" spans="1:4" x14ac:dyDescent="0.25">
      <c r="A2138" t="s">
        <v>4649</v>
      </c>
      <c r="B2138" s="51">
        <v>2505</v>
      </c>
      <c r="C2138" t="s">
        <v>4654</v>
      </c>
      <c r="D2138" t="s">
        <v>4653</v>
      </c>
    </row>
    <row r="2139" spans="1:4" x14ac:dyDescent="0.25">
      <c r="A2139" t="s">
        <v>4655</v>
      </c>
      <c r="B2139" s="51">
        <v>2506</v>
      </c>
      <c r="C2139" t="s">
        <v>4656</v>
      </c>
      <c r="D2139" t="s">
        <v>4657</v>
      </c>
    </row>
    <row r="2140" spans="1:4" x14ac:dyDescent="0.25">
      <c r="A2140" t="s">
        <v>4655</v>
      </c>
      <c r="B2140" s="51">
        <v>2506</v>
      </c>
      <c r="C2140" t="s">
        <v>4657</v>
      </c>
    </row>
    <row r="2141" spans="1:4" x14ac:dyDescent="0.25">
      <c r="A2141" t="s">
        <v>4658</v>
      </c>
      <c r="B2141" s="51">
        <v>2507</v>
      </c>
      <c r="C2141" t="s">
        <v>4659</v>
      </c>
      <c r="D2141" t="s">
        <v>4660</v>
      </c>
    </row>
    <row r="2142" spans="1:4" x14ac:dyDescent="0.25">
      <c r="A2142" t="s">
        <v>4658</v>
      </c>
      <c r="B2142" s="51">
        <v>2507</v>
      </c>
      <c r="C2142" t="s">
        <v>4661</v>
      </c>
      <c r="D2142" t="s">
        <v>4660</v>
      </c>
    </row>
    <row r="2143" spans="1:4" x14ac:dyDescent="0.25">
      <c r="A2143" t="s">
        <v>4658</v>
      </c>
      <c r="B2143" s="51">
        <v>2507</v>
      </c>
      <c r="C2143" t="s">
        <v>4662</v>
      </c>
      <c r="D2143" t="s">
        <v>4660</v>
      </c>
    </row>
    <row r="2144" spans="1:4" x14ac:dyDescent="0.25">
      <c r="A2144" t="s">
        <v>4658</v>
      </c>
      <c r="B2144" s="51">
        <v>2507</v>
      </c>
      <c r="C2144" t="s">
        <v>4660</v>
      </c>
    </row>
    <row r="2145" spans="1:4" x14ac:dyDescent="0.25">
      <c r="A2145" t="s">
        <v>4658</v>
      </c>
      <c r="B2145" s="51">
        <v>2507</v>
      </c>
      <c r="C2145" t="s">
        <v>4663</v>
      </c>
      <c r="D2145" t="s">
        <v>4660</v>
      </c>
    </row>
    <row r="2146" spans="1:4" x14ac:dyDescent="0.25">
      <c r="A2146" t="s">
        <v>4658</v>
      </c>
      <c r="B2146" s="51">
        <v>2507</v>
      </c>
      <c r="C2146" t="s">
        <v>4664</v>
      </c>
      <c r="D2146" t="s">
        <v>4660</v>
      </c>
    </row>
    <row r="2147" spans="1:4" x14ac:dyDescent="0.25">
      <c r="A2147" t="s">
        <v>4665</v>
      </c>
      <c r="B2147" s="51">
        <v>2508</v>
      </c>
      <c r="C2147" t="s">
        <v>4666</v>
      </c>
    </row>
    <row r="2148" spans="1:4" x14ac:dyDescent="0.25">
      <c r="A2148" t="s">
        <v>4667</v>
      </c>
      <c r="B2148" s="51">
        <v>2509</v>
      </c>
      <c r="C2148" t="s">
        <v>4668</v>
      </c>
      <c r="D2148" t="s">
        <v>4669</v>
      </c>
    </row>
    <row r="2149" spans="1:4" x14ac:dyDescent="0.25">
      <c r="A2149" t="s">
        <v>4667</v>
      </c>
      <c r="B2149" s="51">
        <v>2509</v>
      </c>
      <c r="C2149" t="s">
        <v>4669</v>
      </c>
    </row>
    <row r="2150" spans="1:4" x14ac:dyDescent="0.25">
      <c r="A2150" t="s">
        <v>4667</v>
      </c>
      <c r="B2150" s="51">
        <v>2509</v>
      </c>
      <c r="C2150" t="s">
        <v>4670</v>
      </c>
      <c r="D2150" t="s">
        <v>4669</v>
      </c>
    </row>
    <row r="2151" spans="1:4" x14ac:dyDescent="0.25">
      <c r="A2151" t="s">
        <v>4671</v>
      </c>
      <c r="B2151" s="51">
        <v>2510</v>
      </c>
      <c r="C2151" t="s">
        <v>4672</v>
      </c>
      <c r="D2151" t="s">
        <v>4673</v>
      </c>
    </row>
    <row r="2152" spans="1:4" x14ac:dyDescent="0.25">
      <c r="A2152" t="s">
        <v>4671</v>
      </c>
      <c r="B2152" s="51">
        <v>2510</v>
      </c>
      <c r="C2152" t="s">
        <v>4674</v>
      </c>
      <c r="D2152" t="s">
        <v>4673</v>
      </c>
    </row>
    <row r="2153" spans="1:4" x14ac:dyDescent="0.25">
      <c r="A2153" t="s">
        <v>4671</v>
      </c>
      <c r="B2153" s="51">
        <v>2510</v>
      </c>
      <c r="C2153" t="s">
        <v>4675</v>
      </c>
      <c r="D2153" t="s">
        <v>4673</v>
      </c>
    </row>
    <row r="2154" spans="1:4" x14ac:dyDescent="0.25">
      <c r="A2154" t="s">
        <v>4671</v>
      </c>
      <c r="B2154" s="51">
        <v>2510</v>
      </c>
      <c r="C2154" t="s">
        <v>4676</v>
      </c>
      <c r="D2154" t="s">
        <v>4673</v>
      </c>
    </row>
    <row r="2155" spans="1:4" x14ac:dyDescent="0.25">
      <c r="A2155" t="s">
        <v>4671</v>
      </c>
      <c r="B2155" s="51">
        <v>2510</v>
      </c>
      <c r="C2155" t="s">
        <v>4673</v>
      </c>
    </row>
    <row r="2156" spans="1:4" x14ac:dyDescent="0.25">
      <c r="A2156" t="s">
        <v>4671</v>
      </c>
      <c r="B2156" s="51">
        <v>2510</v>
      </c>
      <c r="C2156" t="s">
        <v>4677</v>
      </c>
      <c r="D2156" t="s">
        <v>4673</v>
      </c>
    </row>
    <row r="2157" spans="1:4" x14ac:dyDescent="0.25">
      <c r="A2157" t="s">
        <v>4671</v>
      </c>
      <c r="B2157" s="51">
        <v>2510</v>
      </c>
      <c r="C2157" t="s">
        <v>4678</v>
      </c>
      <c r="D2157" t="s">
        <v>4673</v>
      </c>
    </row>
    <row r="2158" spans="1:4" x14ac:dyDescent="0.25">
      <c r="A2158" t="s">
        <v>4679</v>
      </c>
      <c r="B2158" s="51">
        <v>2511</v>
      </c>
      <c r="C2158" t="s">
        <v>4680</v>
      </c>
      <c r="D2158" t="s">
        <v>4681</v>
      </c>
    </row>
    <row r="2159" spans="1:4" x14ac:dyDescent="0.25">
      <c r="A2159" t="s">
        <v>4679</v>
      </c>
      <c r="B2159" s="51">
        <v>2511</v>
      </c>
      <c r="C2159" t="s">
        <v>4682</v>
      </c>
      <c r="D2159" t="s">
        <v>4681</v>
      </c>
    </row>
    <row r="2160" spans="1:4" x14ac:dyDescent="0.25">
      <c r="A2160" t="s">
        <v>4679</v>
      </c>
      <c r="B2160" s="51">
        <v>2511</v>
      </c>
      <c r="C2160" t="s">
        <v>4681</v>
      </c>
    </row>
    <row r="2161" spans="1:4" x14ac:dyDescent="0.25">
      <c r="A2161" t="s">
        <v>4679</v>
      </c>
      <c r="B2161" s="51">
        <v>2511</v>
      </c>
      <c r="C2161" t="s">
        <v>4683</v>
      </c>
      <c r="D2161" t="s">
        <v>4681</v>
      </c>
    </row>
    <row r="2162" spans="1:4" x14ac:dyDescent="0.25">
      <c r="A2162" t="s">
        <v>4684</v>
      </c>
      <c r="B2162" s="51">
        <v>2512</v>
      </c>
      <c r="C2162" t="s">
        <v>4685</v>
      </c>
      <c r="D2162" t="s">
        <v>4686</v>
      </c>
    </row>
    <row r="2163" spans="1:4" x14ac:dyDescent="0.25">
      <c r="A2163" t="s">
        <v>4684</v>
      </c>
      <c r="B2163" s="51">
        <v>2512</v>
      </c>
      <c r="C2163" t="s">
        <v>4687</v>
      </c>
      <c r="D2163" t="s">
        <v>4686</v>
      </c>
    </row>
    <row r="2164" spans="1:4" x14ac:dyDescent="0.25">
      <c r="A2164" t="s">
        <v>4684</v>
      </c>
      <c r="B2164" s="51">
        <v>2512</v>
      </c>
      <c r="C2164" t="s">
        <v>4686</v>
      </c>
    </row>
    <row r="2165" spans="1:4" x14ac:dyDescent="0.25">
      <c r="A2165" t="s">
        <v>4688</v>
      </c>
      <c r="B2165" s="51">
        <v>2513</v>
      </c>
      <c r="C2165" t="s">
        <v>4689</v>
      </c>
      <c r="D2165" t="s">
        <v>4690</v>
      </c>
    </row>
    <row r="2166" spans="1:4" x14ac:dyDescent="0.25">
      <c r="A2166" t="s">
        <v>4688</v>
      </c>
      <c r="B2166" s="51">
        <v>2513</v>
      </c>
      <c r="C2166" t="s">
        <v>4691</v>
      </c>
      <c r="D2166" t="s">
        <v>4690</v>
      </c>
    </row>
    <row r="2167" spans="1:4" x14ac:dyDescent="0.25">
      <c r="A2167" t="s">
        <v>4688</v>
      </c>
      <c r="B2167" s="51">
        <v>2513</v>
      </c>
      <c r="C2167" t="s">
        <v>4690</v>
      </c>
    </row>
    <row r="2168" spans="1:4" x14ac:dyDescent="0.25">
      <c r="A2168" t="s">
        <v>4688</v>
      </c>
      <c r="B2168" s="51">
        <v>2513</v>
      </c>
      <c r="C2168" t="s">
        <v>4692</v>
      </c>
      <c r="D2168" t="s">
        <v>4690</v>
      </c>
    </row>
    <row r="2169" spans="1:4" x14ac:dyDescent="0.25">
      <c r="A2169" t="s">
        <v>4688</v>
      </c>
      <c r="B2169" s="51">
        <v>2513</v>
      </c>
      <c r="C2169" t="s">
        <v>4693</v>
      </c>
      <c r="D2169" t="s">
        <v>4690</v>
      </c>
    </row>
    <row r="2170" spans="1:4" x14ac:dyDescent="0.25">
      <c r="A2170" t="s">
        <v>4694</v>
      </c>
      <c r="B2170" s="51">
        <v>2514</v>
      </c>
      <c r="C2170" t="s">
        <v>4695</v>
      </c>
      <c r="D2170" t="s">
        <v>4696</v>
      </c>
    </row>
    <row r="2171" spans="1:4" x14ac:dyDescent="0.25">
      <c r="A2171" t="s">
        <v>4694</v>
      </c>
      <c r="B2171" s="51">
        <v>2514</v>
      </c>
      <c r="C2171" t="s">
        <v>4696</v>
      </c>
    </row>
    <row r="2172" spans="1:4" x14ac:dyDescent="0.25">
      <c r="A2172" t="s">
        <v>4694</v>
      </c>
      <c r="B2172" s="51">
        <v>2514</v>
      </c>
      <c r="C2172" t="s">
        <v>4697</v>
      </c>
      <c r="D2172" t="s">
        <v>4696</v>
      </c>
    </row>
    <row r="2173" spans="1:4" x14ac:dyDescent="0.25">
      <c r="A2173" t="s">
        <v>4698</v>
      </c>
      <c r="B2173" s="51">
        <v>2515</v>
      </c>
      <c r="C2173" t="s">
        <v>4699</v>
      </c>
      <c r="D2173" t="s">
        <v>4700</v>
      </c>
    </row>
    <row r="2174" spans="1:4" x14ac:dyDescent="0.25">
      <c r="A2174" t="s">
        <v>4698</v>
      </c>
      <c r="B2174" s="51">
        <v>2515</v>
      </c>
      <c r="C2174" t="s">
        <v>4701</v>
      </c>
      <c r="D2174" t="s">
        <v>4700</v>
      </c>
    </row>
    <row r="2175" spans="1:4" x14ac:dyDescent="0.25">
      <c r="A2175" t="s">
        <v>4698</v>
      </c>
      <c r="B2175" s="51">
        <v>2515</v>
      </c>
      <c r="C2175" t="s">
        <v>4700</v>
      </c>
    </row>
    <row r="2176" spans="1:4" x14ac:dyDescent="0.25">
      <c r="A2176" t="s">
        <v>4698</v>
      </c>
      <c r="B2176" s="51">
        <v>2515</v>
      </c>
      <c r="C2176" t="s">
        <v>4702</v>
      </c>
      <c r="D2176" t="s">
        <v>4700</v>
      </c>
    </row>
    <row r="2177" spans="1:4" x14ac:dyDescent="0.25">
      <c r="A2177" t="s">
        <v>4703</v>
      </c>
      <c r="B2177" s="51">
        <v>2516</v>
      </c>
      <c r="C2177" t="s">
        <v>4704</v>
      </c>
      <c r="D2177" t="s">
        <v>4705</v>
      </c>
    </row>
    <row r="2178" spans="1:4" x14ac:dyDescent="0.25">
      <c r="A2178" t="s">
        <v>4703</v>
      </c>
      <c r="B2178" s="51">
        <v>2516</v>
      </c>
      <c r="C2178" t="s">
        <v>4706</v>
      </c>
      <c r="D2178" t="s">
        <v>4705</v>
      </c>
    </row>
    <row r="2179" spans="1:4" x14ac:dyDescent="0.25">
      <c r="A2179" t="s">
        <v>4703</v>
      </c>
      <c r="B2179" s="51">
        <v>2516</v>
      </c>
      <c r="C2179" t="s">
        <v>4705</v>
      </c>
    </row>
    <row r="2180" spans="1:4" x14ac:dyDescent="0.25">
      <c r="A2180" t="s">
        <v>4703</v>
      </c>
      <c r="B2180" s="51">
        <v>2516</v>
      </c>
      <c r="C2180" t="s">
        <v>4707</v>
      </c>
      <c r="D2180" t="s">
        <v>4705</v>
      </c>
    </row>
    <row r="2181" spans="1:4" x14ac:dyDescent="0.25">
      <c r="A2181" t="s">
        <v>4708</v>
      </c>
      <c r="B2181" s="51">
        <v>2517</v>
      </c>
      <c r="C2181" t="s">
        <v>4709</v>
      </c>
      <c r="D2181" t="s">
        <v>4710</v>
      </c>
    </row>
    <row r="2182" spans="1:4" x14ac:dyDescent="0.25">
      <c r="A2182" t="s">
        <v>4708</v>
      </c>
      <c r="B2182" s="51">
        <v>2517</v>
      </c>
      <c r="C2182" t="s">
        <v>4711</v>
      </c>
      <c r="D2182" t="s">
        <v>4710</v>
      </c>
    </row>
    <row r="2183" spans="1:4" x14ac:dyDescent="0.25">
      <c r="A2183" t="s">
        <v>4708</v>
      </c>
      <c r="B2183" s="51">
        <v>2517</v>
      </c>
      <c r="C2183" t="s">
        <v>4712</v>
      </c>
      <c r="D2183" t="s">
        <v>4710</v>
      </c>
    </row>
    <row r="2184" spans="1:4" x14ac:dyDescent="0.25">
      <c r="A2184" t="s">
        <v>4708</v>
      </c>
      <c r="B2184" s="51">
        <v>2517</v>
      </c>
      <c r="C2184" t="s">
        <v>4710</v>
      </c>
    </row>
    <row r="2185" spans="1:4" x14ac:dyDescent="0.25">
      <c r="A2185" t="s">
        <v>4708</v>
      </c>
      <c r="B2185" s="51">
        <v>2517</v>
      </c>
      <c r="C2185" t="s">
        <v>4713</v>
      </c>
      <c r="D2185" t="s">
        <v>4710</v>
      </c>
    </row>
    <row r="2186" spans="1:4" x14ac:dyDescent="0.25">
      <c r="A2186" t="s">
        <v>4714</v>
      </c>
      <c r="B2186" s="51">
        <v>2518</v>
      </c>
      <c r="C2186" t="s">
        <v>4715</v>
      </c>
      <c r="D2186" t="s">
        <v>4716</v>
      </c>
    </row>
    <row r="2187" spans="1:4" x14ac:dyDescent="0.25">
      <c r="A2187" t="s">
        <v>4714</v>
      </c>
      <c r="B2187" s="51">
        <v>2518</v>
      </c>
      <c r="C2187" t="s">
        <v>4717</v>
      </c>
      <c r="D2187" t="s">
        <v>4716</v>
      </c>
    </row>
    <row r="2188" spans="1:4" x14ac:dyDescent="0.25">
      <c r="A2188" t="s">
        <v>4714</v>
      </c>
      <c r="B2188" s="51">
        <v>2518</v>
      </c>
      <c r="C2188" t="s">
        <v>4718</v>
      </c>
      <c r="D2188" t="s">
        <v>4716</v>
      </c>
    </row>
    <row r="2189" spans="1:4" x14ac:dyDescent="0.25">
      <c r="A2189" t="s">
        <v>4714</v>
      </c>
      <c r="B2189" s="51">
        <v>2518</v>
      </c>
      <c r="C2189" t="s">
        <v>4719</v>
      </c>
      <c r="D2189" t="s">
        <v>4716</v>
      </c>
    </row>
    <row r="2190" spans="1:4" x14ac:dyDescent="0.25">
      <c r="A2190" t="s">
        <v>4714</v>
      </c>
      <c r="B2190" s="51">
        <v>2518</v>
      </c>
      <c r="C2190" t="s">
        <v>4720</v>
      </c>
      <c r="D2190" t="s">
        <v>4716</v>
      </c>
    </row>
    <row r="2191" spans="1:4" x14ac:dyDescent="0.25">
      <c r="A2191" t="s">
        <v>4714</v>
      </c>
      <c r="B2191" s="51">
        <v>2518</v>
      </c>
      <c r="C2191" t="s">
        <v>4716</v>
      </c>
    </row>
    <row r="2192" spans="1:4" x14ac:dyDescent="0.25">
      <c r="A2192" t="s">
        <v>4714</v>
      </c>
      <c r="B2192" s="51">
        <v>2518</v>
      </c>
      <c r="C2192" t="s">
        <v>4721</v>
      </c>
      <c r="D2192" t="s">
        <v>4716</v>
      </c>
    </row>
    <row r="2193" spans="1:4" x14ac:dyDescent="0.25">
      <c r="A2193" t="s">
        <v>4714</v>
      </c>
      <c r="B2193" s="51">
        <v>2518</v>
      </c>
      <c r="C2193" t="s">
        <v>4722</v>
      </c>
      <c r="D2193" t="s">
        <v>4716</v>
      </c>
    </row>
    <row r="2194" spans="1:4" x14ac:dyDescent="0.25">
      <c r="A2194" t="s">
        <v>4723</v>
      </c>
      <c r="B2194" s="51">
        <v>2519</v>
      </c>
      <c r="C2194" t="s">
        <v>4724</v>
      </c>
      <c r="D2194" t="s">
        <v>4725</v>
      </c>
    </row>
    <row r="2195" spans="1:4" x14ac:dyDescent="0.25">
      <c r="A2195" t="s">
        <v>4723</v>
      </c>
      <c r="B2195" s="51">
        <v>2519</v>
      </c>
      <c r="C2195" t="s">
        <v>4725</v>
      </c>
    </row>
    <row r="2196" spans="1:4" x14ac:dyDescent="0.25">
      <c r="A2196" t="s">
        <v>4723</v>
      </c>
      <c r="B2196" s="51">
        <v>2519</v>
      </c>
      <c r="C2196" t="s">
        <v>4726</v>
      </c>
      <c r="D2196" t="s">
        <v>4725</v>
      </c>
    </row>
    <row r="2197" spans="1:4" x14ac:dyDescent="0.25">
      <c r="A2197" t="s">
        <v>4723</v>
      </c>
      <c r="B2197" s="51">
        <v>2519</v>
      </c>
      <c r="C2197" t="s">
        <v>4727</v>
      </c>
      <c r="D2197" t="s">
        <v>4725</v>
      </c>
    </row>
    <row r="2198" spans="1:4" x14ac:dyDescent="0.25">
      <c r="A2198" t="s">
        <v>4728</v>
      </c>
      <c r="B2198" s="51">
        <v>2520</v>
      </c>
      <c r="C2198" t="s">
        <v>4729</v>
      </c>
    </row>
    <row r="2199" spans="1:4" x14ac:dyDescent="0.25">
      <c r="A2199" t="s">
        <v>4728</v>
      </c>
      <c r="B2199" s="51">
        <v>2520</v>
      </c>
      <c r="C2199" t="s">
        <v>4730</v>
      </c>
      <c r="D2199" t="s">
        <v>4729</v>
      </c>
    </row>
    <row r="2200" spans="1:4" x14ac:dyDescent="0.25">
      <c r="A2200" t="s">
        <v>4728</v>
      </c>
      <c r="B2200" s="51">
        <v>2521</v>
      </c>
      <c r="C2200" t="s">
        <v>4731</v>
      </c>
      <c r="D2200" t="s">
        <v>4732</v>
      </c>
    </row>
    <row r="2201" spans="1:4" x14ac:dyDescent="0.25">
      <c r="A2201" t="s">
        <v>4728</v>
      </c>
      <c r="B2201" s="51">
        <v>2521</v>
      </c>
      <c r="C2201" t="s">
        <v>4732</v>
      </c>
    </row>
    <row r="2202" spans="1:4" x14ac:dyDescent="0.25">
      <c r="A2202" t="s">
        <v>4728</v>
      </c>
      <c r="B2202" s="51">
        <v>2521</v>
      </c>
      <c r="C2202" t="s">
        <v>4733</v>
      </c>
      <c r="D2202" t="s">
        <v>4732</v>
      </c>
    </row>
    <row r="2203" spans="1:4" x14ac:dyDescent="0.25">
      <c r="A2203" t="s">
        <v>4734</v>
      </c>
      <c r="B2203" s="51">
        <v>2522</v>
      </c>
      <c r="C2203" t="s">
        <v>4735</v>
      </c>
    </row>
    <row r="2204" spans="1:4" x14ac:dyDescent="0.25">
      <c r="A2204" t="s">
        <v>4734</v>
      </c>
      <c r="B2204" s="51">
        <v>2522</v>
      </c>
      <c r="C2204" t="s">
        <v>4736</v>
      </c>
      <c r="D2204" t="s">
        <v>4735</v>
      </c>
    </row>
    <row r="2205" spans="1:4" x14ac:dyDescent="0.25">
      <c r="A2205" t="s">
        <v>4734</v>
      </c>
      <c r="B2205" s="51">
        <v>2522</v>
      </c>
      <c r="C2205" t="s">
        <v>4737</v>
      </c>
      <c r="D2205" t="s">
        <v>4735</v>
      </c>
    </row>
    <row r="2206" spans="1:4" x14ac:dyDescent="0.25">
      <c r="A2206" t="s">
        <v>4728</v>
      </c>
      <c r="B2206" s="51">
        <v>2523</v>
      </c>
      <c r="C2206" t="s">
        <v>4738</v>
      </c>
    </row>
    <row r="2207" spans="1:4" x14ac:dyDescent="0.25">
      <c r="A2207" t="s">
        <v>4728</v>
      </c>
      <c r="B2207" s="51">
        <v>2523</v>
      </c>
      <c r="C2207" t="s">
        <v>4739</v>
      </c>
      <c r="D2207" t="s">
        <v>4738</v>
      </c>
    </row>
    <row r="2208" spans="1:4" x14ac:dyDescent="0.25">
      <c r="A2208" t="s">
        <v>4740</v>
      </c>
      <c r="B2208" s="51">
        <v>2524</v>
      </c>
      <c r="C2208" t="s">
        <v>4741</v>
      </c>
    </row>
    <row r="2209" spans="1:4" x14ac:dyDescent="0.25">
      <c r="A2209" t="s">
        <v>4740</v>
      </c>
      <c r="B2209" s="51">
        <v>2524</v>
      </c>
      <c r="C2209" t="s">
        <v>4742</v>
      </c>
      <c r="D2209" t="s">
        <v>4741</v>
      </c>
    </row>
    <row r="2210" spans="1:4" x14ac:dyDescent="0.25">
      <c r="A2210" t="s">
        <v>4740</v>
      </c>
      <c r="B2210" s="51">
        <v>2524</v>
      </c>
      <c r="C2210" t="s">
        <v>4743</v>
      </c>
      <c r="D2210" t="s">
        <v>4741</v>
      </c>
    </row>
    <row r="2211" spans="1:4" x14ac:dyDescent="0.25">
      <c r="A2211" t="s">
        <v>4740</v>
      </c>
      <c r="B2211" s="51">
        <v>2524</v>
      </c>
      <c r="C2211" t="s">
        <v>4744</v>
      </c>
      <c r="D2211" t="s">
        <v>4741</v>
      </c>
    </row>
    <row r="2212" spans="1:4" x14ac:dyDescent="0.25">
      <c r="A2212" t="s">
        <v>4740</v>
      </c>
      <c r="B2212" s="51">
        <v>2524</v>
      </c>
      <c r="C2212" t="s">
        <v>4745</v>
      </c>
      <c r="D2212" t="s">
        <v>4741</v>
      </c>
    </row>
    <row r="2213" spans="1:4" x14ac:dyDescent="0.25">
      <c r="A2213" t="s">
        <v>4740</v>
      </c>
      <c r="B2213" s="51">
        <v>2524</v>
      </c>
      <c r="C2213" t="s">
        <v>4746</v>
      </c>
      <c r="D2213" t="s">
        <v>4741</v>
      </c>
    </row>
    <row r="2214" spans="1:4" x14ac:dyDescent="0.25">
      <c r="A2214" t="s">
        <v>4740</v>
      </c>
      <c r="B2214" s="51">
        <v>2524</v>
      </c>
      <c r="C2214" t="s">
        <v>4747</v>
      </c>
      <c r="D2214" t="s">
        <v>4741</v>
      </c>
    </row>
    <row r="2215" spans="1:4" x14ac:dyDescent="0.25">
      <c r="A2215" t="s">
        <v>4748</v>
      </c>
      <c r="B2215" s="51">
        <v>2525</v>
      </c>
      <c r="C2215" t="s">
        <v>4749</v>
      </c>
      <c r="D2215" t="s">
        <v>4750</v>
      </c>
    </row>
    <row r="2216" spans="1:4" x14ac:dyDescent="0.25">
      <c r="A2216" t="s">
        <v>4748</v>
      </c>
      <c r="B2216" s="51">
        <v>2525</v>
      </c>
      <c r="C2216" t="s">
        <v>4750</v>
      </c>
    </row>
    <row r="2217" spans="1:4" x14ac:dyDescent="0.25">
      <c r="A2217" t="s">
        <v>4748</v>
      </c>
      <c r="B2217" s="51">
        <v>2525</v>
      </c>
      <c r="C2217" t="s">
        <v>4751</v>
      </c>
      <c r="D2217" t="s">
        <v>4750</v>
      </c>
    </row>
    <row r="2218" spans="1:4" x14ac:dyDescent="0.25">
      <c r="A2218" t="s">
        <v>4748</v>
      </c>
      <c r="B2218" s="51">
        <v>2525</v>
      </c>
      <c r="C2218" t="s">
        <v>4752</v>
      </c>
      <c r="D2218" t="s">
        <v>4750</v>
      </c>
    </row>
    <row r="2219" spans="1:4" x14ac:dyDescent="0.25">
      <c r="A2219" t="s">
        <v>4753</v>
      </c>
      <c r="B2219" s="51">
        <v>2526</v>
      </c>
      <c r="C2219" t="s">
        <v>4754</v>
      </c>
      <c r="D2219" t="s">
        <v>4755</v>
      </c>
    </row>
    <row r="2220" spans="1:4" x14ac:dyDescent="0.25">
      <c r="A2220" t="s">
        <v>4753</v>
      </c>
      <c r="B2220" s="51">
        <v>2526</v>
      </c>
      <c r="C2220" t="s">
        <v>4755</v>
      </c>
    </row>
    <row r="2221" spans="1:4" x14ac:dyDescent="0.25">
      <c r="A2221" t="s">
        <v>4753</v>
      </c>
      <c r="B2221" s="51">
        <v>2526</v>
      </c>
      <c r="C2221" t="s">
        <v>4756</v>
      </c>
      <c r="D2221" t="s">
        <v>4755</v>
      </c>
    </row>
    <row r="2222" spans="1:4" x14ac:dyDescent="0.25">
      <c r="A2222" t="s">
        <v>4753</v>
      </c>
      <c r="B2222" s="51">
        <v>2526</v>
      </c>
      <c r="C2222" t="s">
        <v>4757</v>
      </c>
      <c r="D2222" t="s">
        <v>4755</v>
      </c>
    </row>
    <row r="2223" spans="1:4" x14ac:dyDescent="0.25">
      <c r="A2223" t="s">
        <v>4753</v>
      </c>
      <c r="B2223" s="51">
        <v>2526</v>
      </c>
      <c r="C2223" t="s">
        <v>4758</v>
      </c>
      <c r="D2223" t="s">
        <v>4755</v>
      </c>
    </row>
    <row r="2224" spans="1:4" x14ac:dyDescent="0.25">
      <c r="A2224" t="s">
        <v>4753</v>
      </c>
      <c r="B2224" s="51">
        <v>2526</v>
      </c>
      <c r="C2224" t="s">
        <v>4759</v>
      </c>
      <c r="D2224" t="s">
        <v>4755</v>
      </c>
    </row>
    <row r="2225" spans="1:4" x14ac:dyDescent="0.25">
      <c r="A2225" t="s">
        <v>4760</v>
      </c>
      <c r="B2225" s="51">
        <v>2527</v>
      </c>
      <c r="C2225" t="s">
        <v>4761</v>
      </c>
      <c r="D2225" t="s">
        <v>4762</v>
      </c>
    </row>
    <row r="2226" spans="1:4" x14ac:dyDescent="0.25">
      <c r="A2226" t="s">
        <v>4760</v>
      </c>
      <c r="B2226" s="51">
        <v>2527</v>
      </c>
      <c r="C2226" t="s">
        <v>4762</v>
      </c>
    </row>
    <row r="2227" spans="1:4" x14ac:dyDescent="0.25">
      <c r="A2227" t="s">
        <v>4760</v>
      </c>
      <c r="B2227" s="51">
        <v>2527</v>
      </c>
      <c r="C2227" t="s">
        <v>4763</v>
      </c>
      <c r="D2227" t="s">
        <v>4762</v>
      </c>
    </row>
    <row r="2228" spans="1:4" x14ac:dyDescent="0.25">
      <c r="A2228" t="s">
        <v>4760</v>
      </c>
      <c r="B2228" s="51">
        <v>2527</v>
      </c>
      <c r="C2228" t="s">
        <v>4764</v>
      </c>
      <c r="D2228" t="s">
        <v>4762</v>
      </c>
    </row>
    <row r="2229" spans="1:4" x14ac:dyDescent="0.25">
      <c r="A2229" t="s">
        <v>4760</v>
      </c>
      <c r="B2229" s="51">
        <v>2527</v>
      </c>
      <c r="C2229" t="s">
        <v>4765</v>
      </c>
      <c r="D2229" t="s">
        <v>4762</v>
      </c>
    </row>
    <row r="2230" spans="1:4" x14ac:dyDescent="0.25">
      <c r="A2230" t="s">
        <v>4760</v>
      </c>
      <c r="B2230" s="51">
        <v>2527</v>
      </c>
      <c r="C2230" t="s">
        <v>4766</v>
      </c>
      <c r="D2230" t="s">
        <v>4762</v>
      </c>
    </row>
    <row r="2231" spans="1:4" x14ac:dyDescent="0.25">
      <c r="A2231" t="s">
        <v>4760</v>
      </c>
      <c r="B2231" s="51">
        <v>2527</v>
      </c>
      <c r="C2231" t="s">
        <v>4767</v>
      </c>
      <c r="D2231" t="s">
        <v>4762</v>
      </c>
    </row>
    <row r="2232" spans="1:4" x14ac:dyDescent="0.25">
      <c r="A2232" t="s">
        <v>4768</v>
      </c>
      <c r="B2232" s="51">
        <v>2528</v>
      </c>
      <c r="C2232" t="s">
        <v>4769</v>
      </c>
    </row>
    <row r="2233" spans="1:4" x14ac:dyDescent="0.25">
      <c r="A2233" t="s">
        <v>4770</v>
      </c>
      <c r="B2233" s="51">
        <v>2529</v>
      </c>
      <c r="C2233" t="s">
        <v>4771</v>
      </c>
      <c r="D2233" t="s">
        <v>4772</v>
      </c>
    </row>
    <row r="2234" spans="1:4" x14ac:dyDescent="0.25">
      <c r="A2234" t="s">
        <v>4770</v>
      </c>
      <c r="B2234" s="51">
        <v>2529</v>
      </c>
      <c r="C2234" t="s">
        <v>4772</v>
      </c>
    </row>
    <row r="2235" spans="1:4" x14ac:dyDescent="0.25">
      <c r="A2235" t="s">
        <v>4773</v>
      </c>
      <c r="B2235" s="51">
        <v>2530</v>
      </c>
      <c r="C2235" t="s">
        <v>4774</v>
      </c>
      <c r="D2235" t="s">
        <v>4775</v>
      </c>
    </row>
    <row r="2236" spans="1:4" x14ac:dyDescent="0.25">
      <c r="A2236" t="s">
        <v>4773</v>
      </c>
      <c r="B2236" s="51">
        <v>2530</v>
      </c>
      <c r="C2236" t="s">
        <v>4776</v>
      </c>
      <c r="D2236" t="s">
        <v>4775</v>
      </c>
    </row>
    <row r="2237" spans="1:4" x14ac:dyDescent="0.25">
      <c r="A2237" t="s">
        <v>4773</v>
      </c>
      <c r="B2237" s="51">
        <v>2530</v>
      </c>
      <c r="C2237" t="s">
        <v>4777</v>
      </c>
      <c r="D2237" t="s">
        <v>4775</v>
      </c>
    </row>
    <row r="2238" spans="1:4" x14ac:dyDescent="0.25">
      <c r="A2238" t="s">
        <v>4773</v>
      </c>
      <c r="B2238" s="51">
        <v>2530</v>
      </c>
      <c r="C2238" t="s">
        <v>4775</v>
      </c>
    </row>
    <row r="2239" spans="1:4" x14ac:dyDescent="0.25">
      <c r="A2239" t="s">
        <v>4773</v>
      </c>
      <c r="B2239" s="51">
        <v>2530</v>
      </c>
      <c r="C2239" t="s">
        <v>4778</v>
      </c>
      <c r="D2239" t="s">
        <v>4775</v>
      </c>
    </row>
    <row r="2240" spans="1:4" x14ac:dyDescent="0.25">
      <c r="A2240" t="s">
        <v>4773</v>
      </c>
      <c r="B2240" s="51">
        <v>2530</v>
      </c>
      <c r="C2240" t="s">
        <v>4779</v>
      </c>
      <c r="D2240" t="s">
        <v>4775</v>
      </c>
    </row>
    <row r="2241" spans="1:4" x14ac:dyDescent="0.25">
      <c r="A2241" t="s">
        <v>4780</v>
      </c>
      <c r="B2241" s="51">
        <v>2531</v>
      </c>
      <c r="C2241" t="s">
        <v>4781</v>
      </c>
    </row>
    <row r="2242" spans="1:4" x14ac:dyDescent="0.25">
      <c r="A2242" t="s">
        <v>4780</v>
      </c>
      <c r="B2242" s="51">
        <v>2531</v>
      </c>
      <c r="C2242" t="s">
        <v>4782</v>
      </c>
      <c r="D2242" t="s">
        <v>4781</v>
      </c>
    </row>
    <row r="2243" spans="1:4" x14ac:dyDescent="0.25">
      <c r="A2243" t="s">
        <v>4783</v>
      </c>
      <c r="B2243" s="51">
        <v>2532</v>
      </c>
      <c r="C2243" t="s">
        <v>4784</v>
      </c>
    </row>
    <row r="2244" spans="1:4" x14ac:dyDescent="0.25">
      <c r="A2244" t="s">
        <v>4783</v>
      </c>
      <c r="B2244" s="51">
        <v>2532</v>
      </c>
      <c r="C2244" t="s">
        <v>4785</v>
      </c>
      <c r="D2244" t="s">
        <v>4784</v>
      </c>
    </row>
    <row r="2245" spans="1:4" x14ac:dyDescent="0.25">
      <c r="A2245" t="s">
        <v>4783</v>
      </c>
      <c r="B2245" s="51">
        <v>2532</v>
      </c>
      <c r="C2245" t="s">
        <v>4786</v>
      </c>
      <c r="D2245" t="s">
        <v>4784</v>
      </c>
    </row>
    <row r="2246" spans="1:4" x14ac:dyDescent="0.25">
      <c r="A2246" t="s">
        <v>4783</v>
      </c>
      <c r="B2246" s="51">
        <v>2532</v>
      </c>
      <c r="C2246" t="s">
        <v>4787</v>
      </c>
      <c r="D2246" t="s">
        <v>4784</v>
      </c>
    </row>
    <row r="2247" spans="1:4" x14ac:dyDescent="0.25">
      <c r="A2247" t="s">
        <v>4783</v>
      </c>
      <c r="B2247" s="51">
        <v>2532</v>
      </c>
      <c r="C2247" t="s">
        <v>4788</v>
      </c>
      <c r="D2247" t="s">
        <v>4784</v>
      </c>
    </row>
    <row r="2248" spans="1:4" x14ac:dyDescent="0.25">
      <c r="A2248" t="s">
        <v>4783</v>
      </c>
      <c r="B2248" s="51">
        <v>2532</v>
      </c>
      <c r="C2248" t="s">
        <v>4789</v>
      </c>
      <c r="D2248" t="s">
        <v>4784</v>
      </c>
    </row>
    <row r="2249" spans="1:4" x14ac:dyDescent="0.25">
      <c r="A2249" t="s">
        <v>4783</v>
      </c>
      <c r="B2249" s="51">
        <v>2532</v>
      </c>
      <c r="C2249" t="s">
        <v>4790</v>
      </c>
      <c r="D2249" t="s">
        <v>4784</v>
      </c>
    </row>
    <row r="2250" spans="1:4" x14ac:dyDescent="0.25">
      <c r="A2250" t="s">
        <v>4783</v>
      </c>
      <c r="B2250" s="51">
        <v>2532</v>
      </c>
      <c r="C2250" t="s">
        <v>4791</v>
      </c>
      <c r="D2250" t="s">
        <v>4784</v>
      </c>
    </row>
    <row r="2251" spans="1:4" x14ac:dyDescent="0.25">
      <c r="A2251" t="s">
        <v>4780</v>
      </c>
      <c r="B2251" s="51">
        <v>2533</v>
      </c>
      <c r="C2251" t="s">
        <v>4792</v>
      </c>
      <c r="D2251" t="s">
        <v>4793</v>
      </c>
    </row>
    <row r="2252" spans="1:4" x14ac:dyDescent="0.25">
      <c r="A2252" t="s">
        <v>4780</v>
      </c>
      <c r="B2252" s="51">
        <v>2533</v>
      </c>
      <c r="C2252" t="s">
        <v>4793</v>
      </c>
    </row>
    <row r="2253" spans="1:4" x14ac:dyDescent="0.25">
      <c r="A2253" t="s">
        <v>4794</v>
      </c>
      <c r="B2253" s="51">
        <v>2534</v>
      </c>
      <c r="C2253" t="s">
        <v>4795</v>
      </c>
      <c r="D2253" t="s">
        <v>4796</v>
      </c>
    </row>
    <row r="2254" spans="1:4" x14ac:dyDescent="0.25">
      <c r="A2254" t="s">
        <v>4794</v>
      </c>
      <c r="B2254" s="51">
        <v>2534</v>
      </c>
      <c r="C2254" t="s">
        <v>4797</v>
      </c>
      <c r="D2254" t="s">
        <v>4796</v>
      </c>
    </row>
    <row r="2255" spans="1:4" x14ac:dyDescent="0.25">
      <c r="A2255" t="s">
        <v>4794</v>
      </c>
      <c r="B2255" s="51">
        <v>2534</v>
      </c>
      <c r="C2255" t="s">
        <v>4796</v>
      </c>
    </row>
    <row r="2256" spans="1:4" x14ac:dyDescent="0.25">
      <c r="A2256" t="s">
        <v>4798</v>
      </c>
      <c r="B2256" s="51">
        <v>2535</v>
      </c>
      <c r="C2256" t="s">
        <v>4799</v>
      </c>
      <c r="D2256" t="s">
        <v>4800</v>
      </c>
    </row>
    <row r="2257" spans="1:4" x14ac:dyDescent="0.25">
      <c r="A2257" t="s">
        <v>4798</v>
      </c>
      <c r="B2257" s="51">
        <v>2535</v>
      </c>
      <c r="C2257" t="s">
        <v>4801</v>
      </c>
      <c r="D2257" t="s">
        <v>4800</v>
      </c>
    </row>
    <row r="2258" spans="1:4" x14ac:dyDescent="0.25">
      <c r="A2258" t="s">
        <v>4798</v>
      </c>
      <c r="B2258" s="51">
        <v>2535</v>
      </c>
      <c r="C2258" t="s">
        <v>4800</v>
      </c>
    </row>
    <row r="2259" spans="1:4" x14ac:dyDescent="0.25">
      <c r="A2259" t="s">
        <v>4798</v>
      </c>
      <c r="B2259" s="51">
        <v>2535</v>
      </c>
      <c r="C2259" t="s">
        <v>4802</v>
      </c>
      <c r="D2259" t="s">
        <v>4800</v>
      </c>
    </row>
    <row r="2260" spans="1:4" x14ac:dyDescent="0.25">
      <c r="A2260" t="s">
        <v>4798</v>
      </c>
      <c r="B2260" s="51">
        <v>2535</v>
      </c>
      <c r="C2260" t="s">
        <v>4803</v>
      </c>
      <c r="D2260" t="s">
        <v>4800</v>
      </c>
    </row>
    <row r="2261" spans="1:4" x14ac:dyDescent="0.25">
      <c r="A2261" t="s">
        <v>4798</v>
      </c>
      <c r="B2261" s="51">
        <v>2535</v>
      </c>
      <c r="C2261" t="s">
        <v>4804</v>
      </c>
      <c r="D2261" t="s">
        <v>4800</v>
      </c>
    </row>
    <row r="2262" spans="1:4" x14ac:dyDescent="0.25">
      <c r="A2262" t="s">
        <v>4805</v>
      </c>
      <c r="B2262" s="51">
        <v>2536</v>
      </c>
      <c r="C2262" t="s">
        <v>4806</v>
      </c>
    </row>
    <row r="2263" spans="1:4" x14ac:dyDescent="0.25">
      <c r="A2263" t="s">
        <v>4805</v>
      </c>
      <c r="B2263" s="51">
        <v>2536</v>
      </c>
      <c r="C2263" t="s">
        <v>4807</v>
      </c>
      <c r="D2263" t="s">
        <v>4806</v>
      </c>
    </row>
    <row r="2264" spans="1:4" x14ac:dyDescent="0.25">
      <c r="A2264" t="s">
        <v>4808</v>
      </c>
      <c r="B2264" s="51">
        <v>2537</v>
      </c>
      <c r="C2264" t="s">
        <v>4809</v>
      </c>
      <c r="D2264" t="s">
        <v>4810</v>
      </c>
    </row>
    <row r="2265" spans="1:4" x14ac:dyDescent="0.25">
      <c r="A2265" t="s">
        <v>4808</v>
      </c>
      <c r="B2265" s="51">
        <v>2537</v>
      </c>
      <c r="C2265" t="s">
        <v>4811</v>
      </c>
      <c r="D2265" t="s">
        <v>4810</v>
      </c>
    </row>
    <row r="2266" spans="1:4" x14ac:dyDescent="0.25">
      <c r="A2266" t="s">
        <v>4808</v>
      </c>
      <c r="B2266" s="51">
        <v>2537</v>
      </c>
      <c r="C2266" t="s">
        <v>4812</v>
      </c>
      <c r="D2266" t="s">
        <v>4810</v>
      </c>
    </row>
    <row r="2267" spans="1:4" x14ac:dyDescent="0.25">
      <c r="A2267" t="s">
        <v>4808</v>
      </c>
      <c r="B2267" s="51">
        <v>2537</v>
      </c>
      <c r="C2267" t="s">
        <v>4810</v>
      </c>
    </row>
    <row r="2268" spans="1:4" x14ac:dyDescent="0.25">
      <c r="A2268" t="s">
        <v>4808</v>
      </c>
      <c r="B2268" s="51">
        <v>2537</v>
      </c>
      <c r="C2268" t="s">
        <v>4813</v>
      </c>
      <c r="D2268" t="s">
        <v>4810</v>
      </c>
    </row>
    <row r="2269" spans="1:4" x14ac:dyDescent="0.25">
      <c r="A2269" t="s">
        <v>4808</v>
      </c>
      <c r="B2269" s="51">
        <v>2537</v>
      </c>
      <c r="C2269" t="s">
        <v>4814</v>
      </c>
      <c r="D2269" t="s">
        <v>4810</v>
      </c>
    </row>
    <row r="2270" spans="1:4" x14ac:dyDescent="0.25">
      <c r="A2270" t="s">
        <v>4808</v>
      </c>
      <c r="B2270" s="51">
        <v>2537</v>
      </c>
      <c r="C2270" t="s">
        <v>4815</v>
      </c>
      <c r="D2270" t="s">
        <v>4810</v>
      </c>
    </row>
    <row r="2271" spans="1:4" x14ac:dyDescent="0.25">
      <c r="A2271" t="s">
        <v>4816</v>
      </c>
      <c r="B2271" s="51">
        <v>2538</v>
      </c>
      <c r="C2271" t="s">
        <v>4817</v>
      </c>
    </row>
    <row r="2272" spans="1:4" x14ac:dyDescent="0.25">
      <c r="A2272" t="s">
        <v>4816</v>
      </c>
      <c r="B2272" s="51">
        <v>2538</v>
      </c>
      <c r="C2272" t="s">
        <v>4818</v>
      </c>
      <c r="D2272" t="s">
        <v>4817</v>
      </c>
    </row>
    <row r="2273" spans="1:4" x14ac:dyDescent="0.25">
      <c r="A2273" t="s">
        <v>4819</v>
      </c>
      <c r="B2273" s="51">
        <v>2539</v>
      </c>
      <c r="C2273" t="s">
        <v>4820</v>
      </c>
      <c r="D2273" t="s">
        <v>4821</v>
      </c>
    </row>
    <row r="2274" spans="1:4" x14ac:dyDescent="0.25">
      <c r="A2274" t="s">
        <v>4819</v>
      </c>
      <c r="B2274" s="51">
        <v>2539</v>
      </c>
      <c r="C2274" t="s">
        <v>4821</v>
      </c>
    </row>
    <row r="2275" spans="1:4" x14ac:dyDescent="0.25">
      <c r="A2275" t="s">
        <v>4819</v>
      </c>
      <c r="B2275" s="51">
        <v>2539</v>
      </c>
      <c r="C2275" t="s">
        <v>4822</v>
      </c>
      <c r="D2275" t="s">
        <v>4821</v>
      </c>
    </row>
    <row r="2276" spans="1:4" x14ac:dyDescent="0.25">
      <c r="A2276" t="s">
        <v>4819</v>
      </c>
      <c r="B2276" s="51">
        <v>2539</v>
      </c>
      <c r="C2276" t="s">
        <v>4823</v>
      </c>
      <c r="D2276" t="s">
        <v>4821</v>
      </c>
    </row>
    <row r="2277" spans="1:4" x14ac:dyDescent="0.25">
      <c r="A2277" t="s">
        <v>4819</v>
      </c>
      <c r="B2277" s="51">
        <v>2539</v>
      </c>
      <c r="C2277" t="s">
        <v>4824</v>
      </c>
      <c r="D2277" t="s">
        <v>4821</v>
      </c>
    </row>
    <row r="2278" spans="1:4" x14ac:dyDescent="0.25">
      <c r="A2278" t="s">
        <v>4819</v>
      </c>
      <c r="B2278" s="51">
        <v>2539</v>
      </c>
      <c r="C2278" t="s">
        <v>4825</v>
      </c>
      <c r="D2278" t="s">
        <v>4821</v>
      </c>
    </row>
    <row r="2279" spans="1:4" x14ac:dyDescent="0.25">
      <c r="A2279" t="s">
        <v>4819</v>
      </c>
      <c r="B2279" s="51">
        <v>2539</v>
      </c>
      <c r="C2279" t="s">
        <v>4826</v>
      </c>
      <c r="D2279" t="s">
        <v>4821</v>
      </c>
    </row>
    <row r="2280" spans="1:4" x14ac:dyDescent="0.25">
      <c r="A2280" t="s">
        <v>4827</v>
      </c>
      <c r="B2280" s="51">
        <v>2540</v>
      </c>
      <c r="C2280" t="s">
        <v>4828</v>
      </c>
      <c r="D2280" t="s">
        <v>4829</v>
      </c>
    </row>
    <row r="2281" spans="1:4" x14ac:dyDescent="0.25">
      <c r="A2281" t="s">
        <v>4827</v>
      </c>
      <c r="B2281" s="51">
        <v>2540</v>
      </c>
      <c r="C2281" t="s">
        <v>4830</v>
      </c>
      <c r="D2281" t="s">
        <v>4829</v>
      </c>
    </row>
    <row r="2282" spans="1:4" x14ac:dyDescent="0.25">
      <c r="A2282" t="s">
        <v>4827</v>
      </c>
      <c r="B2282" s="51">
        <v>2540</v>
      </c>
      <c r="C2282" t="s">
        <v>4831</v>
      </c>
      <c r="D2282" t="s">
        <v>4829</v>
      </c>
    </row>
    <row r="2283" spans="1:4" x14ac:dyDescent="0.25">
      <c r="A2283" t="s">
        <v>4827</v>
      </c>
      <c r="B2283" s="51">
        <v>2540</v>
      </c>
      <c r="C2283" t="s">
        <v>4832</v>
      </c>
      <c r="D2283" t="s">
        <v>4829</v>
      </c>
    </row>
    <row r="2284" spans="1:4" x14ac:dyDescent="0.25">
      <c r="A2284" t="s">
        <v>4827</v>
      </c>
      <c r="B2284" s="51">
        <v>2540</v>
      </c>
      <c r="C2284" t="s">
        <v>4829</v>
      </c>
    </row>
    <row r="2285" spans="1:4" x14ac:dyDescent="0.25">
      <c r="A2285" t="s">
        <v>4827</v>
      </c>
      <c r="B2285" s="51">
        <v>2540</v>
      </c>
      <c r="C2285" t="s">
        <v>4833</v>
      </c>
      <c r="D2285" t="s">
        <v>4829</v>
      </c>
    </row>
    <row r="2286" spans="1:4" x14ac:dyDescent="0.25">
      <c r="A2286" t="s">
        <v>4827</v>
      </c>
      <c r="B2286" s="51">
        <v>2540</v>
      </c>
      <c r="C2286" t="s">
        <v>4834</v>
      </c>
      <c r="D2286" t="s">
        <v>4829</v>
      </c>
    </row>
    <row r="2287" spans="1:4" x14ac:dyDescent="0.25">
      <c r="A2287" t="s">
        <v>4835</v>
      </c>
      <c r="B2287" s="51">
        <v>2541</v>
      </c>
      <c r="C2287" t="s">
        <v>4836</v>
      </c>
      <c r="D2287" t="s">
        <v>4837</v>
      </c>
    </row>
    <row r="2288" spans="1:4" x14ac:dyDescent="0.25">
      <c r="A2288" t="s">
        <v>4835</v>
      </c>
      <c r="B2288" s="51">
        <v>2541</v>
      </c>
      <c r="C2288" t="s">
        <v>4838</v>
      </c>
      <c r="D2288" t="s">
        <v>4837</v>
      </c>
    </row>
    <row r="2289" spans="1:4" x14ac:dyDescent="0.25">
      <c r="A2289" t="s">
        <v>4835</v>
      </c>
      <c r="B2289" s="51">
        <v>2541</v>
      </c>
      <c r="C2289" t="s">
        <v>4839</v>
      </c>
      <c r="D2289" t="s">
        <v>4837</v>
      </c>
    </row>
    <row r="2290" spans="1:4" x14ac:dyDescent="0.25">
      <c r="A2290" t="s">
        <v>4835</v>
      </c>
      <c r="B2290" s="51">
        <v>2541</v>
      </c>
      <c r="C2290" t="s">
        <v>4840</v>
      </c>
      <c r="D2290" t="s">
        <v>4837</v>
      </c>
    </row>
    <row r="2291" spans="1:4" x14ac:dyDescent="0.25">
      <c r="A2291" t="s">
        <v>4835</v>
      </c>
      <c r="B2291" s="51">
        <v>2541</v>
      </c>
      <c r="C2291" t="s">
        <v>4837</v>
      </c>
    </row>
    <row r="2292" spans="1:4" x14ac:dyDescent="0.25">
      <c r="A2292" t="s">
        <v>4835</v>
      </c>
      <c r="B2292" s="51">
        <v>2541</v>
      </c>
      <c r="C2292" t="s">
        <v>4841</v>
      </c>
      <c r="D2292" t="s">
        <v>4837</v>
      </c>
    </row>
    <row r="2293" spans="1:4" x14ac:dyDescent="0.25">
      <c r="A2293" t="s">
        <v>4842</v>
      </c>
      <c r="B2293" s="51">
        <v>2542</v>
      </c>
      <c r="C2293" t="s">
        <v>4843</v>
      </c>
      <c r="D2293" t="s">
        <v>4844</v>
      </c>
    </row>
    <row r="2294" spans="1:4" x14ac:dyDescent="0.25">
      <c r="A2294" t="s">
        <v>4842</v>
      </c>
      <c r="B2294" s="51">
        <v>2542</v>
      </c>
      <c r="C2294" t="s">
        <v>4844</v>
      </c>
    </row>
    <row r="2295" spans="1:4" x14ac:dyDescent="0.25">
      <c r="A2295" t="s">
        <v>4842</v>
      </c>
      <c r="B2295" s="51">
        <v>2542</v>
      </c>
      <c r="C2295" t="s">
        <v>4845</v>
      </c>
      <c r="D2295" t="s">
        <v>4844</v>
      </c>
    </row>
    <row r="2296" spans="1:4" x14ac:dyDescent="0.25">
      <c r="A2296" t="s">
        <v>4842</v>
      </c>
      <c r="B2296" s="51">
        <v>2542</v>
      </c>
      <c r="C2296" t="s">
        <v>4846</v>
      </c>
      <c r="D2296" t="s">
        <v>4844</v>
      </c>
    </row>
    <row r="2297" spans="1:4" x14ac:dyDescent="0.25">
      <c r="A2297" t="s">
        <v>4842</v>
      </c>
      <c r="B2297" s="51">
        <v>2542</v>
      </c>
      <c r="C2297" t="s">
        <v>4847</v>
      </c>
      <c r="D2297" t="s">
        <v>4844</v>
      </c>
    </row>
    <row r="2298" spans="1:4" x14ac:dyDescent="0.25">
      <c r="A2298" t="s">
        <v>4848</v>
      </c>
      <c r="B2298" s="51">
        <v>2543</v>
      </c>
      <c r="C2298" t="s">
        <v>4849</v>
      </c>
      <c r="D2298" t="s">
        <v>4850</v>
      </c>
    </row>
    <row r="2299" spans="1:4" x14ac:dyDescent="0.25">
      <c r="A2299" t="s">
        <v>4848</v>
      </c>
      <c r="B2299" s="51">
        <v>2543</v>
      </c>
      <c r="C2299" t="s">
        <v>4851</v>
      </c>
      <c r="D2299" t="s">
        <v>4850</v>
      </c>
    </row>
    <row r="2300" spans="1:4" x14ac:dyDescent="0.25">
      <c r="A2300" t="s">
        <v>4848</v>
      </c>
      <c r="B2300" s="51">
        <v>2543</v>
      </c>
      <c r="C2300" t="s">
        <v>4850</v>
      </c>
    </row>
    <row r="2301" spans="1:4" x14ac:dyDescent="0.25">
      <c r="A2301" t="s">
        <v>4848</v>
      </c>
      <c r="B2301" s="51">
        <v>2543</v>
      </c>
      <c r="C2301" t="s">
        <v>4852</v>
      </c>
      <c r="D2301" t="s">
        <v>4850</v>
      </c>
    </row>
    <row r="2302" spans="1:4" x14ac:dyDescent="0.25">
      <c r="A2302" t="s">
        <v>4853</v>
      </c>
      <c r="B2302" s="51">
        <v>2544</v>
      </c>
      <c r="C2302" t="s">
        <v>4854</v>
      </c>
      <c r="D2302" t="s">
        <v>4855</v>
      </c>
    </row>
    <row r="2303" spans="1:4" x14ac:dyDescent="0.25">
      <c r="A2303" t="s">
        <v>4853</v>
      </c>
      <c r="B2303" s="51">
        <v>2544</v>
      </c>
      <c r="C2303" t="s">
        <v>4855</v>
      </c>
    </row>
    <row r="2304" spans="1:4" x14ac:dyDescent="0.25">
      <c r="A2304" t="s">
        <v>4853</v>
      </c>
      <c r="B2304" s="51">
        <v>2544</v>
      </c>
      <c r="C2304" t="s">
        <v>4856</v>
      </c>
      <c r="D2304" t="s">
        <v>4855</v>
      </c>
    </row>
    <row r="2305" spans="1:4" x14ac:dyDescent="0.25">
      <c r="A2305" t="s">
        <v>4853</v>
      </c>
      <c r="B2305" s="51">
        <v>2544</v>
      </c>
      <c r="C2305" t="s">
        <v>4857</v>
      </c>
      <c r="D2305" t="s">
        <v>4855</v>
      </c>
    </row>
    <row r="2306" spans="1:4" x14ac:dyDescent="0.25">
      <c r="A2306" t="s">
        <v>4853</v>
      </c>
      <c r="B2306" s="51">
        <v>2544</v>
      </c>
      <c r="C2306" t="s">
        <v>4858</v>
      </c>
      <c r="D2306" t="s">
        <v>4855</v>
      </c>
    </row>
    <row r="2307" spans="1:4" x14ac:dyDescent="0.25">
      <c r="A2307" t="s">
        <v>4859</v>
      </c>
      <c r="B2307" s="51">
        <v>2545</v>
      </c>
      <c r="C2307" t="s">
        <v>4860</v>
      </c>
      <c r="D2307" t="s">
        <v>4861</v>
      </c>
    </row>
    <row r="2308" spans="1:4" x14ac:dyDescent="0.25">
      <c r="A2308" t="s">
        <v>4859</v>
      </c>
      <c r="B2308" s="51">
        <v>2545</v>
      </c>
      <c r="C2308" t="s">
        <v>4862</v>
      </c>
      <c r="D2308" t="s">
        <v>4861</v>
      </c>
    </row>
    <row r="2309" spans="1:4" x14ac:dyDescent="0.25">
      <c r="A2309" t="s">
        <v>4859</v>
      </c>
      <c r="B2309" s="51">
        <v>2545</v>
      </c>
      <c r="C2309" t="s">
        <v>4861</v>
      </c>
    </row>
    <row r="2310" spans="1:4" x14ac:dyDescent="0.25">
      <c r="A2310" t="s">
        <v>4863</v>
      </c>
      <c r="B2310" s="51">
        <v>2546</v>
      </c>
      <c r="C2310" t="s">
        <v>4864</v>
      </c>
      <c r="D2310" t="s">
        <v>4865</v>
      </c>
    </row>
    <row r="2311" spans="1:4" x14ac:dyDescent="0.25">
      <c r="A2311" t="s">
        <v>4863</v>
      </c>
      <c r="B2311" s="51">
        <v>2546</v>
      </c>
      <c r="C2311" t="s">
        <v>4866</v>
      </c>
      <c r="D2311" t="s">
        <v>4865</v>
      </c>
    </row>
    <row r="2312" spans="1:4" x14ac:dyDescent="0.25">
      <c r="A2312" t="s">
        <v>4863</v>
      </c>
      <c r="B2312" s="51">
        <v>2546</v>
      </c>
      <c r="C2312" t="s">
        <v>4865</v>
      </c>
    </row>
    <row r="2313" spans="1:4" x14ac:dyDescent="0.25">
      <c r="A2313" t="s">
        <v>4867</v>
      </c>
      <c r="B2313" s="51">
        <v>2547</v>
      </c>
      <c r="C2313" t="s">
        <v>4868</v>
      </c>
      <c r="D2313" t="s">
        <v>4869</v>
      </c>
    </row>
    <row r="2314" spans="1:4" x14ac:dyDescent="0.25">
      <c r="A2314" t="s">
        <v>4867</v>
      </c>
      <c r="B2314" s="51">
        <v>2547</v>
      </c>
      <c r="C2314" t="s">
        <v>4870</v>
      </c>
      <c r="D2314" t="s">
        <v>4869</v>
      </c>
    </row>
    <row r="2315" spans="1:4" x14ac:dyDescent="0.25">
      <c r="A2315" t="s">
        <v>4867</v>
      </c>
      <c r="B2315" s="51">
        <v>2547</v>
      </c>
      <c r="C2315" t="s">
        <v>4869</v>
      </c>
    </row>
    <row r="2316" spans="1:4" x14ac:dyDescent="0.25">
      <c r="A2316" t="s">
        <v>4867</v>
      </c>
      <c r="B2316" s="51">
        <v>2547</v>
      </c>
      <c r="C2316" t="s">
        <v>4871</v>
      </c>
      <c r="D2316" t="s">
        <v>4869</v>
      </c>
    </row>
    <row r="2317" spans="1:4" x14ac:dyDescent="0.25">
      <c r="A2317" t="s">
        <v>4872</v>
      </c>
      <c r="B2317" s="51">
        <v>2548</v>
      </c>
      <c r="C2317" t="s">
        <v>4873</v>
      </c>
      <c r="D2317" t="s">
        <v>4874</v>
      </c>
    </row>
    <row r="2318" spans="1:4" x14ac:dyDescent="0.25">
      <c r="A2318" t="s">
        <v>4872</v>
      </c>
      <c r="B2318" s="51">
        <v>2548</v>
      </c>
      <c r="C2318" t="s">
        <v>4875</v>
      </c>
      <c r="D2318" t="s">
        <v>4874</v>
      </c>
    </row>
    <row r="2319" spans="1:4" x14ac:dyDescent="0.25">
      <c r="A2319" t="s">
        <v>4872</v>
      </c>
      <c r="B2319" s="51">
        <v>2548</v>
      </c>
      <c r="C2319" t="s">
        <v>4876</v>
      </c>
      <c r="D2319" t="s">
        <v>4874</v>
      </c>
    </row>
    <row r="2320" spans="1:4" x14ac:dyDescent="0.25">
      <c r="A2320" t="s">
        <v>4872</v>
      </c>
      <c r="B2320" s="51">
        <v>2548</v>
      </c>
      <c r="C2320" t="s">
        <v>4877</v>
      </c>
      <c r="D2320" t="s">
        <v>4874</v>
      </c>
    </row>
    <row r="2321" spans="1:4" x14ac:dyDescent="0.25">
      <c r="A2321" t="s">
        <v>4872</v>
      </c>
      <c r="B2321" s="51">
        <v>2548</v>
      </c>
      <c r="C2321" t="s">
        <v>4874</v>
      </c>
    </row>
    <row r="2322" spans="1:4" x14ac:dyDescent="0.25">
      <c r="A2322" t="s">
        <v>4872</v>
      </c>
      <c r="B2322" s="51">
        <v>2548</v>
      </c>
      <c r="C2322" t="s">
        <v>4878</v>
      </c>
      <c r="D2322" t="s">
        <v>4874</v>
      </c>
    </row>
    <row r="2323" spans="1:4" x14ac:dyDescent="0.25">
      <c r="A2323" t="s">
        <v>4879</v>
      </c>
      <c r="B2323" s="51">
        <v>2549</v>
      </c>
      <c r="C2323" t="s">
        <v>4880</v>
      </c>
      <c r="D2323" t="s">
        <v>4881</v>
      </c>
    </row>
    <row r="2324" spans="1:4" x14ac:dyDescent="0.25">
      <c r="A2324" t="s">
        <v>4879</v>
      </c>
      <c r="B2324" s="51">
        <v>2549</v>
      </c>
      <c r="C2324" t="s">
        <v>4882</v>
      </c>
      <c r="D2324" t="s">
        <v>4881</v>
      </c>
    </row>
    <row r="2325" spans="1:4" x14ac:dyDescent="0.25">
      <c r="A2325" t="s">
        <v>4879</v>
      </c>
      <c r="B2325" s="51">
        <v>2549</v>
      </c>
      <c r="C2325" t="s">
        <v>4881</v>
      </c>
    </row>
    <row r="2326" spans="1:4" x14ac:dyDescent="0.25">
      <c r="A2326" t="s">
        <v>4883</v>
      </c>
      <c r="B2326" s="51">
        <v>2550</v>
      </c>
      <c r="C2326" t="s">
        <v>4884</v>
      </c>
    </row>
    <row r="2327" spans="1:4" x14ac:dyDescent="0.25">
      <c r="A2327" t="s">
        <v>4883</v>
      </c>
      <c r="B2327" s="51">
        <v>2550</v>
      </c>
      <c r="C2327" t="s">
        <v>4885</v>
      </c>
      <c r="D2327" t="s">
        <v>4884</v>
      </c>
    </row>
    <row r="2328" spans="1:4" x14ac:dyDescent="0.25">
      <c r="A2328" t="s">
        <v>4883</v>
      </c>
      <c r="B2328" s="51">
        <v>2550</v>
      </c>
      <c r="C2328" t="s">
        <v>4886</v>
      </c>
      <c r="D2328" t="s">
        <v>4884</v>
      </c>
    </row>
    <row r="2329" spans="1:4" x14ac:dyDescent="0.25">
      <c r="A2329" t="s">
        <v>4887</v>
      </c>
      <c r="B2329" s="51">
        <v>2551</v>
      </c>
      <c r="C2329" t="s">
        <v>4888</v>
      </c>
    </row>
    <row r="2330" spans="1:4" x14ac:dyDescent="0.25">
      <c r="A2330" t="s">
        <v>4887</v>
      </c>
      <c r="B2330" s="51">
        <v>2551</v>
      </c>
      <c r="C2330" t="s">
        <v>4889</v>
      </c>
      <c r="D2330" t="s">
        <v>4888</v>
      </c>
    </row>
    <row r="2331" spans="1:4" x14ac:dyDescent="0.25">
      <c r="A2331" t="s">
        <v>4887</v>
      </c>
      <c r="B2331" s="51">
        <v>2551</v>
      </c>
      <c r="C2331" t="s">
        <v>4890</v>
      </c>
      <c r="D2331" t="s">
        <v>4888</v>
      </c>
    </row>
    <row r="2332" spans="1:4" x14ac:dyDescent="0.25">
      <c r="A2332" t="s">
        <v>4887</v>
      </c>
      <c r="B2332" s="51">
        <v>2551</v>
      </c>
      <c r="C2332" t="s">
        <v>4891</v>
      </c>
      <c r="D2332" t="s">
        <v>4888</v>
      </c>
    </row>
    <row r="2333" spans="1:4" x14ac:dyDescent="0.25">
      <c r="A2333" t="s">
        <v>4892</v>
      </c>
      <c r="B2333" s="51">
        <v>2552</v>
      </c>
      <c r="C2333" t="s">
        <v>4893</v>
      </c>
      <c r="D2333" t="s">
        <v>4894</v>
      </c>
    </row>
    <row r="2334" spans="1:4" x14ac:dyDescent="0.25">
      <c r="A2334" t="s">
        <v>4892</v>
      </c>
      <c r="B2334" s="51">
        <v>2552</v>
      </c>
      <c r="C2334" t="s">
        <v>4894</v>
      </c>
    </row>
    <row r="2335" spans="1:4" x14ac:dyDescent="0.25">
      <c r="A2335" t="s">
        <v>4892</v>
      </c>
      <c r="B2335" s="51">
        <v>2552</v>
      </c>
      <c r="C2335" t="s">
        <v>4895</v>
      </c>
      <c r="D2335" t="s">
        <v>4894</v>
      </c>
    </row>
    <row r="2336" spans="1:4" x14ac:dyDescent="0.25">
      <c r="A2336" t="s">
        <v>4896</v>
      </c>
      <c r="B2336" s="51">
        <v>2553</v>
      </c>
      <c r="C2336" t="s">
        <v>4897</v>
      </c>
      <c r="D2336" t="s">
        <v>4898</v>
      </c>
    </row>
    <row r="2337" spans="1:4" x14ac:dyDescent="0.25">
      <c r="A2337" t="s">
        <v>4896</v>
      </c>
      <c r="B2337" s="51">
        <v>2553</v>
      </c>
      <c r="C2337" t="s">
        <v>4898</v>
      </c>
    </row>
    <row r="2338" spans="1:4" x14ac:dyDescent="0.25">
      <c r="A2338" t="s">
        <v>4896</v>
      </c>
      <c r="B2338" s="51">
        <v>2553</v>
      </c>
      <c r="C2338" t="s">
        <v>4899</v>
      </c>
      <c r="D2338" t="s">
        <v>4898</v>
      </c>
    </row>
    <row r="2339" spans="1:4" x14ac:dyDescent="0.25">
      <c r="A2339" t="s">
        <v>4896</v>
      </c>
      <c r="B2339" s="51">
        <v>2553</v>
      </c>
      <c r="C2339" t="s">
        <v>4900</v>
      </c>
      <c r="D2339" t="s">
        <v>4898</v>
      </c>
    </row>
    <row r="2340" spans="1:4" x14ac:dyDescent="0.25">
      <c r="A2340" t="s">
        <v>4901</v>
      </c>
      <c r="B2340" s="51">
        <v>2554</v>
      </c>
      <c r="C2340" t="s">
        <v>4902</v>
      </c>
      <c r="D2340" t="s">
        <v>4903</v>
      </c>
    </row>
    <row r="2341" spans="1:4" x14ac:dyDescent="0.25">
      <c r="A2341" t="s">
        <v>4901</v>
      </c>
      <c r="B2341" s="51">
        <v>2554</v>
      </c>
      <c r="C2341" t="s">
        <v>4904</v>
      </c>
      <c r="D2341" t="s">
        <v>4903</v>
      </c>
    </row>
    <row r="2342" spans="1:4" x14ac:dyDescent="0.25">
      <c r="A2342" t="s">
        <v>4901</v>
      </c>
      <c r="B2342" s="51">
        <v>2554</v>
      </c>
      <c r="C2342" t="s">
        <v>4903</v>
      </c>
    </row>
    <row r="2343" spans="1:4" x14ac:dyDescent="0.25">
      <c r="A2343" t="s">
        <v>4901</v>
      </c>
      <c r="B2343" s="51">
        <v>2554</v>
      </c>
      <c r="C2343" t="s">
        <v>4905</v>
      </c>
      <c r="D2343" t="s">
        <v>4903</v>
      </c>
    </row>
    <row r="2344" spans="1:4" x14ac:dyDescent="0.25">
      <c r="A2344" t="s">
        <v>4906</v>
      </c>
      <c r="B2344" s="51">
        <v>2555</v>
      </c>
      <c r="C2344" t="s">
        <v>4907</v>
      </c>
      <c r="D2344" t="s">
        <v>4908</v>
      </c>
    </row>
    <row r="2345" spans="1:4" x14ac:dyDescent="0.25">
      <c r="A2345" t="s">
        <v>4906</v>
      </c>
      <c r="B2345" s="51">
        <v>2555</v>
      </c>
      <c r="C2345" t="s">
        <v>4909</v>
      </c>
      <c r="D2345" t="s">
        <v>4908</v>
      </c>
    </row>
    <row r="2346" spans="1:4" x14ac:dyDescent="0.25">
      <c r="A2346" t="s">
        <v>4906</v>
      </c>
      <c r="B2346" s="51">
        <v>2555</v>
      </c>
      <c r="C2346" t="s">
        <v>4908</v>
      </c>
    </row>
    <row r="2347" spans="1:4" x14ac:dyDescent="0.25">
      <c r="A2347" t="s">
        <v>4906</v>
      </c>
      <c r="B2347" s="51">
        <v>2555</v>
      </c>
      <c r="C2347" t="s">
        <v>4910</v>
      </c>
      <c r="D2347" t="s">
        <v>4908</v>
      </c>
    </row>
    <row r="2348" spans="1:4" x14ac:dyDescent="0.25">
      <c r="A2348" t="s">
        <v>4906</v>
      </c>
      <c r="B2348" s="51">
        <v>2555</v>
      </c>
      <c r="C2348" t="s">
        <v>4911</v>
      </c>
      <c r="D2348" t="s">
        <v>4908</v>
      </c>
    </row>
    <row r="2349" spans="1:4" x14ac:dyDescent="0.25">
      <c r="A2349" t="s">
        <v>4906</v>
      </c>
      <c r="B2349" s="51">
        <v>2555</v>
      </c>
      <c r="C2349" t="s">
        <v>4912</v>
      </c>
      <c r="D2349" t="s">
        <v>4908</v>
      </c>
    </row>
    <row r="2350" spans="1:4" x14ac:dyDescent="0.25">
      <c r="A2350" t="s">
        <v>4913</v>
      </c>
      <c r="B2350" s="51">
        <v>2556</v>
      </c>
      <c r="C2350" t="s">
        <v>4914</v>
      </c>
      <c r="D2350" t="s">
        <v>4915</v>
      </c>
    </row>
    <row r="2351" spans="1:4" x14ac:dyDescent="0.25">
      <c r="A2351" t="s">
        <v>4913</v>
      </c>
      <c r="B2351" s="51">
        <v>2556</v>
      </c>
      <c r="C2351" t="s">
        <v>4916</v>
      </c>
      <c r="D2351" t="s">
        <v>4915</v>
      </c>
    </row>
    <row r="2352" spans="1:4" x14ac:dyDescent="0.25">
      <c r="A2352" t="s">
        <v>4913</v>
      </c>
      <c r="B2352" s="51">
        <v>2556</v>
      </c>
      <c r="C2352" t="s">
        <v>4917</v>
      </c>
      <c r="D2352" t="s">
        <v>4915</v>
      </c>
    </row>
    <row r="2353" spans="1:4" x14ac:dyDescent="0.25">
      <c r="A2353" t="s">
        <v>4913</v>
      </c>
      <c r="B2353" s="51">
        <v>2556</v>
      </c>
      <c r="C2353" t="s">
        <v>4918</v>
      </c>
      <c r="D2353" t="s">
        <v>4915</v>
      </c>
    </row>
    <row r="2354" spans="1:4" x14ac:dyDescent="0.25">
      <c r="A2354" t="s">
        <v>4913</v>
      </c>
      <c r="B2354" s="51">
        <v>2556</v>
      </c>
      <c r="C2354" t="s">
        <v>4915</v>
      </c>
    </row>
    <row r="2355" spans="1:4" x14ac:dyDescent="0.25">
      <c r="A2355" t="s">
        <v>4913</v>
      </c>
      <c r="B2355" s="51">
        <v>2556</v>
      </c>
      <c r="C2355" t="s">
        <v>4919</v>
      </c>
      <c r="D2355" t="s">
        <v>4915</v>
      </c>
    </row>
    <row r="2356" spans="1:4" x14ac:dyDescent="0.25">
      <c r="A2356" t="s">
        <v>4913</v>
      </c>
      <c r="B2356" s="51">
        <v>2556</v>
      </c>
      <c r="C2356" t="s">
        <v>4920</v>
      </c>
      <c r="D2356" t="s">
        <v>4915</v>
      </c>
    </row>
    <row r="2357" spans="1:4" x14ac:dyDescent="0.25">
      <c r="A2357" t="s">
        <v>4913</v>
      </c>
      <c r="B2357" s="51">
        <v>2556</v>
      </c>
      <c r="C2357" t="s">
        <v>4921</v>
      </c>
      <c r="D2357" t="s">
        <v>4915</v>
      </c>
    </row>
    <row r="2358" spans="1:4" x14ac:dyDescent="0.25">
      <c r="A2358" t="s">
        <v>4913</v>
      </c>
      <c r="B2358" s="51">
        <v>2556</v>
      </c>
      <c r="C2358" t="s">
        <v>4922</v>
      </c>
      <c r="D2358" t="s">
        <v>4915</v>
      </c>
    </row>
    <row r="2359" spans="1:4" x14ac:dyDescent="0.25">
      <c r="A2359" t="s">
        <v>4923</v>
      </c>
      <c r="B2359" s="51">
        <v>2557</v>
      </c>
      <c r="C2359" t="s">
        <v>4924</v>
      </c>
      <c r="D2359" t="s">
        <v>4925</v>
      </c>
    </row>
    <row r="2360" spans="1:4" x14ac:dyDescent="0.25">
      <c r="A2360" t="s">
        <v>4923</v>
      </c>
      <c r="B2360" s="51">
        <v>2557</v>
      </c>
      <c r="C2360" t="s">
        <v>4926</v>
      </c>
      <c r="D2360" t="s">
        <v>4925</v>
      </c>
    </row>
    <row r="2361" spans="1:4" x14ac:dyDescent="0.25">
      <c r="A2361" t="s">
        <v>4923</v>
      </c>
      <c r="B2361" s="51">
        <v>2557</v>
      </c>
      <c r="C2361" t="s">
        <v>4927</v>
      </c>
      <c r="D2361" t="s">
        <v>4925</v>
      </c>
    </row>
    <row r="2362" spans="1:4" x14ac:dyDescent="0.25">
      <c r="A2362" t="s">
        <v>4923</v>
      </c>
      <c r="B2362" s="51">
        <v>2557</v>
      </c>
      <c r="C2362" t="s">
        <v>4928</v>
      </c>
      <c r="D2362" t="s">
        <v>4925</v>
      </c>
    </row>
    <row r="2363" spans="1:4" x14ac:dyDescent="0.25">
      <c r="A2363" t="s">
        <v>4923</v>
      </c>
      <c r="B2363" s="51">
        <v>2557</v>
      </c>
      <c r="C2363" t="s">
        <v>4925</v>
      </c>
    </row>
    <row r="2364" spans="1:4" x14ac:dyDescent="0.25">
      <c r="A2364" t="s">
        <v>4923</v>
      </c>
      <c r="B2364" s="51">
        <v>2557</v>
      </c>
      <c r="C2364" t="s">
        <v>4929</v>
      </c>
      <c r="D2364" t="s">
        <v>4925</v>
      </c>
    </row>
    <row r="2365" spans="1:4" x14ac:dyDescent="0.25">
      <c r="A2365" t="s">
        <v>4930</v>
      </c>
      <c r="B2365" s="51">
        <v>2558</v>
      </c>
      <c r="C2365" t="s">
        <v>4931</v>
      </c>
      <c r="D2365" t="s">
        <v>4932</v>
      </c>
    </row>
    <row r="2366" spans="1:4" x14ac:dyDescent="0.25">
      <c r="A2366" t="s">
        <v>4930</v>
      </c>
      <c r="B2366" s="51">
        <v>2558</v>
      </c>
      <c r="C2366" t="s">
        <v>4933</v>
      </c>
      <c r="D2366" t="s">
        <v>4932</v>
      </c>
    </row>
    <row r="2367" spans="1:4" x14ac:dyDescent="0.25">
      <c r="A2367" t="s">
        <v>4930</v>
      </c>
      <c r="B2367" s="51">
        <v>2558</v>
      </c>
      <c r="C2367" t="s">
        <v>4932</v>
      </c>
    </row>
    <row r="2368" spans="1:4" x14ac:dyDescent="0.25">
      <c r="A2368" t="s">
        <v>4930</v>
      </c>
      <c r="B2368" s="51">
        <v>2558</v>
      </c>
      <c r="C2368" t="s">
        <v>4934</v>
      </c>
      <c r="D2368" t="s">
        <v>4932</v>
      </c>
    </row>
    <row r="2369" spans="1:4" x14ac:dyDescent="0.25">
      <c r="A2369" t="s">
        <v>4935</v>
      </c>
      <c r="B2369" s="51">
        <v>2559</v>
      </c>
      <c r="C2369" t="s">
        <v>4936</v>
      </c>
      <c r="D2369" t="s">
        <v>4937</v>
      </c>
    </row>
    <row r="2370" spans="1:4" x14ac:dyDescent="0.25">
      <c r="A2370" t="s">
        <v>4935</v>
      </c>
      <c r="B2370" s="51">
        <v>2559</v>
      </c>
      <c r="C2370" t="s">
        <v>4938</v>
      </c>
      <c r="D2370" t="s">
        <v>4937</v>
      </c>
    </row>
    <row r="2371" spans="1:4" x14ac:dyDescent="0.25">
      <c r="A2371" t="s">
        <v>4935</v>
      </c>
      <c r="B2371" s="51">
        <v>2559</v>
      </c>
      <c r="C2371" t="s">
        <v>4939</v>
      </c>
      <c r="D2371" t="s">
        <v>4937</v>
      </c>
    </row>
    <row r="2372" spans="1:4" x14ac:dyDescent="0.25">
      <c r="A2372" t="s">
        <v>4935</v>
      </c>
      <c r="B2372" s="51">
        <v>2559</v>
      </c>
      <c r="C2372" t="s">
        <v>4937</v>
      </c>
    </row>
    <row r="2373" spans="1:4" x14ac:dyDescent="0.25">
      <c r="A2373" t="s">
        <v>4935</v>
      </c>
      <c r="B2373" s="51">
        <v>2559</v>
      </c>
      <c r="C2373" t="s">
        <v>4940</v>
      </c>
      <c r="D2373" t="s">
        <v>4937</v>
      </c>
    </row>
    <row r="2374" spans="1:4" x14ac:dyDescent="0.25">
      <c r="A2374" t="s">
        <v>4935</v>
      </c>
      <c r="B2374" s="51">
        <v>2559</v>
      </c>
      <c r="C2374" t="s">
        <v>4941</v>
      </c>
      <c r="D2374" t="s">
        <v>4937</v>
      </c>
    </row>
    <row r="2375" spans="1:4" x14ac:dyDescent="0.25">
      <c r="A2375" t="s">
        <v>4935</v>
      </c>
      <c r="B2375" s="51">
        <v>2559</v>
      </c>
      <c r="C2375" t="s">
        <v>4942</v>
      </c>
      <c r="D2375" t="s">
        <v>4937</v>
      </c>
    </row>
    <row r="2376" spans="1:4" x14ac:dyDescent="0.25">
      <c r="A2376" t="s">
        <v>4943</v>
      </c>
      <c r="B2376" s="51">
        <v>2560</v>
      </c>
      <c r="C2376" t="s">
        <v>4944</v>
      </c>
    </row>
    <row r="2377" spans="1:4" x14ac:dyDescent="0.25">
      <c r="A2377" t="s">
        <v>4943</v>
      </c>
      <c r="B2377" s="51">
        <v>2560</v>
      </c>
      <c r="C2377" t="s">
        <v>4945</v>
      </c>
      <c r="D2377" t="s">
        <v>4944</v>
      </c>
    </row>
    <row r="2378" spans="1:4" x14ac:dyDescent="0.25">
      <c r="A2378" t="s">
        <v>4943</v>
      </c>
      <c r="B2378" s="51">
        <v>2560</v>
      </c>
      <c r="C2378" t="s">
        <v>4946</v>
      </c>
      <c r="D2378" t="s">
        <v>4944</v>
      </c>
    </row>
    <row r="2379" spans="1:4" x14ac:dyDescent="0.25">
      <c r="A2379" t="s">
        <v>4943</v>
      </c>
      <c r="B2379" s="51">
        <v>2560</v>
      </c>
      <c r="C2379" t="s">
        <v>4947</v>
      </c>
      <c r="D2379" t="s">
        <v>4944</v>
      </c>
    </row>
    <row r="2380" spans="1:4" x14ac:dyDescent="0.25">
      <c r="A2380" t="s">
        <v>4943</v>
      </c>
      <c r="B2380" s="51">
        <v>2560</v>
      </c>
      <c r="C2380" t="s">
        <v>4948</v>
      </c>
      <c r="D2380" t="s">
        <v>4944</v>
      </c>
    </row>
    <row r="2381" spans="1:4" x14ac:dyDescent="0.25">
      <c r="A2381" t="s">
        <v>4949</v>
      </c>
      <c r="B2381" s="51">
        <v>2561</v>
      </c>
      <c r="C2381" t="s">
        <v>4950</v>
      </c>
      <c r="D2381" t="s">
        <v>4951</v>
      </c>
    </row>
    <row r="2382" spans="1:4" x14ac:dyDescent="0.25">
      <c r="A2382" t="s">
        <v>4949</v>
      </c>
      <c r="B2382" s="51">
        <v>2561</v>
      </c>
      <c r="C2382" t="s">
        <v>4952</v>
      </c>
      <c r="D2382" t="s">
        <v>4951</v>
      </c>
    </row>
    <row r="2383" spans="1:4" x14ac:dyDescent="0.25">
      <c r="A2383" t="s">
        <v>4949</v>
      </c>
      <c r="B2383" s="51">
        <v>2561</v>
      </c>
      <c r="C2383" t="s">
        <v>4951</v>
      </c>
    </row>
    <row r="2384" spans="1:4" x14ac:dyDescent="0.25">
      <c r="A2384" t="s">
        <v>4953</v>
      </c>
      <c r="B2384" s="51">
        <v>2562</v>
      </c>
      <c r="C2384" t="s">
        <v>4954</v>
      </c>
    </row>
    <row r="2385" spans="1:4" x14ac:dyDescent="0.25">
      <c r="A2385" t="s">
        <v>4953</v>
      </c>
      <c r="B2385" s="51">
        <v>2562</v>
      </c>
      <c r="C2385" t="s">
        <v>4955</v>
      </c>
      <c r="D2385" t="s">
        <v>4954</v>
      </c>
    </row>
    <row r="2386" spans="1:4" x14ac:dyDescent="0.25">
      <c r="A2386" t="s">
        <v>4956</v>
      </c>
      <c r="B2386" s="51">
        <v>2563</v>
      </c>
      <c r="C2386" t="s">
        <v>4957</v>
      </c>
      <c r="D2386" t="s">
        <v>4958</v>
      </c>
    </row>
    <row r="2387" spans="1:4" x14ac:dyDescent="0.25">
      <c r="A2387" t="s">
        <v>4956</v>
      </c>
      <c r="B2387" s="51">
        <v>2563</v>
      </c>
      <c r="C2387" t="s">
        <v>4959</v>
      </c>
      <c r="D2387" t="s">
        <v>4958</v>
      </c>
    </row>
    <row r="2388" spans="1:4" x14ac:dyDescent="0.25">
      <c r="A2388" t="s">
        <v>4956</v>
      </c>
      <c r="B2388" s="51">
        <v>2563</v>
      </c>
      <c r="C2388" t="s">
        <v>4958</v>
      </c>
    </row>
    <row r="2389" spans="1:4" x14ac:dyDescent="0.25">
      <c r="A2389" t="s">
        <v>4956</v>
      </c>
      <c r="B2389" s="51">
        <v>2563</v>
      </c>
      <c r="C2389" t="s">
        <v>4960</v>
      </c>
      <c r="D2389" t="s">
        <v>4958</v>
      </c>
    </row>
    <row r="2390" spans="1:4" x14ac:dyDescent="0.25">
      <c r="A2390" t="s">
        <v>4956</v>
      </c>
      <c r="B2390" s="51">
        <v>2563</v>
      </c>
      <c r="C2390" t="s">
        <v>4961</v>
      </c>
      <c r="D2390" t="s">
        <v>4958</v>
      </c>
    </row>
    <row r="2391" spans="1:4" x14ac:dyDescent="0.25">
      <c r="A2391" t="s">
        <v>4962</v>
      </c>
      <c r="B2391" s="51">
        <v>2564</v>
      </c>
      <c r="C2391" t="s">
        <v>4963</v>
      </c>
      <c r="D2391" t="s">
        <v>4964</v>
      </c>
    </row>
    <row r="2392" spans="1:4" x14ac:dyDescent="0.25">
      <c r="A2392" t="s">
        <v>4962</v>
      </c>
      <c r="B2392" s="51">
        <v>2564</v>
      </c>
      <c r="C2392" t="s">
        <v>4965</v>
      </c>
      <c r="D2392" t="s">
        <v>4964</v>
      </c>
    </row>
    <row r="2393" spans="1:4" x14ac:dyDescent="0.25">
      <c r="A2393" t="s">
        <v>4962</v>
      </c>
      <c r="B2393" s="51">
        <v>2564</v>
      </c>
      <c r="C2393" t="s">
        <v>4964</v>
      </c>
    </row>
    <row r="2394" spans="1:4" x14ac:dyDescent="0.25">
      <c r="A2394" t="s">
        <v>4962</v>
      </c>
      <c r="B2394" s="51">
        <v>2564</v>
      </c>
      <c r="C2394" t="s">
        <v>4966</v>
      </c>
      <c r="D2394" t="s">
        <v>4964</v>
      </c>
    </row>
    <row r="2395" spans="1:4" x14ac:dyDescent="0.25">
      <c r="A2395" t="s">
        <v>4967</v>
      </c>
      <c r="B2395" s="51">
        <v>2565</v>
      </c>
      <c r="C2395" t="s">
        <v>4968</v>
      </c>
      <c r="D2395" t="s">
        <v>4969</v>
      </c>
    </row>
    <row r="2396" spans="1:4" x14ac:dyDescent="0.25">
      <c r="A2396" t="s">
        <v>4967</v>
      </c>
      <c r="B2396" s="51">
        <v>2565</v>
      </c>
      <c r="C2396" t="s">
        <v>4970</v>
      </c>
      <c r="D2396" t="s">
        <v>4969</v>
      </c>
    </row>
    <row r="2397" spans="1:4" x14ac:dyDescent="0.25">
      <c r="A2397" t="s">
        <v>4967</v>
      </c>
      <c r="B2397" s="51">
        <v>2565</v>
      </c>
      <c r="C2397" t="s">
        <v>4969</v>
      </c>
    </row>
    <row r="2398" spans="1:4" x14ac:dyDescent="0.25">
      <c r="A2398" t="s">
        <v>4971</v>
      </c>
      <c r="B2398" s="51">
        <v>2567</v>
      </c>
      <c r="C2398" t="s">
        <v>4972</v>
      </c>
      <c r="D2398" t="s">
        <v>4973</v>
      </c>
    </row>
    <row r="2399" spans="1:4" x14ac:dyDescent="0.25">
      <c r="A2399" t="s">
        <v>4971</v>
      </c>
      <c r="B2399" s="51">
        <v>2567</v>
      </c>
      <c r="C2399" t="s">
        <v>4974</v>
      </c>
      <c r="D2399" t="s">
        <v>4973</v>
      </c>
    </row>
    <row r="2400" spans="1:4" x14ac:dyDescent="0.25">
      <c r="A2400" t="s">
        <v>4971</v>
      </c>
      <c r="B2400" s="51">
        <v>2567</v>
      </c>
      <c r="C2400" t="s">
        <v>4975</v>
      </c>
      <c r="D2400" t="s">
        <v>4973</v>
      </c>
    </row>
    <row r="2401" spans="1:4" x14ac:dyDescent="0.25">
      <c r="A2401" t="s">
        <v>4971</v>
      </c>
      <c r="B2401" s="51">
        <v>2567</v>
      </c>
      <c r="C2401" t="s">
        <v>4973</v>
      </c>
    </row>
    <row r="2402" spans="1:4" x14ac:dyDescent="0.25">
      <c r="A2402" t="s">
        <v>4976</v>
      </c>
      <c r="B2402" s="51">
        <v>2568</v>
      </c>
      <c r="C2402" t="s">
        <v>4977</v>
      </c>
      <c r="D2402" t="s">
        <v>4978</v>
      </c>
    </row>
    <row r="2403" spans="1:4" x14ac:dyDescent="0.25">
      <c r="A2403" t="s">
        <v>4976</v>
      </c>
      <c r="B2403" s="51">
        <v>2568</v>
      </c>
      <c r="C2403" t="s">
        <v>4979</v>
      </c>
      <c r="D2403" t="s">
        <v>4978</v>
      </c>
    </row>
    <row r="2404" spans="1:4" x14ac:dyDescent="0.25">
      <c r="A2404" t="s">
        <v>4976</v>
      </c>
      <c r="B2404" s="51">
        <v>2568</v>
      </c>
      <c r="C2404" t="s">
        <v>4978</v>
      </c>
    </row>
    <row r="2405" spans="1:4" x14ac:dyDescent="0.25">
      <c r="A2405" t="s">
        <v>4980</v>
      </c>
      <c r="B2405" s="51">
        <v>2569</v>
      </c>
      <c r="C2405" t="s">
        <v>4981</v>
      </c>
      <c r="D2405" t="s">
        <v>4982</v>
      </c>
    </row>
    <row r="2406" spans="1:4" x14ac:dyDescent="0.25">
      <c r="A2406" t="s">
        <v>4980</v>
      </c>
      <c r="B2406" s="51">
        <v>2569</v>
      </c>
      <c r="C2406" t="s">
        <v>4983</v>
      </c>
      <c r="D2406" t="s">
        <v>4982</v>
      </c>
    </row>
    <row r="2407" spans="1:4" x14ac:dyDescent="0.25">
      <c r="A2407" t="s">
        <v>4980</v>
      </c>
      <c r="B2407" s="51">
        <v>2569</v>
      </c>
      <c r="C2407" t="s">
        <v>4982</v>
      </c>
    </row>
    <row r="2408" spans="1:4" x14ac:dyDescent="0.25">
      <c r="A2408" t="s">
        <v>4980</v>
      </c>
      <c r="B2408" s="51">
        <v>2569</v>
      </c>
      <c r="C2408" t="s">
        <v>4984</v>
      </c>
      <c r="D2408" t="s">
        <v>4982</v>
      </c>
    </row>
    <row r="2409" spans="1:4" x14ac:dyDescent="0.25">
      <c r="A2409" t="s">
        <v>4980</v>
      </c>
      <c r="B2409" s="51">
        <v>2569</v>
      </c>
      <c r="C2409" t="s">
        <v>4985</v>
      </c>
      <c r="D2409" t="s">
        <v>4982</v>
      </c>
    </row>
    <row r="2410" spans="1:4" x14ac:dyDescent="0.25">
      <c r="A2410" t="s">
        <v>4980</v>
      </c>
      <c r="B2410" s="51">
        <v>2569</v>
      </c>
      <c r="C2410" t="s">
        <v>4986</v>
      </c>
      <c r="D2410" t="s">
        <v>4982</v>
      </c>
    </row>
    <row r="2411" spans="1:4" x14ac:dyDescent="0.25">
      <c r="A2411" t="s">
        <v>4980</v>
      </c>
      <c r="B2411" s="51">
        <v>2569</v>
      </c>
      <c r="C2411" t="s">
        <v>4987</v>
      </c>
      <c r="D2411" t="s">
        <v>4982</v>
      </c>
    </row>
    <row r="2412" spans="1:4" x14ac:dyDescent="0.25">
      <c r="A2412" t="s">
        <v>4980</v>
      </c>
      <c r="B2412" s="51">
        <v>2569</v>
      </c>
      <c r="C2412" t="s">
        <v>4988</v>
      </c>
      <c r="D2412" t="s">
        <v>4982</v>
      </c>
    </row>
    <row r="2413" spans="1:4" x14ac:dyDescent="0.25">
      <c r="A2413" t="s">
        <v>4989</v>
      </c>
      <c r="B2413" s="51">
        <v>2570</v>
      </c>
      <c r="C2413" t="s">
        <v>4990</v>
      </c>
      <c r="D2413" t="s">
        <v>4991</v>
      </c>
    </row>
    <row r="2414" spans="1:4" x14ac:dyDescent="0.25">
      <c r="A2414" t="s">
        <v>4989</v>
      </c>
      <c r="B2414" s="51">
        <v>2570</v>
      </c>
      <c r="C2414" t="s">
        <v>4991</v>
      </c>
    </row>
    <row r="2415" spans="1:4" x14ac:dyDescent="0.25">
      <c r="A2415" t="s">
        <v>4989</v>
      </c>
      <c r="B2415" s="51">
        <v>2570</v>
      </c>
      <c r="C2415" t="s">
        <v>4992</v>
      </c>
      <c r="D2415" t="s">
        <v>4991</v>
      </c>
    </row>
    <row r="2416" spans="1:4" x14ac:dyDescent="0.25">
      <c r="A2416" t="s">
        <v>4993</v>
      </c>
      <c r="B2416" s="51">
        <v>2571</v>
      </c>
      <c r="C2416" t="s">
        <v>4994</v>
      </c>
      <c r="D2416" t="s">
        <v>4995</v>
      </c>
    </row>
    <row r="2417" spans="1:4" x14ac:dyDescent="0.25">
      <c r="A2417" t="s">
        <v>4993</v>
      </c>
      <c r="B2417" s="51">
        <v>2571</v>
      </c>
      <c r="C2417" t="s">
        <v>4995</v>
      </c>
    </row>
    <row r="2418" spans="1:4" x14ac:dyDescent="0.25">
      <c r="A2418" t="s">
        <v>4996</v>
      </c>
      <c r="B2418" s="51">
        <v>2572</v>
      </c>
      <c r="C2418" t="s">
        <v>4997</v>
      </c>
      <c r="D2418" t="s">
        <v>4998</v>
      </c>
    </row>
    <row r="2419" spans="1:4" x14ac:dyDescent="0.25">
      <c r="A2419" t="s">
        <v>4996</v>
      </c>
      <c r="B2419" s="51">
        <v>2572</v>
      </c>
      <c r="C2419" t="s">
        <v>4999</v>
      </c>
      <c r="D2419" t="s">
        <v>4998</v>
      </c>
    </row>
    <row r="2420" spans="1:4" x14ac:dyDescent="0.25">
      <c r="A2420" t="s">
        <v>4996</v>
      </c>
      <c r="B2420" s="51">
        <v>2572</v>
      </c>
      <c r="C2420" t="s">
        <v>4998</v>
      </c>
    </row>
    <row r="2421" spans="1:4" x14ac:dyDescent="0.25">
      <c r="A2421" t="s">
        <v>5000</v>
      </c>
      <c r="B2421" s="51">
        <v>2573</v>
      </c>
      <c r="C2421" t="s">
        <v>5001</v>
      </c>
      <c r="D2421" t="s">
        <v>5002</v>
      </c>
    </row>
    <row r="2422" spans="1:4" x14ac:dyDescent="0.25">
      <c r="A2422" t="s">
        <v>5000</v>
      </c>
      <c r="B2422" s="51">
        <v>2573</v>
      </c>
      <c r="C2422" t="s">
        <v>5003</v>
      </c>
      <c r="D2422" t="s">
        <v>5002</v>
      </c>
    </row>
    <row r="2423" spans="1:4" x14ac:dyDescent="0.25">
      <c r="A2423" t="s">
        <v>5000</v>
      </c>
      <c r="B2423" s="51">
        <v>2573</v>
      </c>
      <c r="C2423" t="s">
        <v>5002</v>
      </c>
    </row>
    <row r="2424" spans="1:4" x14ac:dyDescent="0.25">
      <c r="A2424" t="s">
        <v>5000</v>
      </c>
      <c r="B2424" s="51">
        <v>2573</v>
      </c>
      <c r="C2424" t="s">
        <v>5004</v>
      </c>
      <c r="D2424" t="s">
        <v>5002</v>
      </c>
    </row>
    <row r="2425" spans="1:4" x14ac:dyDescent="0.25">
      <c r="A2425" t="s">
        <v>5005</v>
      </c>
      <c r="B2425" s="51">
        <v>2574</v>
      </c>
      <c r="C2425" t="s">
        <v>5006</v>
      </c>
      <c r="D2425" t="s">
        <v>5007</v>
      </c>
    </row>
    <row r="2426" spans="1:4" x14ac:dyDescent="0.25">
      <c r="A2426" t="s">
        <v>5005</v>
      </c>
      <c r="B2426" s="51">
        <v>2574</v>
      </c>
      <c r="C2426" t="s">
        <v>5008</v>
      </c>
      <c r="D2426" t="s">
        <v>5007</v>
      </c>
    </row>
    <row r="2427" spans="1:4" x14ac:dyDescent="0.25">
      <c r="A2427" t="s">
        <v>5005</v>
      </c>
      <c r="B2427" s="51">
        <v>2574</v>
      </c>
      <c r="C2427" t="s">
        <v>5009</v>
      </c>
      <c r="D2427" t="s">
        <v>5007</v>
      </c>
    </row>
    <row r="2428" spans="1:4" x14ac:dyDescent="0.25">
      <c r="A2428" t="s">
        <v>5005</v>
      </c>
      <c r="B2428" s="51">
        <v>2574</v>
      </c>
      <c r="C2428" t="s">
        <v>5007</v>
      </c>
    </row>
    <row r="2429" spans="1:4" x14ac:dyDescent="0.25">
      <c r="A2429" t="s">
        <v>5010</v>
      </c>
      <c r="B2429" s="51">
        <v>2575</v>
      </c>
      <c r="C2429" t="s">
        <v>5011</v>
      </c>
      <c r="D2429" t="s">
        <v>5012</v>
      </c>
    </row>
    <row r="2430" spans="1:4" x14ac:dyDescent="0.25">
      <c r="A2430" t="s">
        <v>5010</v>
      </c>
      <c r="B2430" s="51">
        <v>2575</v>
      </c>
      <c r="C2430" t="s">
        <v>5012</v>
      </c>
    </row>
    <row r="2431" spans="1:4" x14ac:dyDescent="0.25">
      <c r="A2431" t="s">
        <v>5010</v>
      </c>
      <c r="B2431" s="51">
        <v>2575</v>
      </c>
      <c r="C2431" t="s">
        <v>5013</v>
      </c>
      <c r="D2431" t="s">
        <v>5012</v>
      </c>
    </row>
    <row r="2432" spans="1:4" x14ac:dyDescent="0.25">
      <c r="A2432" t="s">
        <v>5010</v>
      </c>
      <c r="B2432" s="51">
        <v>2575</v>
      </c>
      <c r="C2432" t="s">
        <v>5014</v>
      </c>
      <c r="D2432" t="s">
        <v>5012</v>
      </c>
    </row>
    <row r="2433" spans="1:4" x14ac:dyDescent="0.25">
      <c r="A2433" t="s">
        <v>5015</v>
      </c>
      <c r="B2433" s="51">
        <v>2576</v>
      </c>
      <c r="C2433" t="s">
        <v>5016</v>
      </c>
      <c r="D2433" t="s">
        <v>5017</v>
      </c>
    </row>
    <row r="2434" spans="1:4" x14ac:dyDescent="0.25">
      <c r="A2434" t="s">
        <v>5015</v>
      </c>
      <c r="B2434" s="51">
        <v>2576</v>
      </c>
      <c r="C2434" t="s">
        <v>5017</v>
      </c>
    </row>
    <row r="2435" spans="1:4" x14ac:dyDescent="0.25">
      <c r="A2435" t="s">
        <v>5015</v>
      </c>
      <c r="B2435" s="51">
        <v>2576</v>
      </c>
      <c r="C2435" t="s">
        <v>5018</v>
      </c>
      <c r="D2435" t="s">
        <v>5017</v>
      </c>
    </row>
    <row r="2436" spans="1:4" x14ac:dyDescent="0.25">
      <c r="A2436" t="s">
        <v>5019</v>
      </c>
      <c r="B2436" s="51">
        <v>2577</v>
      </c>
      <c r="C2436" t="s">
        <v>5020</v>
      </c>
    </row>
    <row r="2437" spans="1:4" x14ac:dyDescent="0.25">
      <c r="A2437" t="s">
        <v>5021</v>
      </c>
      <c r="B2437" s="51">
        <v>2578</v>
      </c>
      <c r="C2437" t="s">
        <v>5022</v>
      </c>
      <c r="D2437" t="s">
        <v>5023</v>
      </c>
    </row>
    <row r="2438" spans="1:4" x14ac:dyDescent="0.25">
      <c r="A2438" t="s">
        <v>5021</v>
      </c>
      <c r="B2438" s="51">
        <v>2578</v>
      </c>
      <c r="C2438" t="s">
        <v>5023</v>
      </c>
    </row>
    <row r="2439" spans="1:4" x14ac:dyDescent="0.25">
      <c r="A2439" t="s">
        <v>5021</v>
      </c>
      <c r="B2439" s="51">
        <v>2578</v>
      </c>
      <c r="C2439" t="s">
        <v>5024</v>
      </c>
      <c r="D2439" t="s">
        <v>5023</v>
      </c>
    </row>
    <row r="2440" spans="1:4" x14ac:dyDescent="0.25">
      <c r="A2440" t="s">
        <v>5021</v>
      </c>
      <c r="B2440" s="51">
        <v>2579</v>
      </c>
      <c r="C2440" t="s">
        <v>5025</v>
      </c>
      <c r="D2440" t="s">
        <v>5026</v>
      </c>
    </row>
    <row r="2441" spans="1:4" x14ac:dyDescent="0.25">
      <c r="A2441" t="s">
        <v>5021</v>
      </c>
      <c r="B2441" s="51">
        <v>2579</v>
      </c>
      <c r="C2441" t="s">
        <v>5026</v>
      </c>
    </row>
    <row r="2442" spans="1:4" x14ac:dyDescent="0.25">
      <c r="A2442" t="s">
        <v>5021</v>
      </c>
      <c r="B2442" s="51">
        <v>2579</v>
      </c>
      <c r="C2442" t="s">
        <v>5027</v>
      </c>
      <c r="D2442" t="s">
        <v>5026</v>
      </c>
    </row>
    <row r="2443" spans="1:4" x14ac:dyDescent="0.25">
      <c r="A2443" t="s">
        <v>5028</v>
      </c>
      <c r="B2443" s="51">
        <v>2580</v>
      </c>
      <c r="C2443" t="s">
        <v>5029</v>
      </c>
    </row>
    <row r="2444" spans="1:4" x14ac:dyDescent="0.25">
      <c r="A2444" t="s">
        <v>5028</v>
      </c>
      <c r="B2444" s="51">
        <v>2580</v>
      </c>
      <c r="C2444" t="s">
        <v>5030</v>
      </c>
      <c r="D2444" t="s">
        <v>5029</v>
      </c>
    </row>
    <row r="2445" spans="1:4" x14ac:dyDescent="0.25">
      <c r="A2445" t="s">
        <v>5028</v>
      </c>
      <c r="B2445" s="51">
        <v>2580</v>
      </c>
      <c r="C2445" t="s">
        <v>5031</v>
      </c>
      <c r="D2445" t="s">
        <v>5029</v>
      </c>
    </row>
    <row r="2446" spans="1:4" x14ac:dyDescent="0.25">
      <c r="A2446" t="s">
        <v>5028</v>
      </c>
      <c r="B2446" s="51">
        <v>2580</v>
      </c>
      <c r="C2446" t="s">
        <v>5032</v>
      </c>
      <c r="D2446" t="s">
        <v>5029</v>
      </c>
    </row>
    <row r="2447" spans="1:4" x14ac:dyDescent="0.25">
      <c r="A2447" t="s">
        <v>5033</v>
      </c>
      <c r="B2447" s="51">
        <v>2581</v>
      </c>
      <c r="C2447" t="s">
        <v>5034</v>
      </c>
    </row>
    <row r="2448" spans="1:4" x14ac:dyDescent="0.25">
      <c r="A2448" t="s">
        <v>5033</v>
      </c>
      <c r="B2448" s="51">
        <v>2581</v>
      </c>
      <c r="C2448" t="s">
        <v>5035</v>
      </c>
      <c r="D2448" t="s">
        <v>5034</v>
      </c>
    </row>
    <row r="2449" spans="1:4" x14ac:dyDescent="0.25">
      <c r="A2449" t="s">
        <v>5036</v>
      </c>
      <c r="B2449" s="51">
        <v>2582</v>
      </c>
      <c r="C2449" t="s">
        <v>5037</v>
      </c>
    </row>
    <row r="2450" spans="1:4" x14ac:dyDescent="0.25">
      <c r="A2450" t="s">
        <v>5036</v>
      </c>
      <c r="B2450" s="51">
        <v>2582</v>
      </c>
      <c r="C2450" t="s">
        <v>5038</v>
      </c>
      <c r="D2450" t="s">
        <v>5037</v>
      </c>
    </row>
    <row r="2451" spans="1:4" x14ac:dyDescent="0.25">
      <c r="A2451" t="s">
        <v>5039</v>
      </c>
      <c r="B2451" s="51">
        <v>2583</v>
      </c>
      <c r="C2451" t="s">
        <v>5040</v>
      </c>
      <c r="D2451" t="s">
        <v>5041</v>
      </c>
    </row>
    <row r="2452" spans="1:4" x14ac:dyDescent="0.25">
      <c r="A2452" t="s">
        <v>5039</v>
      </c>
      <c r="B2452" s="51">
        <v>2583</v>
      </c>
      <c r="C2452" t="s">
        <v>5042</v>
      </c>
      <c r="D2452" t="s">
        <v>5041</v>
      </c>
    </row>
    <row r="2453" spans="1:4" x14ac:dyDescent="0.25">
      <c r="A2453" t="s">
        <v>5039</v>
      </c>
      <c r="B2453" s="51">
        <v>2583</v>
      </c>
      <c r="C2453" t="s">
        <v>5041</v>
      </c>
    </row>
    <row r="2454" spans="1:4" x14ac:dyDescent="0.25">
      <c r="A2454" t="s">
        <v>5039</v>
      </c>
      <c r="B2454" s="51">
        <v>2583</v>
      </c>
      <c r="C2454" t="s">
        <v>5043</v>
      </c>
      <c r="D2454" t="s">
        <v>5041</v>
      </c>
    </row>
    <row r="2455" spans="1:4" x14ac:dyDescent="0.25">
      <c r="A2455" t="s">
        <v>5039</v>
      </c>
      <c r="B2455" s="51">
        <v>2583</v>
      </c>
      <c r="C2455" t="s">
        <v>5044</v>
      </c>
      <c r="D2455" t="s">
        <v>5041</v>
      </c>
    </row>
    <row r="2456" spans="1:4" x14ac:dyDescent="0.25">
      <c r="A2456" t="s">
        <v>5039</v>
      </c>
      <c r="B2456" s="51">
        <v>2583</v>
      </c>
      <c r="C2456" t="s">
        <v>5045</v>
      </c>
      <c r="D2456" t="s">
        <v>5041</v>
      </c>
    </row>
    <row r="2457" spans="1:4" x14ac:dyDescent="0.25">
      <c r="A2457" t="s">
        <v>5039</v>
      </c>
      <c r="B2457" s="51">
        <v>2583</v>
      </c>
      <c r="C2457" t="s">
        <v>5046</v>
      </c>
      <c r="D2457" t="s">
        <v>5041</v>
      </c>
    </row>
    <row r="2458" spans="1:4" x14ac:dyDescent="0.25">
      <c r="A2458" t="s">
        <v>5047</v>
      </c>
      <c r="B2458" s="51">
        <v>2584</v>
      </c>
      <c r="C2458" t="s">
        <v>5048</v>
      </c>
      <c r="D2458" t="s">
        <v>5049</v>
      </c>
    </row>
    <row r="2459" spans="1:4" x14ac:dyDescent="0.25">
      <c r="A2459" t="s">
        <v>5047</v>
      </c>
      <c r="B2459" s="51">
        <v>2584</v>
      </c>
      <c r="C2459" t="s">
        <v>5050</v>
      </c>
      <c r="D2459" t="s">
        <v>5049</v>
      </c>
    </row>
    <row r="2460" spans="1:4" x14ac:dyDescent="0.25">
      <c r="A2460" t="s">
        <v>5047</v>
      </c>
      <c r="B2460" s="51">
        <v>2584</v>
      </c>
      <c r="C2460" t="s">
        <v>5049</v>
      </c>
    </row>
    <row r="2461" spans="1:4" x14ac:dyDescent="0.25">
      <c r="A2461" t="s">
        <v>5047</v>
      </c>
      <c r="B2461" s="51">
        <v>2584</v>
      </c>
      <c r="C2461" t="s">
        <v>5051</v>
      </c>
      <c r="D2461" t="s">
        <v>5049</v>
      </c>
    </row>
    <row r="2462" spans="1:4" x14ac:dyDescent="0.25">
      <c r="A2462" t="s">
        <v>5052</v>
      </c>
      <c r="B2462" s="51">
        <v>2585</v>
      </c>
      <c r="C2462" t="s">
        <v>5053</v>
      </c>
      <c r="D2462" t="s">
        <v>5054</v>
      </c>
    </row>
    <row r="2463" spans="1:4" x14ac:dyDescent="0.25">
      <c r="A2463" t="s">
        <v>5052</v>
      </c>
      <c r="B2463" s="51">
        <v>2585</v>
      </c>
      <c r="C2463" t="s">
        <v>5055</v>
      </c>
      <c r="D2463" t="s">
        <v>5054</v>
      </c>
    </row>
    <row r="2464" spans="1:4" x14ac:dyDescent="0.25">
      <c r="A2464" t="s">
        <v>5052</v>
      </c>
      <c r="B2464" s="51">
        <v>2585</v>
      </c>
      <c r="C2464" t="s">
        <v>5056</v>
      </c>
      <c r="D2464" t="s">
        <v>5054</v>
      </c>
    </row>
    <row r="2465" spans="1:4" x14ac:dyDescent="0.25">
      <c r="A2465" t="s">
        <v>5052</v>
      </c>
      <c r="B2465" s="51">
        <v>2585</v>
      </c>
      <c r="C2465" t="s">
        <v>5057</v>
      </c>
      <c r="D2465" t="s">
        <v>5054</v>
      </c>
    </row>
    <row r="2466" spans="1:4" x14ac:dyDescent="0.25">
      <c r="A2466" t="s">
        <v>5052</v>
      </c>
      <c r="B2466" s="51">
        <v>2585</v>
      </c>
      <c r="C2466" t="s">
        <v>5054</v>
      </c>
    </row>
    <row r="2467" spans="1:4" x14ac:dyDescent="0.25">
      <c r="A2467" t="s">
        <v>5052</v>
      </c>
      <c r="B2467" s="51">
        <v>2585</v>
      </c>
      <c r="C2467" t="s">
        <v>5058</v>
      </c>
      <c r="D2467" t="s">
        <v>5054</v>
      </c>
    </row>
    <row r="2468" spans="1:4" x14ac:dyDescent="0.25">
      <c r="A2468" t="s">
        <v>5059</v>
      </c>
      <c r="B2468" s="51">
        <v>2586</v>
      </c>
      <c r="C2468" t="s">
        <v>5060</v>
      </c>
      <c r="D2468" t="s">
        <v>5061</v>
      </c>
    </row>
    <row r="2469" spans="1:4" x14ac:dyDescent="0.25">
      <c r="A2469" t="s">
        <v>5059</v>
      </c>
      <c r="B2469" s="51">
        <v>2586</v>
      </c>
      <c r="C2469" t="s">
        <v>5062</v>
      </c>
      <c r="D2469" t="s">
        <v>5061</v>
      </c>
    </row>
    <row r="2470" spans="1:4" x14ac:dyDescent="0.25">
      <c r="A2470" t="s">
        <v>5059</v>
      </c>
      <c r="B2470" s="51">
        <v>2586</v>
      </c>
      <c r="C2470" t="s">
        <v>5063</v>
      </c>
      <c r="D2470" t="s">
        <v>5061</v>
      </c>
    </row>
    <row r="2471" spans="1:4" x14ac:dyDescent="0.25">
      <c r="A2471" t="s">
        <v>5059</v>
      </c>
      <c r="B2471" s="51">
        <v>2586</v>
      </c>
      <c r="C2471" t="s">
        <v>5061</v>
      </c>
    </row>
    <row r="2472" spans="1:4" x14ac:dyDescent="0.25">
      <c r="A2472" t="s">
        <v>5059</v>
      </c>
      <c r="B2472" s="51">
        <v>2586</v>
      </c>
      <c r="C2472" t="s">
        <v>5064</v>
      </c>
      <c r="D2472" t="s">
        <v>5061</v>
      </c>
    </row>
    <row r="2473" spans="1:4" x14ac:dyDescent="0.25">
      <c r="A2473" t="s">
        <v>5059</v>
      </c>
      <c r="B2473" s="51">
        <v>2586</v>
      </c>
      <c r="C2473" t="s">
        <v>5065</v>
      </c>
      <c r="D2473" t="s">
        <v>5061</v>
      </c>
    </row>
    <row r="2474" spans="1:4" x14ac:dyDescent="0.25">
      <c r="A2474" t="s">
        <v>5066</v>
      </c>
      <c r="B2474" s="51">
        <v>2587</v>
      </c>
      <c r="C2474" t="s">
        <v>5067</v>
      </c>
      <c r="D2474" t="s">
        <v>5068</v>
      </c>
    </row>
    <row r="2475" spans="1:4" x14ac:dyDescent="0.25">
      <c r="A2475" t="s">
        <v>5066</v>
      </c>
      <c r="B2475" s="51">
        <v>2587</v>
      </c>
      <c r="C2475" t="s">
        <v>5068</v>
      </c>
    </row>
    <row r="2476" spans="1:4" x14ac:dyDescent="0.25">
      <c r="A2476" t="s">
        <v>5066</v>
      </c>
      <c r="B2476" s="51">
        <v>2587</v>
      </c>
      <c r="C2476" t="s">
        <v>5069</v>
      </c>
      <c r="D2476" t="s">
        <v>5068</v>
      </c>
    </row>
    <row r="2477" spans="1:4" x14ac:dyDescent="0.25">
      <c r="A2477" t="s">
        <v>5066</v>
      </c>
      <c r="B2477" s="51">
        <v>2587</v>
      </c>
      <c r="C2477" t="s">
        <v>5070</v>
      </c>
      <c r="D2477" t="s">
        <v>5068</v>
      </c>
    </row>
    <row r="2478" spans="1:4" x14ac:dyDescent="0.25">
      <c r="A2478" t="s">
        <v>5071</v>
      </c>
      <c r="B2478" s="51">
        <v>2588</v>
      </c>
      <c r="C2478" t="s">
        <v>5072</v>
      </c>
      <c r="D2478" t="s">
        <v>5073</v>
      </c>
    </row>
    <row r="2479" spans="1:4" x14ac:dyDescent="0.25">
      <c r="A2479" t="s">
        <v>5071</v>
      </c>
      <c r="B2479" s="51">
        <v>2588</v>
      </c>
      <c r="C2479" t="s">
        <v>5074</v>
      </c>
      <c r="D2479" t="s">
        <v>5073</v>
      </c>
    </row>
    <row r="2480" spans="1:4" x14ac:dyDescent="0.25">
      <c r="A2480" t="s">
        <v>5071</v>
      </c>
      <c r="B2480" s="51">
        <v>2588</v>
      </c>
      <c r="C2480" t="s">
        <v>5075</v>
      </c>
      <c r="D2480" t="s">
        <v>5073</v>
      </c>
    </row>
    <row r="2481" spans="1:4" x14ac:dyDescent="0.25">
      <c r="A2481" t="s">
        <v>5071</v>
      </c>
      <c r="B2481" s="51">
        <v>2588</v>
      </c>
      <c r="C2481" t="s">
        <v>5076</v>
      </c>
      <c r="D2481" t="s">
        <v>5073</v>
      </c>
    </row>
    <row r="2482" spans="1:4" x14ac:dyDescent="0.25">
      <c r="A2482" t="s">
        <v>5071</v>
      </c>
      <c r="B2482" s="51">
        <v>2588</v>
      </c>
      <c r="C2482" t="s">
        <v>5077</v>
      </c>
      <c r="D2482" t="s">
        <v>5073</v>
      </c>
    </row>
    <row r="2483" spans="1:4" x14ac:dyDescent="0.25">
      <c r="A2483" t="s">
        <v>5071</v>
      </c>
      <c r="B2483" s="51">
        <v>2588</v>
      </c>
      <c r="C2483" t="s">
        <v>5073</v>
      </c>
    </row>
    <row r="2484" spans="1:4" x14ac:dyDescent="0.25">
      <c r="A2484" t="s">
        <v>5071</v>
      </c>
      <c r="B2484" s="51">
        <v>2588</v>
      </c>
      <c r="C2484" t="s">
        <v>5078</v>
      </c>
      <c r="D2484" t="s">
        <v>5073</v>
      </c>
    </row>
    <row r="2485" spans="1:4" x14ac:dyDescent="0.25">
      <c r="A2485" t="s">
        <v>5071</v>
      </c>
      <c r="B2485" s="51">
        <v>2588</v>
      </c>
      <c r="C2485" t="s">
        <v>5079</v>
      </c>
      <c r="D2485" t="s">
        <v>5073</v>
      </c>
    </row>
    <row r="2486" spans="1:4" x14ac:dyDescent="0.25">
      <c r="A2486" t="s">
        <v>5071</v>
      </c>
      <c r="B2486" s="51">
        <v>2588</v>
      </c>
      <c r="C2486" t="s">
        <v>5080</v>
      </c>
      <c r="D2486" t="s">
        <v>5073</v>
      </c>
    </row>
    <row r="2487" spans="1:4" x14ac:dyDescent="0.25">
      <c r="A2487" t="s">
        <v>5081</v>
      </c>
      <c r="B2487" s="51">
        <v>2589</v>
      </c>
      <c r="C2487" t="s">
        <v>5082</v>
      </c>
    </row>
    <row r="2488" spans="1:4" x14ac:dyDescent="0.25">
      <c r="A2488" t="s">
        <v>5081</v>
      </c>
      <c r="B2488" s="51">
        <v>2589</v>
      </c>
      <c r="C2488" t="s">
        <v>5083</v>
      </c>
      <c r="D2488" t="s">
        <v>5082</v>
      </c>
    </row>
    <row r="2489" spans="1:4" x14ac:dyDescent="0.25">
      <c r="A2489" t="s">
        <v>5081</v>
      </c>
      <c r="B2489" s="51">
        <v>2590</v>
      </c>
      <c r="C2489" t="s">
        <v>5084</v>
      </c>
      <c r="D2489" t="s">
        <v>5085</v>
      </c>
    </row>
    <row r="2490" spans="1:4" x14ac:dyDescent="0.25">
      <c r="A2490" t="s">
        <v>5081</v>
      </c>
      <c r="B2490" s="51">
        <v>2590</v>
      </c>
      <c r="C2490" t="s">
        <v>5085</v>
      </c>
    </row>
    <row r="2491" spans="1:4" x14ac:dyDescent="0.25">
      <c r="A2491" t="s">
        <v>5081</v>
      </c>
      <c r="B2491" s="51">
        <v>2590</v>
      </c>
      <c r="C2491" t="s">
        <v>5086</v>
      </c>
      <c r="D2491" t="s">
        <v>5085</v>
      </c>
    </row>
    <row r="2492" spans="1:4" x14ac:dyDescent="0.25">
      <c r="A2492" t="s">
        <v>5087</v>
      </c>
      <c r="B2492" s="51">
        <v>2591</v>
      </c>
      <c r="C2492" t="s">
        <v>5088</v>
      </c>
    </row>
    <row r="2493" spans="1:4" x14ac:dyDescent="0.25">
      <c r="A2493" t="s">
        <v>5087</v>
      </c>
      <c r="B2493" s="51">
        <v>2591</v>
      </c>
      <c r="C2493" t="s">
        <v>5089</v>
      </c>
      <c r="D2493" t="s">
        <v>5088</v>
      </c>
    </row>
    <row r="2494" spans="1:4" x14ac:dyDescent="0.25">
      <c r="A2494" t="s">
        <v>5090</v>
      </c>
      <c r="B2494" s="51">
        <v>2592</v>
      </c>
      <c r="C2494" t="s">
        <v>5091</v>
      </c>
      <c r="D2494" t="s">
        <v>5092</v>
      </c>
    </row>
    <row r="2495" spans="1:4" x14ac:dyDescent="0.25">
      <c r="A2495" t="s">
        <v>5090</v>
      </c>
      <c r="B2495" s="51">
        <v>2592</v>
      </c>
      <c r="C2495" t="s">
        <v>5092</v>
      </c>
    </row>
    <row r="2496" spans="1:4" x14ac:dyDescent="0.25">
      <c r="A2496" t="s">
        <v>5093</v>
      </c>
      <c r="B2496" s="51">
        <v>2593</v>
      </c>
      <c r="C2496" t="s">
        <v>5094</v>
      </c>
      <c r="D2496" t="s">
        <v>5095</v>
      </c>
    </row>
    <row r="2497" spans="1:4" x14ac:dyDescent="0.25">
      <c r="A2497" t="s">
        <v>5093</v>
      </c>
      <c r="B2497" s="51">
        <v>2593</v>
      </c>
      <c r="C2497" t="s">
        <v>5096</v>
      </c>
      <c r="D2497" t="s">
        <v>5095</v>
      </c>
    </row>
    <row r="2498" spans="1:4" x14ac:dyDescent="0.25">
      <c r="A2498" t="s">
        <v>5093</v>
      </c>
      <c r="B2498" s="51">
        <v>2593</v>
      </c>
      <c r="C2498" t="s">
        <v>5097</v>
      </c>
      <c r="D2498" t="s">
        <v>5095</v>
      </c>
    </row>
    <row r="2499" spans="1:4" x14ac:dyDescent="0.25">
      <c r="A2499" t="s">
        <v>5093</v>
      </c>
      <c r="B2499" s="51">
        <v>2593</v>
      </c>
      <c r="C2499" t="s">
        <v>5098</v>
      </c>
      <c r="D2499" t="s">
        <v>5095</v>
      </c>
    </row>
    <row r="2500" spans="1:4" x14ac:dyDescent="0.25">
      <c r="A2500" t="s">
        <v>5093</v>
      </c>
      <c r="B2500" s="51">
        <v>2593</v>
      </c>
      <c r="C2500" t="s">
        <v>5095</v>
      </c>
    </row>
    <row r="2501" spans="1:4" x14ac:dyDescent="0.25">
      <c r="A2501" t="s">
        <v>5093</v>
      </c>
      <c r="B2501" s="51">
        <v>2593</v>
      </c>
      <c r="C2501" t="s">
        <v>5099</v>
      </c>
      <c r="D2501" t="s">
        <v>5095</v>
      </c>
    </row>
    <row r="2502" spans="1:4" x14ac:dyDescent="0.25">
      <c r="A2502" t="s">
        <v>5100</v>
      </c>
      <c r="B2502" s="51">
        <v>2594</v>
      </c>
      <c r="C2502" t="s">
        <v>5101</v>
      </c>
      <c r="D2502" t="s">
        <v>5102</v>
      </c>
    </row>
    <row r="2503" spans="1:4" x14ac:dyDescent="0.25">
      <c r="A2503" t="s">
        <v>5100</v>
      </c>
      <c r="B2503" s="51">
        <v>2594</v>
      </c>
      <c r="C2503" t="s">
        <v>5103</v>
      </c>
      <c r="D2503" t="s">
        <v>5102</v>
      </c>
    </row>
    <row r="2504" spans="1:4" x14ac:dyDescent="0.25">
      <c r="A2504" t="s">
        <v>5100</v>
      </c>
      <c r="B2504" s="51">
        <v>2594</v>
      </c>
      <c r="C2504" t="s">
        <v>5102</v>
      </c>
    </row>
    <row r="2505" spans="1:4" x14ac:dyDescent="0.25">
      <c r="A2505" t="s">
        <v>5100</v>
      </c>
      <c r="B2505" s="51">
        <v>2594</v>
      </c>
      <c r="C2505" t="s">
        <v>5104</v>
      </c>
      <c r="D2505" t="s">
        <v>5102</v>
      </c>
    </row>
    <row r="2506" spans="1:4" x14ac:dyDescent="0.25">
      <c r="A2506" t="s">
        <v>5100</v>
      </c>
      <c r="B2506" s="51">
        <v>2594</v>
      </c>
      <c r="C2506" t="s">
        <v>5105</v>
      </c>
      <c r="D2506" t="s">
        <v>5102</v>
      </c>
    </row>
    <row r="2507" spans="1:4" x14ac:dyDescent="0.25">
      <c r="A2507" t="s">
        <v>5106</v>
      </c>
      <c r="B2507" s="51">
        <v>2595</v>
      </c>
      <c r="C2507" t="s">
        <v>5107</v>
      </c>
      <c r="D2507" t="s">
        <v>5108</v>
      </c>
    </row>
    <row r="2508" spans="1:4" x14ac:dyDescent="0.25">
      <c r="A2508" t="s">
        <v>5106</v>
      </c>
      <c r="B2508" s="51">
        <v>2595</v>
      </c>
      <c r="C2508" t="s">
        <v>5109</v>
      </c>
      <c r="D2508" t="s">
        <v>5108</v>
      </c>
    </row>
    <row r="2509" spans="1:4" x14ac:dyDescent="0.25">
      <c r="A2509" t="s">
        <v>5106</v>
      </c>
      <c r="B2509" s="51">
        <v>2595</v>
      </c>
      <c r="C2509" t="s">
        <v>5108</v>
      </c>
    </row>
    <row r="2510" spans="1:4" x14ac:dyDescent="0.25">
      <c r="A2510" t="s">
        <v>5106</v>
      </c>
      <c r="B2510" s="51">
        <v>2595</v>
      </c>
      <c r="C2510" t="s">
        <v>5110</v>
      </c>
      <c r="D2510" t="s">
        <v>5108</v>
      </c>
    </row>
    <row r="2511" spans="1:4" x14ac:dyDescent="0.25">
      <c r="A2511" t="s">
        <v>5106</v>
      </c>
      <c r="B2511" s="51">
        <v>2595</v>
      </c>
      <c r="C2511" t="s">
        <v>5111</v>
      </c>
      <c r="D2511" t="s">
        <v>5108</v>
      </c>
    </row>
    <row r="2512" spans="1:4" x14ac:dyDescent="0.25">
      <c r="A2512" t="s">
        <v>5112</v>
      </c>
      <c r="B2512" s="51">
        <v>2596</v>
      </c>
      <c r="C2512" t="s">
        <v>5113</v>
      </c>
      <c r="D2512" t="s">
        <v>5114</v>
      </c>
    </row>
    <row r="2513" spans="1:4" x14ac:dyDescent="0.25">
      <c r="A2513" t="s">
        <v>5112</v>
      </c>
      <c r="B2513" s="51">
        <v>2596</v>
      </c>
      <c r="C2513" t="s">
        <v>5115</v>
      </c>
      <c r="D2513" t="s">
        <v>5114</v>
      </c>
    </row>
    <row r="2514" spans="1:4" x14ac:dyDescent="0.25">
      <c r="A2514" t="s">
        <v>5112</v>
      </c>
      <c r="B2514" s="51">
        <v>2596</v>
      </c>
      <c r="C2514" t="s">
        <v>5114</v>
      </c>
    </row>
    <row r="2515" spans="1:4" x14ac:dyDescent="0.25">
      <c r="A2515" t="s">
        <v>5116</v>
      </c>
      <c r="B2515" s="51">
        <v>2597</v>
      </c>
      <c r="C2515" t="s">
        <v>5117</v>
      </c>
      <c r="D2515" t="s">
        <v>5118</v>
      </c>
    </row>
    <row r="2516" spans="1:4" x14ac:dyDescent="0.25">
      <c r="A2516" t="s">
        <v>5116</v>
      </c>
      <c r="B2516" s="51">
        <v>2597</v>
      </c>
      <c r="C2516" t="s">
        <v>5118</v>
      </c>
    </row>
    <row r="2517" spans="1:4" x14ac:dyDescent="0.25">
      <c r="A2517" t="s">
        <v>5116</v>
      </c>
      <c r="B2517" s="51">
        <v>2597</v>
      </c>
      <c r="C2517" t="s">
        <v>5119</v>
      </c>
      <c r="D2517" t="s">
        <v>5118</v>
      </c>
    </row>
    <row r="2518" spans="1:4" x14ac:dyDescent="0.25">
      <c r="A2518" t="s">
        <v>5116</v>
      </c>
      <c r="B2518" s="51">
        <v>2597</v>
      </c>
      <c r="C2518" t="s">
        <v>5120</v>
      </c>
      <c r="D2518" t="s">
        <v>5118</v>
      </c>
    </row>
    <row r="2519" spans="1:4" x14ac:dyDescent="0.25">
      <c r="A2519" t="s">
        <v>5116</v>
      </c>
      <c r="B2519" s="51">
        <v>2597</v>
      </c>
      <c r="C2519" t="s">
        <v>5121</v>
      </c>
      <c r="D2519" t="s">
        <v>5118</v>
      </c>
    </row>
    <row r="2520" spans="1:4" x14ac:dyDescent="0.25">
      <c r="A2520" t="s">
        <v>5116</v>
      </c>
      <c r="B2520" s="51">
        <v>2597</v>
      </c>
      <c r="C2520" t="s">
        <v>5122</v>
      </c>
      <c r="D2520" t="s">
        <v>5118</v>
      </c>
    </row>
    <row r="2521" spans="1:4" x14ac:dyDescent="0.25">
      <c r="A2521" t="s">
        <v>5123</v>
      </c>
      <c r="B2521" s="51">
        <v>2598</v>
      </c>
      <c r="C2521" t="s">
        <v>5124</v>
      </c>
    </row>
    <row r="2522" spans="1:4" x14ac:dyDescent="0.25">
      <c r="A2522" t="s">
        <v>5123</v>
      </c>
      <c r="B2522" s="51">
        <v>2598</v>
      </c>
      <c r="C2522" t="s">
        <v>5125</v>
      </c>
      <c r="D2522" t="s">
        <v>5124</v>
      </c>
    </row>
    <row r="2523" spans="1:4" x14ac:dyDescent="0.25">
      <c r="A2523" t="s">
        <v>5123</v>
      </c>
      <c r="B2523" s="51">
        <v>2599</v>
      </c>
      <c r="C2523" t="s">
        <v>5126</v>
      </c>
    </row>
    <row r="2524" spans="1:4" x14ac:dyDescent="0.25">
      <c r="A2524" t="s">
        <v>5123</v>
      </c>
      <c r="B2524" s="51">
        <v>2599</v>
      </c>
      <c r="C2524" t="s">
        <v>5127</v>
      </c>
      <c r="D2524" t="s">
        <v>5126</v>
      </c>
    </row>
    <row r="2525" spans="1:4" x14ac:dyDescent="0.25">
      <c r="A2525" t="s">
        <v>5123</v>
      </c>
      <c r="B2525" s="51">
        <v>2599</v>
      </c>
      <c r="C2525" t="s">
        <v>5128</v>
      </c>
      <c r="D2525" t="s">
        <v>5126</v>
      </c>
    </row>
    <row r="2526" spans="1:4" x14ac:dyDescent="0.25">
      <c r="A2526" t="s">
        <v>5129</v>
      </c>
      <c r="B2526" s="51">
        <v>2600</v>
      </c>
      <c r="C2526" t="s">
        <v>5130</v>
      </c>
    </row>
    <row r="2527" spans="1:4" x14ac:dyDescent="0.25">
      <c r="A2527" t="s">
        <v>5129</v>
      </c>
      <c r="B2527" s="51">
        <v>2600</v>
      </c>
      <c r="C2527" t="s">
        <v>5131</v>
      </c>
      <c r="D2527" t="s">
        <v>5130</v>
      </c>
    </row>
    <row r="2528" spans="1:4" x14ac:dyDescent="0.25">
      <c r="A2528" t="s">
        <v>5123</v>
      </c>
      <c r="B2528" s="51">
        <v>2601</v>
      </c>
      <c r="C2528" t="s">
        <v>5132</v>
      </c>
    </row>
    <row r="2529" spans="1:4" x14ac:dyDescent="0.25">
      <c r="A2529" t="s">
        <v>5123</v>
      </c>
      <c r="B2529" s="51">
        <v>2601</v>
      </c>
      <c r="C2529" t="s">
        <v>5133</v>
      </c>
      <c r="D2529" t="s">
        <v>5132</v>
      </c>
    </row>
    <row r="2530" spans="1:4" x14ac:dyDescent="0.25">
      <c r="A2530" t="s">
        <v>5134</v>
      </c>
      <c r="B2530" s="51">
        <v>2602</v>
      </c>
      <c r="C2530" t="s">
        <v>5135</v>
      </c>
    </row>
    <row r="2531" spans="1:4" x14ac:dyDescent="0.25">
      <c r="A2531" t="s">
        <v>5134</v>
      </c>
      <c r="B2531" s="51">
        <v>2602</v>
      </c>
      <c r="C2531" t="s">
        <v>5136</v>
      </c>
      <c r="D2531" t="s">
        <v>5135</v>
      </c>
    </row>
    <row r="2532" spans="1:4" x14ac:dyDescent="0.25">
      <c r="A2532" t="s">
        <v>5134</v>
      </c>
      <c r="B2532" s="51">
        <v>2603</v>
      </c>
      <c r="C2532" t="s">
        <v>5137</v>
      </c>
      <c r="D2532" t="s">
        <v>5138</v>
      </c>
    </row>
    <row r="2533" spans="1:4" x14ac:dyDescent="0.25">
      <c r="A2533" t="s">
        <v>5134</v>
      </c>
      <c r="B2533" s="51">
        <v>2603</v>
      </c>
      <c r="C2533" t="s">
        <v>5138</v>
      </c>
    </row>
    <row r="2534" spans="1:4" x14ac:dyDescent="0.25">
      <c r="A2534" t="s">
        <v>5134</v>
      </c>
      <c r="B2534" s="51">
        <v>2603</v>
      </c>
      <c r="C2534" t="s">
        <v>5139</v>
      </c>
      <c r="D2534" t="s">
        <v>5138</v>
      </c>
    </row>
    <row r="2535" spans="1:4" x14ac:dyDescent="0.25">
      <c r="A2535" t="s">
        <v>5134</v>
      </c>
      <c r="B2535" s="51">
        <v>2603</v>
      </c>
      <c r="C2535" t="s">
        <v>5140</v>
      </c>
      <c r="D2535" t="s">
        <v>5138</v>
      </c>
    </row>
    <row r="2536" spans="1:4" x14ac:dyDescent="0.25">
      <c r="A2536" t="s">
        <v>5141</v>
      </c>
      <c r="B2536" s="51">
        <v>2604</v>
      </c>
      <c r="C2536" t="s">
        <v>5142</v>
      </c>
      <c r="D2536" t="s">
        <v>5143</v>
      </c>
    </row>
    <row r="2537" spans="1:4" x14ac:dyDescent="0.25">
      <c r="A2537" t="s">
        <v>5141</v>
      </c>
      <c r="B2537" s="51">
        <v>2604</v>
      </c>
      <c r="C2537" t="s">
        <v>5143</v>
      </c>
    </row>
    <row r="2538" spans="1:4" x14ac:dyDescent="0.25">
      <c r="A2538" t="s">
        <v>5141</v>
      </c>
      <c r="B2538" s="51">
        <v>2604</v>
      </c>
      <c r="C2538" t="s">
        <v>5144</v>
      </c>
      <c r="D2538" t="s">
        <v>5143</v>
      </c>
    </row>
    <row r="2539" spans="1:4" x14ac:dyDescent="0.25">
      <c r="A2539" t="s">
        <v>5145</v>
      </c>
      <c r="B2539" s="51">
        <v>2605</v>
      </c>
      <c r="C2539" t="s">
        <v>5146</v>
      </c>
      <c r="D2539" t="s">
        <v>5147</v>
      </c>
    </row>
    <row r="2540" spans="1:4" x14ac:dyDescent="0.25">
      <c r="A2540" t="s">
        <v>5145</v>
      </c>
      <c r="B2540" s="51">
        <v>2605</v>
      </c>
      <c r="C2540" t="s">
        <v>5147</v>
      </c>
    </row>
    <row r="2541" spans="1:4" x14ac:dyDescent="0.25">
      <c r="A2541" t="s">
        <v>5145</v>
      </c>
      <c r="B2541" s="51">
        <v>2605</v>
      </c>
      <c r="C2541" t="s">
        <v>5148</v>
      </c>
      <c r="D2541" t="s">
        <v>5147</v>
      </c>
    </row>
    <row r="2542" spans="1:4" x14ac:dyDescent="0.25">
      <c r="A2542" t="s">
        <v>5145</v>
      </c>
      <c r="B2542" s="51">
        <v>2605</v>
      </c>
      <c r="C2542" t="s">
        <v>5149</v>
      </c>
      <c r="D2542" t="s">
        <v>5147</v>
      </c>
    </row>
    <row r="2543" spans="1:4" x14ac:dyDescent="0.25">
      <c r="A2543" t="s">
        <v>5145</v>
      </c>
      <c r="B2543" s="51">
        <v>2605</v>
      </c>
      <c r="C2543" t="s">
        <v>5150</v>
      </c>
      <c r="D2543" t="s">
        <v>5147</v>
      </c>
    </row>
    <row r="2544" spans="1:4" x14ac:dyDescent="0.25">
      <c r="A2544" t="s">
        <v>5145</v>
      </c>
      <c r="B2544" s="51">
        <v>2605</v>
      </c>
      <c r="C2544" t="s">
        <v>5151</v>
      </c>
      <c r="D2544" t="s">
        <v>5147</v>
      </c>
    </row>
    <row r="2545" spans="1:4" x14ac:dyDescent="0.25">
      <c r="A2545" t="s">
        <v>5145</v>
      </c>
      <c r="B2545" s="51">
        <v>2605</v>
      </c>
      <c r="C2545" t="s">
        <v>5152</v>
      </c>
      <c r="D2545" t="s">
        <v>5147</v>
      </c>
    </row>
    <row r="2546" spans="1:4" x14ac:dyDescent="0.25">
      <c r="A2546" t="s">
        <v>5145</v>
      </c>
      <c r="B2546" s="51">
        <v>2605</v>
      </c>
      <c r="C2546" t="s">
        <v>5153</v>
      </c>
      <c r="D2546" t="s">
        <v>5147</v>
      </c>
    </row>
    <row r="2547" spans="1:4" x14ac:dyDescent="0.25">
      <c r="A2547" t="s">
        <v>5145</v>
      </c>
      <c r="B2547" s="51">
        <v>2605</v>
      </c>
      <c r="C2547" t="s">
        <v>5154</v>
      </c>
      <c r="D2547" t="s">
        <v>5147</v>
      </c>
    </row>
    <row r="2548" spans="1:4" x14ac:dyDescent="0.25">
      <c r="A2548" t="s">
        <v>5155</v>
      </c>
      <c r="B2548" s="51">
        <v>2606</v>
      </c>
      <c r="C2548" t="s">
        <v>5156</v>
      </c>
    </row>
    <row r="2549" spans="1:4" x14ac:dyDescent="0.25">
      <c r="A2549" t="s">
        <v>5155</v>
      </c>
      <c r="B2549" s="51">
        <v>2606</v>
      </c>
      <c r="C2549" t="s">
        <v>5157</v>
      </c>
      <c r="D2549" t="s">
        <v>5156</v>
      </c>
    </row>
    <row r="2550" spans="1:4" x14ac:dyDescent="0.25">
      <c r="A2550" t="s">
        <v>5155</v>
      </c>
      <c r="B2550" s="51">
        <v>2606</v>
      </c>
      <c r="C2550" t="s">
        <v>5158</v>
      </c>
      <c r="D2550" t="s">
        <v>5156</v>
      </c>
    </row>
    <row r="2551" spans="1:4" x14ac:dyDescent="0.25">
      <c r="A2551" t="s">
        <v>5159</v>
      </c>
      <c r="B2551" s="51">
        <v>2607</v>
      </c>
      <c r="C2551" t="s">
        <v>5160</v>
      </c>
      <c r="D2551" t="s">
        <v>5161</v>
      </c>
    </row>
    <row r="2552" spans="1:4" x14ac:dyDescent="0.25">
      <c r="A2552" t="s">
        <v>5159</v>
      </c>
      <c r="B2552" s="51">
        <v>2607</v>
      </c>
      <c r="C2552" t="s">
        <v>5161</v>
      </c>
    </row>
    <row r="2553" spans="1:4" x14ac:dyDescent="0.25">
      <c r="A2553" t="s">
        <v>5162</v>
      </c>
      <c r="B2553" s="51">
        <v>2608</v>
      </c>
      <c r="C2553" t="s">
        <v>5163</v>
      </c>
    </row>
    <row r="2554" spans="1:4" x14ac:dyDescent="0.25">
      <c r="A2554" t="s">
        <v>5162</v>
      </c>
      <c r="B2554" s="51">
        <v>2609</v>
      </c>
      <c r="C2554" t="s">
        <v>5164</v>
      </c>
      <c r="D2554" t="s">
        <v>5165</v>
      </c>
    </row>
    <row r="2555" spans="1:4" x14ac:dyDescent="0.25">
      <c r="A2555" t="s">
        <v>5162</v>
      </c>
      <c r="B2555" s="51">
        <v>2609</v>
      </c>
      <c r="C2555" t="s">
        <v>5166</v>
      </c>
      <c r="D2555" t="s">
        <v>5165</v>
      </c>
    </row>
    <row r="2556" spans="1:4" x14ac:dyDescent="0.25">
      <c r="A2556" t="s">
        <v>5162</v>
      </c>
      <c r="B2556" s="51">
        <v>2609</v>
      </c>
      <c r="C2556" t="s">
        <v>5165</v>
      </c>
    </row>
    <row r="2557" spans="1:4" x14ac:dyDescent="0.25">
      <c r="A2557" t="s">
        <v>5162</v>
      </c>
      <c r="B2557" s="51">
        <v>2610</v>
      </c>
      <c r="C2557" t="s">
        <v>5167</v>
      </c>
      <c r="D2557" t="s">
        <v>5168</v>
      </c>
    </row>
    <row r="2558" spans="1:4" x14ac:dyDescent="0.25">
      <c r="A2558" t="s">
        <v>5162</v>
      </c>
      <c r="B2558" s="51">
        <v>2610</v>
      </c>
      <c r="C2558" t="s">
        <v>5168</v>
      </c>
    </row>
    <row r="2559" spans="1:4" x14ac:dyDescent="0.25">
      <c r="A2559" t="s">
        <v>5169</v>
      </c>
      <c r="B2559" s="51">
        <v>2611</v>
      </c>
      <c r="C2559" t="s">
        <v>5170</v>
      </c>
      <c r="D2559" t="s">
        <v>5171</v>
      </c>
    </row>
    <row r="2560" spans="1:4" x14ac:dyDescent="0.25">
      <c r="A2560" t="s">
        <v>5169</v>
      </c>
      <c r="B2560" s="51">
        <v>2611</v>
      </c>
      <c r="C2560" t="s">
        <v>5172</v>
      </c>
      <c r="D2560" t="s">
        <v>5171</v>
      </c>
    </row>
    <row r="2561" spans="1:4" x14ac:dyDescent="0.25">
      <c r="A2561" t="s">
        <v>5169</v>
      </c>
      <c r="B2561" s="51">
        <v>2611</v>
      </c>
      <c r="C2561" t="s">
        <v>5173</v>
      </c>
      <c r="D2561" t="s">
        <v>5171</v>
      </c>
    </row>
    <row r="2562" spans="1:4" x14ac:dyDescent="0.25">
      <c r="A2562" t="s">
        <v>5169</v>
      </c>
      <c r="B2562" s="51">
        <v>2611</v>
      </c>
      <c r="C2562" t="s">
        <v>5171</v>
      </c>
    </row>
    <row r="2563" spans="1:4" x14ac:dyDescent="0.25">
      <c r="A2563" t="s">
        <v>5169</v>
      </c>
      <c r="B2563" s="51">
        <v>2611</v>
      </c>
      <c r="C2563" t="s">
        <v>5174</v>
      </c>
      <c r="D2563" t="s">
        <v>5171</v>
      </c>
    </row>
    <row r="2564" spans="1:4" x14ac:dyDescent="0.25">
      <c r="A2564" t="s">
        <v>2729</v>
      </c>
      <c r="B2564" s="51">
        <v>2612</v>
      </c>
      <c r="C2564" t="s">
        <v>5175</v>
      </c>
    </row>
    <row r="2565" spans="1:4" x14ac:dyDescent="0.25">
      <c r="A2565" t="s">
        <v>2729</v>
      </c>
      <c r="B2565" s="51">
        <v>2612</v>
      </c>
      <c r="C2565" t="s">
        <v>5176</v>
      </c>
      <c r="D2565" t="s">
        <v>5175</v>
      </c>
    </row>
    <row r="2566" spans="1:4" x14ac:dyDescent="0.25">
      <c r="A2566" t="s">
        <v>5177</v>
      </c>
      <c r="B2566" s="51">
        <v>2613</v>
      </c>
      <c r="C2566" t="s">
        <v>5178</v>
      </c>
    </row>
    <row r="2567" spans="1:4" x14ac:dyDescent="0.25">
      <c r="A2567" t="s">
        <v>5177</v>
      </c>
      <c r="B2567" s="51">
        <v>2613</v>
      </c>
      <c r="C2567" t="s">
        <v>5179</v>
      </c>
      <c r="D2567" t="s">
        <v>5178</v>
      </c>
    </row>
    <row r="2568" spans="1:4" x14ac:dyDescent="0.25">
      <c r="A2568" t="s">
        <v>5177</v>
      </c>
      <c r="B2568" s="51">
        <v>2613</v>
      </c>
      <c r="C2568" t="s">
        <v>5180</v>
      </c>
      <c r="D2568" t="s">
        <v>5178</v>
      </c>
    </row>
    <row r="2569" spans="1:4" x14ac:dyDescent="0.25">
      <c r="A2569" t="s">
        <v>5181</v>
      </c>
      <c r="B2569" s="51">
        <v>2614</v>
      </c>
      <c r="C2569" t="s">
        <v>5182</v>
      </c>
      <c r="D2569" t="s">
        <v>5183</v>
      </c>
    </row>
    <row r="2570" spans="1:4" x14ac:dyDescent="0.25">
      <c r="A2570" t="s">
        <v>5181</v>
      </c>
      <c r="B2570" s="51">
        <v>2614</v>
      </c>
      <c r="C2570" t="s">
        <v>5183</v>
      </c>
    </row>
    <row r="2571" spans="1:4" x14ac:dyDescent="0.25">
      <c r="A2571" t="s">
        <v>5181</v>
      </c>
      <c r="B2571" s="51">
        <v>2614</v>
      </c>
      <c r="C2571" t="s">
        <v>5184</v>
      </c>
      <c r="D2571" t="s">
        <v>5183</v>
      </c>
    </row>
    <row r="2572" spans="1:4" x14ac:dyDescent="0.25">
      <c r="A2572" t="s">
        <v>5181</v>
      </c>
      <c r="B2572" s="51">
        <v>2614</v>
      </c>
      <c r="C2572" t="s">
        <v>5185</v>
      </c>
      <c r="D2572" t="s">
        <v>5183</v>
      </c>
    </row>
    <row r="2573" spans="1:4" x14ac:dyDescent="0.25">
      <c r="A2573" t="s">
        <v>5186</v>
      </c>
      <c r="B2573" s="51">
        <v>2615</v>
      </c>
      <c r="C2573" t="s">
        <v>5187</v>
      </c>
      <c r="D2573" t="s">
        <v>5188</v>
      </c>
    </row>
    <row r="2574" spans="1:4" x14ac:dyDescent="0.25">
      <c r="A2574" t="s">
        <v>5186</v>
      </c>
      <c r="B2574" s="51">
        <v>2615</v>
      </c>
      <c r="C2574" t="s">
        <v>5189</v>
      </c>
      <c r="D2574" t="s">
        <v>5188</v>
      </c>
    </row>
    <row r="2575" spans="1:4" x14ac:dyDescent="0.25">
      <c r="A2575" t="s">
        <v>5186</v>
      </c>
      <c r="B2575" s="51">
        <v>2615</v>
      </c>
      <c r="C2575" t="s">
        <v>5190</v>
      </c>
      <c r="D2575" t="s">
        <v>5188</v>
      </c>
    </row>
    <row r="2576" spans="1:4" x14ac:dyDescent="0.25">
      <c r="A2576" t="s">
        <v>5186</v>
      </c>
      <c r="B2576" s="51">
        <v>2615</v>
      </c>
      <c r="C2576" t="s">
        <v>5191</v>
      </c>
      <c r="D2576" t="s">
        <v>5188</v>
      </c>
    </row>
    <row r="2577" spans="1:4" x14ac:dyDescent="0.25">
      <c r="A2577" t="s">
        <v>5186</v>
      </c>
      <c r="B2577" s="51">
        <v>2615</v>
      </c>
      <c r="C2577" t="s">
        <v>5192</v>
      </c>
      <c r="D2577" t="s">
        <v>5188</v>
      </c>
    </row>
    <row r="2578" spans="1:4" x14ac:dyDescent="0.25">
      <c r="A2578" t="s">
        <v>5186</v>
      </c>
      <c r="B2578" s="51">
        <v>2615</v>
      </c>
      <c r="C2578" t="s">
        <v>5188</v>
      </c>
    </row>
    <row r="2579" spans="1:4" x14ac:dyDescent="0.25">
      <c r="A2579" t="s">
        <v>5186</v>
      </c>
      <c r="B2579" s="51">
        <v>2615</v>
      </c>
      <c r="C2579" t="s">
        <v>5193</v>
      </c>
      <c r="D2579" t="s">
        <v>5188</v>
      </c>
    </row>
    <row r="2580" spans="1:4" x14ac:dyDescent="0.25">
      <c r="A2580" t="s">
        <v>5194</v>
      </c>
      <c r="B2580" s="51">
        <v>2616</v>
      </c>
      <c r="C2580" t="s">
        <v>5195</v>
      </c>
      <c r="D2580" t="s">
        <v>5196</v>
      </c>
    </row>
    <row r="2581" spans="1:4" x14ac:dyDescent="0.25">
      <c r="A2581" t="s">
        <v>5194</v>
      </c>
      <c r="B2581" s="51">
        <v>2616</v>
      </c>
      <c r="C2581" t="s">
        <v>5197</v>
      </c>
      <c r="D2581" t="s">
        <v>5196</v>
      </c>
    </row>
    <row r="2582" spans="1:4" x14ac:dyDescent="0.25">
      <c r="A2582" t="s">
        <v>5194</v>
      </c>
      <c r="B2582" s="51">
        <v>2616</v>
      </c>
      <c r="C2582" t="s">
        <v>5198</v>
      </c>
      <c r="D2582" t="s">
        <v>5196</v>
      </c>
    </row>
    <row r="2583" spans="1:4" x14ac:dyDescent="0.25">
      <c r="A2583" t="s">
        <v>5194</v>
      </c>
      <c r="B2583" s="51">
        <v>2616</v>
      </c>
      <c r="C2583" t="s">
        <v>5199</v>
      </c>
      <c r="D2583" t="s">
        <v>5196</v>
      </c>
    </row>
    <row r="2584" spans="1:4" x14ac:dyDescent="0.25">
      <c r="A2584" t="s">
        <v>5194</v>
      </c>
      <c r="B2584" s="51">
        <v>2616</v>
      </c>
      <c r="C2584" t="s">
        <v>5196</v>
      </c>
    </row>
    <row r="2585" spans="1:4" x14ac:dyDescent="0.25">
      <c r="A2585" t="s">
        <v>5200</v>
      </c>
      <c r="B2585" s="51">
        <v>2617</v>
      </c>
      <c r="C2585" t="s">
        <v>5201</v>
      </c>
      <c r="D2585" t="s">
        <v>5202</v>
      </c>
    </row>
    <row r="2586" spans="1:4" x14ac:dyDescent="0.25">
      <c r="A2586" t="s">
        <v>5200</v>
      </c>
      <c r="B2586" s="51">
        <v>2617</v>
      </c>
      <c r="C2586" t="s">
        <v>5203</v>
      </c>
      <c r="D2586" t="s">
        <v>5202</v>
      </c>
    </row>
    <row r="2587" spans="1:4" x14ac:dyDescent="0.25">
      <c r="A2587" t="s">
        <v>5200</v>
      </c>
      <c r="B2587" s="51">
        <v>2617</v>
      </c>
      <c r="C2587" t="s">
        <v>5204</v>
      </c>
      <c r="D2587" t="s">
        <v>5202</v>
      </c>
    </row>
    <row r="2588" spans="1:4" x14ac:dyDescent="0.25">
      <c r="A2588" t="s">
        <v>5200</v>
      </c>
      <c r="B2588" s="51">
        <v>2617</v>
      </c>
      <c r="C2588" t="s">
        <v>5205</v>
      </c>
      <c r="D2588" t="s">
        <v>5202</v>
      </c>
    </row>
    <row r="2589" spans="1:4" x14ac:dyDescent="0.25">
      <c r="A2589" t="s">
        <v>5200</v>
      </c>
      <c r="B2589" s="51">
        <v>2617</v>
      </c>
      <c r="C2589" t="s">
        <v>5206</v>
      </c>
      <c r="D2589" t="s">
        <v>5202</v>
      </c>
    </row>
    <row r="2590" spans="1:4" x14ac:dyDescent="0.25">
      <c r="A2590" t="s">
        <v>5200</v>
      </c>
      <c r="B2590" s="51">
        <v>2617</v>
      </c>
      <c r="C2590" t="s">
        <v>5202</v>
      </c>
    </row>
    <row r="2591" spans="1:4" x14ac:dyDescent="0.25">
      <c r="A2591" t="s">
        <v>5200</v>
      </c>
      <c r="B2591" s="51">
        <v>2617</v>
      </c>
      <c r="C2591" t="s">
        <v>5207</v>
      </c>
      <c r="D2591" t="s">
        <v>5202</v>
      </c>
    </row>
    <row r="2592" spans="1:4" x14ac:dyDescent="0.25">
      <c r="A2592" t="s">
        <v>5208</v>
      </c>
      <c r="B2592" s="51">
        <v>2618</v>
      </c>
      <c r="C2592" t="s">
        <v>5209</v>
      </c>
    </row>
    <row r="2593" spans="1:4" x14ac:dyDescent="0.25">
      <c r="A2593" t="s">
        <v>5208</v>
      </c>
      <c r="B2593" s="51">
        <v>2618</v>
      </c>
      <c r="C2593" t="s">
        <v>5210</v>
      </c>
      <c r="D2593" t="s">
        <v>5209</v>
      </c>
    </row>
    <row r="2594" spans="1:4" x14ac:dyDescent="0.25">
      <c r="A2594" t="s">
        <v>5211</v>
      </c>
      <c r="B2594" s="51">
        <v>2619</v>
      </c>
      <c r="C2594" t="s">
        <v>5212</v>
      </c>
      <c r="D2594" t="s">
        <v>5213</v>
      </c>
    </row>
    <row r="2595" spans="1:4" x14ac:dyDescent="0.25">
      <c r="A2595" t="s">
        <v>5211</v>
      </c>
      <c r="B2595" s="51">
        <v>2619</v>
      </c>
      <c r="C2595" t="s">
        <v>5213</v>
      </c>
    </row>
    <row r="2596" spans="1:4" x14ac:dyDescent="0.25">
      <c r="A2596" t="s">
        <v>5214</v>
      </c>
      <c r="B2596" s="51">
        <v>2620</v>
      </c>
      <c r="C2596" t="s">
        <v>5215</v>
      </c>
      <c r="D2596" t="s">
        <v>5216</v>
      </c>
    </row>
    <row r="2597" spans="1:4" x14ac:dyDescent="0.25">
      <c r="A2597" t="s">
        <v>5214</v>
      </c>
      <c r="B2597" s="51">
        <v>2620</v>
      </c>
      <c r="C2597" t="s">
        <v>5217</v>
      </c>
      <c r="D2597" t="s">
        <v>5216</v>
      </c>
    </row>
    <row r="2598" spans="1:4" x14ac:dyDescent="0.25">
      <c r="A2598" t="s">
        <v>5214</v>
      </c>
      <c r="B2598" s="51">
        <v>2620</v>
      </c>
      <c r="C2598" t="s">
        <v>5216</v>
      </c>
    </row>
    <row r="2599" spans="1:4" x14ac:dyDescent="0.25">
      <c r="A2599" t="s">
        <v>5214</v>
      </c>
      <c r="B2599" s="51">
        <v>2621</v>
      </c>
      <c r="C2599" t="s">
        <v>5218</v>
      </c>
      <c r="D2599" t="s">
        <v>5219</v>
      </c>
    </row>
    <row r="2600" spans="1:4" x14ac:dyDescent="0.25">
      <c r="A2600" t="s">
        <v>5214</v>
      </c>
      <c r="B2600" s="51">
        <v>2621</v>
      </c>
      <c r="C2600" t="s">
        <v>5219</v>
      </c>
    </row>
    <row r="2601" spans="1:4" x14ac:dyDescent="0.25">
      <c r="A2601" t="s">
        <v>5211</v>
      </c>
      <c r="B2601" s="51">
        <v>2622</v>
      </c>
      <c r="C2601" t="s">
        <v>5220</v>
      </c>
    </row>
    <row r="2602" spans="1:4" x14ac:dyDescent="0.25">
      <c r="A2602" t="s">
        <v>5221</v>
      </c>
      <c r="B2602" s="51">
        <v>2623</v>
      </c>
      <c r="C2602" t="s">
        <v>5222</v>
      </c>
      <c r="D2602" t="s">
        <v>5223</v>
      </c>
    </row>
    <row r="2603" spans="1:4" x14ac:dyDescent="0.25">
      <c r="A2603" t="s">
        <v>5221</v>
      </c>
      <c r="B2603" s="51">
        <v>2623</v>
      </c>
      <c r="C2603" t="s">
        <v>5224</v>
      </c>
      <c r="D2603" t="s">
        <v>5223</v>
      </c>
    </row>
    <row r="2604" spans="1:4" x14ac:dyDescent="0.25">
      <c r="A2604" t="s">
        <v>5221</v>
      </c>
      <c r="B2604" s="51">
        <v>2623</v>
      </c>
      <c r="C2604" t="s">
        <v>5223</v>
      </c>
    </row>
    <row r="2605" spans="1:4" x14ac:dyDescent="0.25">
      <c r="A2605" t="s">
        <v>5225</v>
      </c>
      <c r="B2605" s="51">
        <v>2624</v>
      </c>
      <c r="C2605" t="s">
        <v>5226</v>
      </c>
      <c r="D2605" t="s">
        <v>5227</v>
      </c>
    </row>
    <row r="2606" spans="1:4" x14ac:dyDescent="0.25">
      <c r="A2606" t="s">
        <v>5225</v>
      </c>
      <c r="B2606" s="51">
        <v>2624</v>
      </c>
      <c r="C2606" t="s">
        <v>5228</v>
      </c>
      <c r="D2606" t="s">
        <v>5227</v>
      </c>
    </row>
    <row r="2607" spans="1:4" x14ac:dyDescent="0.25">
      <c r="A2607" t="s">
        <v>5225</v>
      </c>
      <c r="B2607" s="51">
        <v>2624</v>
      </c>
      <c r="C2607" t="s">
        <v>5229</v>
      </c>
      <c r="D2607" t="s">
        <v>5227</v>
      </c>
    </row>
    <row r="2608" spans="1:4" x14ac:dyDescent="0.25">
      <c r="A2608" t="s">
        <v>5225</v>
      </c>
      <c r="B2608" s="51">
        <v>2624</v>
      </c>
      <c r="C2608" t="s">
        <v>5230</v>
      </c>
      <c r="D2608" t="s">
        <v>5227</v>
      </c>
    </row>
    <row r="2609" spans="1:4" x14ac:dyDescent="0.25">
      <c r="A2609" t="s">
        <v>5225</v>
      </c>
      <c r="B2609" s="51">
        <v>2624</v>
      </c>
      <c r="C2609" t="s">
        <v>5231</v>
      </c>
      <c r="D2609" t="s">
        <v>5227</v>
      </c>
    </row>
    <row r="2610" spans="1:4" x14ac:dyDescent="0.25">
      <c r="A2610" t="s">
        <v>5225</v>
      </c>
      <c r="B2610" s="51">
        <v>2624</v>
      </c>
      <c r="C2610" t="s">
        <v>5227</v>
      </c>
    </row>
    <row r="2611" spans="1:4" x14ac:dyDescent="0.25">
      <c r="A2611" t="s">
        <v>5225</v>
      </c>
      <c r="B2611" s="51">
        <v>2624</v>
      </c>
      <c r="C2611" t="s">
        <v>5232</v>
      </c>
      <c r="D2611" t="s">
        <v>5227</v>
      </c>
    </row>
    <row r="2612" spans="1:4" x14ac:dyDescent="0.25">
      <c r="A2612" t="s">
        <v>5225</v>
      </c>
      <c r="B2612" s="51">
        <v>2624</v>
      </c>
      <c r="C2612" t="s">
        <v>5233</v>
      </c>
      <c r="D2612" t="s">
        <v>5227</v>
      </c>
    </row>
    <row r="2613" spans="1:4" x14ac:dyDescent="0.25">
      <c r="A2613" t="s">
        <v>5234</v>
      </c>
      <c r="B2613" s="51">
        <v>2625</v>
      </c>
      <c r="C2613" t="s">
        <v>5235</v>
      </c>
      <c r="D2613" t="s">
        <v>5236</v>
      </c>
    </row>
    <row r="2614" spans="1:4" x14ac:dyDescent="0.25">
      <c r="A2614" t="s">
        <v>5234</v>
      </c>
      <c r="B2614" s="51">
        <v>2625</v>
      </c>
      <c r="C2614" t="s">
        <v>5237</v>
      </c>
      <c r="D2614" t="s">
        <v>5236</v>
      </c>
    </row>
    <row r="2615" spans="1:4" x14ac:dyDescent="0.25">
      <c r="A2615" t="s">
        <v>5234</v>
      </c>
      <c r="B2615" s="51">
        <v>2625</v>
      </c>
      <c r="C2615" t="s">
        <v>5238</v>
      </c>
      <c r="D2615" t="s">
        <v>5236</v>
      </c>
    </row>
    <row r="2616" spans="1:4" x14ac:dyDescent="0.25">
      <c r="A2616" t="s">
        <v>5234</v>
      </c>
      <c r="B2616" s="51">
        <v>2625</v>
      </c>
      <c r="C2616" t="s">
        <v>5236</v>
      </c>
    </row>
    <row r="2617" spans="1:4" x14ac:dyDescent="0.25">
      <c r="A2617" t="s">
        <v>5234</v>
      </c>
      <c r="B2617" s="51">
        <v>2625</v>
      </c>
      <c r="C2617" t="s">
        <v>5239</v>
      </c>
      <c r="D2617" t="s">
        <v>5236</v>
      </c>
    </row>
    <row r="2618" spans="1:4" x14ac:dyDescent="0.25">
      <c r="A2618" t="s">
        <v>5234</v>
      </c>
      <c r="B2618" s="51">
        <v>2625</v>
      </c>
      <c r="C2618" t="s">
        <v>5240</v>
      </c>
      <c r="D2618" t="s">
        <v>5236</v>
      </c>
    </row>
    <row r="2619" spans="1:4" x14ac:dyDescent="0.25">
      <c r="A2619" t="s">
        <v>5241</v>
      </c>
      <c r="B2619" s="51">
        <v>2626</v>
      </c>
      <c r="C2619" t="s">
        <v>5242</v>
      </c>
    </row>
    <row r="2620" spans="1:4" x14ac:dyDescent="0.25">
      <c r="A2620" t="s">
        <v>5243</v>
      </c>
      <c r="B2620" s="51">
        <v>2627</v>
      </c>
      <c r="C2620" t="s">
        <v>5244</v>
      </c>
      <c r="D2620" t="s">
        <v>5245</v>
      </c>
    </row>
    <row r="2621" spans="1:4" x14ac:dyDescent="0.25">
      <c r="A2621" t="s">
        <v>5243</v>
      </c>
      <c r="B2621" s="51">
        <v>2627</v>
      </c>
      <c r="C2621" t="s">
        <v>5246</v>
      </c>
      <c r="D2621" t="s">
        <v>5245</v>
      </c>
    </row>
    <row r="2622" spans="1:4" x14ac:dyDescent="0.25">
      <c r="A2622" t="s">
        <v>5243</v>
      </c>
      <c r="B2622" s="51">
        <v>2627</v>
      </c>
      <c r="C2622" t="s">
        <v>5247</v>
      </c>
      <c r="D2622" t="s">
        <v>5245</v>
      </c>
    </row>
    <row r="2623" spans="1:4" x14ac:dyDescent="0.25">
      <c r="A2623" t="s">
        <v>5243</v>
      </c>
      <c r="B2623" s="51">
        <v>2627</v>
      </c>
      <c r="C2623" t="s">
        <v>5248</v>
      </c>
      <c r="D2623" t="s">
        <v>5245</v>
      </c>
    </row>
    <row r="2624" spans="1:4" x14ac:dyDescent="0.25">
      <c r="A2624" t="s">
        <v>5243</v>
      </c>
      <c r="B2624" s="51">
        <v>2627</v>
      </c>
      <c r="C2624" t="s">
        <v>5245</v>
      </c>
    </row>
    <row r="2625" spans="1:4" x14ac:dyDescent="0.25">
      <c r="A2625" t="s">
        <v>5243</v>
      </c>
      <c r="B2625" s="51">
        <v>2627</v>
      </c>
      <c r="C2625" t="s">
        <v>5249</v>
      </c>
      <c r="D2625" t="s">
        <v>5245</v>
      </c>
    </row>
    <row r="2626" spans="1:4" x14ac:dyDescent="0.25">
      <c r="A2626" t="s">
        <v>5243</v>
      </c>
      <c r="B2626" s="51">
        <v>2627</v>
      </c>
      <c r="C2626" t="s">
        <v>5250</v>
      </c>
      <c r="D2626" t="s">
        <v>5245</v>
      </c>
    </row>
    <row r="2627" spans="1:4" x14ac:dyDescent="0.25">
      <c r="A2627" t="s">
        <v>5243</v>
      </c>
      <c r="B2627" s="51">
        <v>2627</v>
      </c>
      <c r="C2627" t="s">
        <v>5251</v>
      </c>
      <c r="D2627" t="s">
        <v>5245</v>
      </c>
    </row>
    <row r="2628" spans="1:4" x14ac:dyDescent="0.25">
      <c r="A2628" t="s">
        <v>5252</v>
      </c>
      <c r="B2628" s="51">
        <v>2628</v>
      </c>
      <c r="C2628" t="s">
        <v>5253</v>
      </c>
      <c r="D2628" t="s">
        <v>5254</v>
      </c>
    </row>
    <row r="2629" spans="1:4" x14ac:dyDescent="0.25">
      <c r="A2629" t="s">
        <v>5252</v>
      </c>
      <c r="B2629" s="51">
        <v>2628</v>
      </c>
      <c r="C2629" t="s">
        <v>5254</v>
      </c>
    </row>
    <row r="2630" spans="1:4" x14ac:dyDescent="0.25">
      <c r="A2630" t="s">
        <v>5252</v>
      </c>
      <c r="B2630" s="51">
        <v>2629</v>
      </c>
      <c r="C2630" t="s">
        <v>5255</v>
      </c>
      <c r="D2630" t="s">
        <v>5256</v>
      </c>
    </row>
    <row r="2631" spans="1:4" x14ac:dyDescent="0.25">
      <c r="A2631" t="s">
        <v>5252</v>
      </c>
      <c r="B2631" s="51">
        <v>2629</v>
      </c>
      <c r="C2631" t="s">
        <v>5256</v>
      </c>
    </row>
    <row r="2632" spans="1:4" x14ac:dyDescent="0.25">
      <c r="A2632" t="s">
        <v>5252</v>
      </c>
      <c r="B2632" s="51">
        <v>2630</v>
      </c>
      <c r="C2632" t="s">
        <v>5257</v>
      </c>
      <c r="D2632" t="s">
        <v>5258</v>
      </c>
    </row>
    <row r="2633" spans="1:4" x14ac:dyDescent="0.25">
      <c r="A2633" t="s">
        <v>5252</v>
      </c>
      <c r="B2633" s="51">
        <v>2630</v>
      </c>
      <c r="C2633" t="s">
        <v>5258</v>
      </c>
    </row>
    <row r="2634" spans="1:4" x14ac:dyDescent="0.25">
      <c r="A2634" t="s">
        <v>5259</v>
      </c>
      <c r="B2634" s="51">
        <v>2631</v>
      </c>
      <c r="C2634" t="s">
        <v>5260</v>
      </c>
      <c r="D2634" t="s">
        <v>5261</v>
      </c>
    </row>
    <row r="2635" spans="1:4" x14ac:dyDescent="0.25">
      <c r="A2635" t="s">
        <v>5259</v>
      </c>
      <c r="B2635" s="51">
        <v>2631</v>
      </c>
      <c r="C2635" t="s">
        <v>5262</v>
      </c>
      <c r="D2635" t="s">
        <v>5261</v>
      </c>
    </row>
    <row r="2636" spans="1:4" x14ac:dyDescent="0.25">
      <c r="A2636" t="s">
        <v>5259</v>
      </c>
      <c r="B2636" s="51">
        <v>2631</v>
      </c>
      <c r="C2636" t="s">
        <v>5263</v>
      </c>
      <c r="D2636" t="s">
        <v>5261</v>
      </c>
    </row>
    <row r="2637" spans="1:4" x14ac:dyDescent="0.25">
      <c r="A2637" t="s">
        <v>5259</v>
      </c>
      <c r="B2637" s="51">
        <v>2631</v>
      </c>
      <c r="C2637" t="s">
        <v>5261</v>
      </c>
    </row>
    <row r="2638" spans="1:4" x14ac:dyDescent="0.25">
      <c r="A2638" t="s">
        <v>5259</v>
      </c>
      <c r="B2638" s="51">
        <v>2631</v>
      </c>
      <c r="C2638" t="s">
        <v>5264</v>
      </c>
      <c r="D2638" t="s">
        <v>5261</v>
      </c>
    </row>
    <row r="2639" spans="1:4" x14ac:dyDescent="0.25">
      <c r="A2639" t="s">
        <v>5259</v>
      </c>
      <c r="B2639" s="51">
        <v>2631</v>
      </c>
      <c r="C2639" t="s">
        <v>5265</v>
      </c>
      <c r="D2639" t="s">
        <v>5261</v>
      </c>
    </row>
    <row r="2640" spans="1:4" x14ac:dyDescent="0.25">
      <c r="A2640" t="s">
        <v>5259</v>
      </c>
      <c r="B2640" s="51">
        <v>2631</v>
      </c>
      <c r="C2640" t="s">
        <v>5266</v>
      </c>
      <c r="D2640" t="s">
        <v>5261</v>
      </c>
    </row>
    <row r="2641" spans="1:4" x14ac:dyDescent="0.25">
      <c r="A2641" t="s">
        <v>5267</v>
      </c>
      <c r="B2641" s="51">
        <v>2632</v>
      </c>
      <c r="C2641" t="s">
        <v>5268</v>
      </c>
      <c r="D2641" t="s">
        <v>5269</v>
      </c>
    </row>
    <row r="2642" spans="1:4" x14ac:dyDescent="0.25">
      <c r="A2642" t="s">
        <v>5267</v>
      </c>
      <c r="B2642" s="51">
        <v>2632</v>
      </c>
      <c r="C2642" t="s">
        <v>5269</v>
      </c>
    </row>
    <row r="2643" spans="1:4" x14ac:dyDescent="0.25">
      <c r="A2643" t="s">
        <v>5270</v>
      </c>
      <c r="B2643" s="51">
        <v>2633</v>
      </c>
      <c r="C2643" t="s">
        <v>5271</v>
      </c>
      <c r="D2643" t="s">
        <v>5272</v>
      </c>
    </row>
    <row r="2644" spans="1:4" x14ac:dyDescent="0.25">
      <c r="A2644" t="s">
        <v>5270</v>
      </c>
      <c r="B2644" s="51">
        <v>2633</v>
      </c>
      <c r="C2644" t="s">
        <v>5272</v>
      </c>
    </row>
    <row r="2645" spans="1:4" x14ac:dyDescent="0.25">
      <c r="A2645" t="s">
        <v>5270</v>
      </c>
      <c r="B2645" s="51">
        <v>2633</v>
      </c>
      <c r="C2645" t="s">
        <v>5273</v>
      </c>
      <c r="D2645" t="s">
        <v>5272</v>
      </c>
    </row>
    <row r="2646" spans="1:4" x14ac:dyDescent="0.25">
      <c r="A2646" t="s">
        <v>5270</v>
      </c>
      <c r="B2646" s="51">
        <v>2633</v>
      </c>
      <c r="C2646" t="s">
        <v>5274</v>
      </c>
      <c r="D2646" t="s">
        <v>5272</v>
      </c>
    </row>
    <row r="2647" spans="1:4" x14ac:dyDescent="0.25">
      <c r="A2647" t="s">
        <v>5270</v>
      </c>
      <c r="B2647" s="51">
        <v>2633</v>
      </c>
      <c r="C2647" t="s">
        <v>5275</v>
      </c>
      <c r="D2647" t="s">
        <v>5272</v>
      </c>
    </row>
    <row r="2648" spans="1:4" x14ac:dyDescent="0.25">
      <c r="A2648" t="s">
        <v>5270</v>
      </c>
      <c r="B2648" s="51">
        <v>2633</v>
      </c>
      <c r="C2648" t="s">
        <v>5276</v>
      </c>
      <c r="D2648" t="s">
        <v>5272</v>
      </c>
    </row>
    <row r="2649" spans="1:4" x14ac:dyDescent="0.25">
      <c r="A2649" t="s">
        <v>5277</v>
      </c>
      <c r="B2649" s="51">
        <v>2634</v>
      </c>
      <c r="C2649" t="s">
        <v>5278</v>
      </c>
      <c r="D2649" t="s">
        <v>5279</v>
      </c>
    </row>
    <row r="2650" spans="1:4" x14ac:dyDescent="0.25">
      <c r="A2650" t="s">
        <v>5277</v>
      </c>
      <c r="B2650" s="51">
        <v>2634</v>
      </c>
      <c r="C2650" t="s">
        <v>5279</v>
      </c>
    </row>
    <row r="2651" spans="1:4" x14ac:dyDescent="0.25">
      <c r="A2651" t="s">
        <v>5280</v>
      </c>
      <c r="B2651" s="51">
        <v>2635</v>
      </c>
      <c r="C2651" t="s">
        <v>5281</v>
      </c>
      <c r="D2651" t="s">
        <v>5282</v>
      </c>
    </row>
    <row r="2652" spans="1:4" x14ac:dyDescent="0.25">
      <c r="A2652" t="s">
        <v>5280</v>
      </c>
      <c r="B2652" s="51">
        <v>2635</v>
      </c>
      <c r="C2652" t="s">
        <v>5283</v>
      </c>
      <c r="D2652" t="s">
        <v>5282</v>
      </c>
    </row>
    <row r="2653" spans="1:4" x14ac:dyDescent="0.25">
      <c r="A2653" t="s">
        <v>5280</v>
      </c>
      <c r="B2653" s="51">
        <v>2635</v>
      </c>
      <c r="C2653" t="s">
        <v>5284</v>
      </c>
      <c r="D2653" t="s">
        <v>5282</v>
      </c>
    </row>
    <row r="2654" spans="1:4" x14ac:dyDescent="0.25">
      <c r="A2654" t="s">
        <v>5280</v>
      </c>
      <c r="B2654" s="51">
        <v>2635</v>
      </c>
      <c r="C2654" t="s">
        <v>5285</v>
      </c>
      <c r="D2654" t="s">
        <v>5282</v>
      </c>
    </row>
    <row r="2655" spans="1:4" x14ac:dyDescent="0.25">
      <c r="A2655" t="s">
        <v>5280</v>
      </c>
      <c r="B2655" s="51">
        <v>2635</v>
      </c>
      <c r="C2655" t="s">
        <v>5286</v>
      </c>
      <c r="D2655" t="s">
        <v>5282</v>
      </c>
    </row>
    <row r="2656" spans="1:4" x14ac:dyDescent="0.25">
      <c r="A2656" t="s">
        <v>5280</v>
      </c>
      <c r="B2656" s="51">
        <v>2635</v>
      </c>
      <c r="C2656" t="s">
        <v>5282</v>
      </c>
    </row>
    <row r="2657" spans="1:4" x14ac:dyDescent="0.25">
      <c r="A2657" t="s">
        <v>5280</v>
      </c>
      <c r="B2657" s="51">
        <v>2635</v>
      </c>
      <c r="C2657" t="s">
        <v>5287</v>
      </c>
      <c r="D2657" t="s">
        <v>5282</v>
      </c>
    </row>
    <row r="2658" spans="1:4" x14ac:dyDescent="0.25">
      <c r="A2658" t="s">
        <v>5288</v>
      </c>
      <c r="B2658" s="51">
        <v>2636</v>
      </c>
      <c r="C2658" t="s">
        <v>5289</v>
      </c>
      <c r="D2658" t="s">
        <v>5290</v>
      </c>
    </row>
    <row r="2659" spans="1:4" x14ac:dyDescent="0.25">
      <c r="A2659" t="s">
        <v>5288</v>
      </c>
      <c r="B2659" s="51">
        <v>2636</v>
      </c>
      <c r="C2659" t="s">
        <v>5291</v>
      </c>
      <c r="D2659" t="s">
        <v>5290</v>
      </c>
    </row>
    <row r="2660" spans="1:4" x14ac:dyDescent="0.25">
      <c r="A2660" t="s">
        <v>5288</v>
      </c>
      <c r="B2660" s="51">
        <v>2636</v>
      </c>
      <c r="C2660" t="s">
        <v>5292</v>
      </c>
      <c r="D2660" t="s">
        <v>5290</v>
      </c>
    </row>
    <row r="2661" spans="1:4" x14ac:dyDescent="0.25">
      <c r="A2661" t="s">
        <v>5288</v>
      </c>
      <c r="B2661" s="51">
        <v>2636</v>
      </c>
      <c r="C2661" t="s">
        <v>5290</v>
      </c>
    </row>
    <row r="2662" spans="1:4" x14ac:dyDescent="0.25">
      <c r="A2662" t="s">
        <v>5288</v>
      </c>
      <c r="B2662" s="51">
        <v>2636</v>
      </c>
      <c r="C2662" t="s">
        <v>5293</v>
      </c>
      <c r="D2662" t="s">
        <v>5290</v>
      </c>
    </row>
    <row r="2663" spans="1:4" x14ac:dyDescent="0.25">
      <c r="A2663" t="s">
        <v>5288</v>
      </c>
      <c r="B2663" s="51">
        <v>2636</v>
      </c>
      <c r="C2663" t="s">
        <v>5294</v>
      </c>
      <c r="D2663" t="s">
        <v>5290</v>
      </c>
    </row>
    <row r="2664" spans="1:4" x14ac:dyDescent="0.25">
      <c r="A2664" t="s">
        <v>5295</v>
      </c>
      <c r="B2664" s="51">
        <v>2637</v>
      </c>
      <c r="C2664" t="s">
        <v>5296</v>
      </c>
      <c r="D2664" t="s">
        <v>5297</v>
      </c>
    </row>
    <row r="2665" spans="1:4" x14ac:dyDescent="0.25">
      <c r="A2665" t="s">
        <v>5295</v>
      </c>
      <c r="B2665" s="51">
        <v>2637</v>
      </c>
      <c r="C2665" t="s">
        <v>5298</v>
      </c>
      <c r="D2665" t="s">
        <v>5297</v>
      </c>
    </row>
    <row r="2666" spans="1:4" x14ac:dyDescent="0.25">
      <c r="A2666" t="s">
        <v>5295</v>
      </c>
      <c r="B2666" s="51">
        <v>2637</v>
      </c>
      <c r="C2666" t="s">
        <v>5299</v>
      </c>
      <c r="D2666" t="s">
        <v>5297</v>
      </c>
    </row>
    <row r="2667" spans="1:4" x14ac:dyDescent="0.25">
      <c r="A2667" t="s">
        <v>5295</v>
      </c>
      <c r="B2667" s="51">
        <v>2637</v>
      </c>
      <c r="C2667" t="s">
        <v>5300</v>
      </c>
      <c r="D2667" t="s">
        <v>5297</v>
      </c>
    </row>
    <row r="2668" spans="1:4" x14ac:dyDescent="0.25">
      <c r="A2668" t="s">
        <v>5295</v>
      </c>
      <c r="B2668" s="51">
        <v>2637</v>
      </c>
      <c r="C2668" t="s">
        <v>5297</v>
      </c>
    </row>
    <row r="2669" spans="1:4" x14ac:dyDescent="0.25">
      <c r="A2669" t="s">
        <v>5295</v>
      </c>
      <c r="B2669" s="51">
        <v>2637</v>
      </c>
      <c r="C2669" t="s">
        <v>5301</v>
      </c>
      <c r="D2669" t="s">
        <v>5297</v>
      </c>
    </row>
    <row r="2670" spans="1:4" x14ac:dyDescent="0.25">
      <c r="A2670" t="s">
        <v>5302</v>
      </c>
      <c r="B2670" s="51">
        <v>2638</v>
      </c>
      <c r="C2670" t="s">
        <v>5303</v>
      </c>
      <c r="D2670" t="s">
        <v>5304</v>
      </c>
    </row>
    <row r="2671" spans="1:4" x14ac:dyDescent="0.25">
      <c r="A2671" t="s">
        <v>5302</v>
      </c>
      <c r="B2671" s="51">
        <v>2638</v>
      </c>
      <c r="C2671" t="s">
        <v>5305</v>
      </c>
      <c r="D2671" t="s">
        <v>5304</v>
      </c>
    </row>
    <row r="2672" spans="1:4" x14ac:dyDescent="0.25">
      <c r="A2672" t="s">
        <v>5302</v>
      </c>
      <c r="B2672" s="51">
        <v>2638</v>
      </c>
      <c r="C2672" t="s">
        <v>5304</v>
      </c>
    </row>
    <row r="2673" spans="1:4" x14ac:dyDescent="0.25">
      <c r="A2673" t="s">
        <v>5302</v>
      </c>
      <c r="B2673" s="51">
        <v>2638</v>
      </c>
      <c r="C2673" t="s">
        <v>5306</v>
      </c>
      <c r="D2673" t="s">
        <v>5304</v>
      </c>
    </row>
    <row r="2674" spans="1:4" x14ac:dyDescent="0.25">
      <c r="A2674" t="s">
        <v>5307</v>
      </c>
      <c r="B2674" s="51">
        <v>2639</v>
      </c>
      <c r="C2674" t="s">
        <v>5308</v>
      </c>
      <c r="D2674" t="s">
        <v>5309</v>
      </c>
    </row>
    <row r="2675" spans="1:4" x14ac:dyDescent="0.25">
      <c r="A2675" t="s">
        <v>5307</v>
      </c>
      <c r="B2675" s="51">
        <v>2639</v>
      </c>
      <c r="C2675" t="s">
        <v>5310</v>
      </c>
      <c r="D2675" t="s">
        <v>5309</v>
      </c>
    </row>
    <row r="2676" spans="1:4" x14ac:dyDescent="0.25">
      <c r="A2676" t="s">
        <v>5307</v>
      </c>
      <c r="B2676" s="51">
        <v>2639</v>
      </c>
      <c r="C2676" t="s">
        <v>5311</v>
      </c>
      <c r="D2676" t="s">
        <v>5309</v>
      </c>
    </row>
    <row r="2677" spans="1:4" x14ac:dyDescent="0.25">
      <c r="A2677" t="s">
        <v>5307</v>
      </c>
      <c r="B2677" s="51">
        <v>2639</v>
      </c>
      <c r="C2677" t="s">
        <v>5312</v>
      </c>
      <c r="D2677" t="s">
        <v>5309</v>
      </c>
    </row>
    <row r="2678" spans="1:4" x14ac:dyDescent="0.25">
      <c r="A2678" t="s">
        <v>5307</v>
      </c>
      <c r="B2678" s="51">
        <v>2639</v>
      </c>
      <c r="C2678" t="s">
        <v>5309</v>
      </c>
    </row>
    <row r="2679" spans="1:4" x14ac:dyDescent="0.25">
      <c r="A2679" t="s">
        <v>5313</v>
      </c>
      <c r="B2679" s="51">
        <v>2640</v>
      </c>
      <c r="C2679" t="s">
        <v>5314</v>
      </c>
      <c r="D2679" t="s">
        <v>5315</v>
      </c>
    </row>
    <row r="2680" spans="1:4" x14ac:dyDescent="0.25">
      <c r="A2680" t="s">
        <v>5313</v>
      </c>
      <c r="B2680" s="51">
        <v>2640</v>
      </c>
      <c r="C2680" t="s">
        <v>5316</v>
      </c>
      <c r="D2680" t="s">
        <v>5315</v>
      </c>
    </row>
    <row r="2681" spans="1:4" x14ac:dyDescent="0.25">
      <c r="A2681" t="s">
        <v>5313</v>
      </c>
      <c r="B2681" s="51">
        <v>2640</v>
      </c>
      <c r="C2681" t="s">
        <v>5317</v>
      </c>
      <c r="D2681" t="s">
        <v>5315</v>
      </c>
    </row>
    <row r="2682" spans="1:4" x14ac:dyDescent="0.25">
      <c r="A2682" t="s">
        <v>5313</v>
      </c>
      <c r="B2682" s="51">
        <v>2640</v>
      </c>
      <c r="C2682" t="s">
        <v>5318</v>
      </c>
      <c r="D2682" t="s">
        <v>5315</v>
      </c>
    </row>
    <row r="2683" spans="1:4" x14ac:dyDescent="0.25">
      <c r="A2683" t="s">
        <v>5313</v>
      </c>
      <c r="B2683" s="51">
        <v>2640</v>
      </c>
      <c r="C2683" t="s">
        <v>5319</v>
      </c>
      <c r="D2683" t="s">
        <v>5315</v>
      </c>
    </row>
    <row r="2684" spans="1:4" x14ac:dyDescent="0.25">
      <c r="A2684" t="s">
        <v>5313</v>
      </c>
      <c r="B2684" s="51">
        <v>2640</v>
      </c>
      <c r="C2684" t="s">
        <v>5320</v>
      </c>
      <c r="D2684" t="s">
        <v>5315</v>
      </c>
    </row>
    <row r="2685" spans="1:4" x14ac:dyDescent="0.25">
      <c r="A2685" t="s">
        <v>5313</v>
      </c>
      <c r="B2685" s="51">
        <v>2640</v>
      </c>
      <c r="C2685" t="s">
        <v>5315</v>
      </c>
    </row>
    <row r="2686" spans="1:4" x14ac:dyDescent="0.25">
      <c r="A2686" t="s">
        <v>5313</v>
      </c>
      <c r="B2686" s="51">
        <v>2640</v>
      </c>
      <c r="C2686" t="s">
        <v>5321</v>
      </c>
      <c r="D2686" t="s">
        <v>5315</v>
      </c>
    </row>
    <row r="2687" spans="1:4" x14ac:dyDescent="0.25">
      <c r="A2687" t="s">
        <v>5322</v>
      </c>
      <c r="B2687" s="51">
        <v>2641</v>
      </c>
      <c r="C2687" t="s">
        <v>5323</v>
      </c>
      <c r="D2687" t="s">
        <v>5324</v>
      </c>
    </row>
    <row r="2688" spans="1:4" x14ac:dyDescent="0.25">
      <c r="A2688" t="s">
        <v>5322</v>
      </c>
      <c r="B2688" s="51">
        <v>2641</v>
      </c>
      <c r="C2688" t="s">
        <v>5325</v>
      </c>
      <c r="D2688" t="s">
        <v>5324</v>
      </c>
    </row>
    <row r="2689" spans="1:4" x14ac:dyDescent="0.25">
      <c r="A2689" t="s">
        <v>5322</v>
      </c>
      <c r="B2689" s="51">
        <v>2641</v>
      </c>
      <c r="C2689" t="s">
        <v>5326</v>
      </c>
      <c r="D2689" t="s">
        <v>5324</v>
      </c>
    </row>
    <row r="2690" spans="1:4" x14ac:dyDescent="0.25">
      <c r="A2690" t="s">
        <v>5322</v>
      </c>
      <c r="B2690" s="51">
        <v>2641</v>
      </c>
      <c r="C2690" t="s">
        <v>5327</v>
      </c>
      <c r="D2690" t="s">
        <v>5324</v>
      </c>
    </row>
    <row r="2691" spans="1:4" x14ac:dyDescent="0.25">
      <c r="A2691" t="s">
        <v>5322</v>
      </c>
      <c r="B2691" s="51">
        <v>2641</v>
      </c>
      <c r="C2691" t="s">
        <v>5324</v>
      </c>
    </row>
    <row r="2692" spans="1:4" x14ac:dyDescent="0.25">
      <c r="A2692" t="s">
        <v>5322</v>
      </c>
      <c r="B2692" s="51">
        <v>2641</v>
      </c>
      <c r="C2692" t="s">
        <v>5328</v>
      </c>
      <c r="D2692" t="s">
        <v>5324</v>
      </c>
    </row>
    <row r="2693" spans="1:4" x14ac:dyDescent="0.25">
      <c r="A2693" t="s">
        <v>5322</v>
      </c>
      <c r="B2693" s="51">
        <v>2641</v>
      </c>
      <c r="C2693" t="s">
        <v>5329</v>
      </c>
      <c r="D2693" t="s">
        <v>5324</v>
      </c>
    </row>
    <row r="2694" spans="1:4" x14ac:dyDescent="0.25">
      <c r="A2694" t="s">
        <v>5330</v>
      </c>
      <c r="B2694" s="51">
        <v>2642</v>
      </c>
      <c r="C2694" t="s">
        <v>5331</v>
      </c>
      <c r="D2694" t="s">
        <v>5332</v>
      </c>
    </row>
    <row r="2695" spans="1:4" x14ac:dyDescent="0.25">
      <c r="A2695" t="s">
        <v>5330</v>
      </c>
      <c r="B2695" s="51">
        <v>2642</v>
      </c>
      <c r="C2695" t="s">
        <v>5333</v>
      </c>
      <c r="D2695" t="s">
        <v>5332</v>
      </c>
    </row>
    <row r="2696" spans="1:4" x14ac:dyDescent="0.25">
      <c r="A2696" t="s">
        <v>5330</v>
      </c>
      <c r="B2696" s="51">
        <v>2642</v>
      </c>
      <c r="C2696" t="s">
        <v>5332</v>
      </c>
    </row>
    <row r="2697" spans="1:4" x14ac:dyDescent="0.25">
      <c r="A2697" t="s">
        <v>5330</v>
      </c>
      <c r="B2697" s="51">
        <v>2642</v>
      </c>
      <c r="C2697" t="s">
        <v>5334</v>
      </c>
      <c r="D2697" t="s">
        <v>5332</v>
      </c>
    </row>
    <row r="2698" spans="1:4" x14ac:dyDescent="0.25">
      <c r="A2698" t="s">
        <v>5335</v>
      </c>
      <c r="B2698" s="51">
        <v>2643</v>
      </c>
      <c r="C2698" t="s">
        <v>5336</v>
      </c>
      <c r="D2698" t="s">
        <v>5337</v>
      </c>
    </row>
    <row r="2699" spans="1:4" x14ac:dyDescent="0.25">
      <c r="A2699" t="s">
        <v>5335</v>
      </c>
      <c r="B2699" s="51">
        <v>2643</v>
      </c>
      <c r="C2699" t="s">
        <v>5338</v>
      </c>
      <c r="D2699" t="s">
        <v>5337</v>
      </c>
    </row>
    <row r="2700" spans="1:4" x14ac:dyDescent="0.25">
      <c r="A2700" t="s">
        <v>5335</v>
      </c>
      <c r="B2700" s="51">
        <v>2643</v>
      </c>
      <c r="C2700" t="s">
        <v>5339</v>
      </c>
      <c r="D2700" t="s">
        <v>5337</v>
      </c>
    </row>
    <row r="2701" spans="1:4" x14ac:dyDescent="0.25">
      <c r="A2701" t="s">
        <v>5335</v>
      </c>
      <c r="B2701" s="51">
        <v>2643</v>
      </c>
      <c r="C2701" t="s">
        <v>5340</v>
      </c>
      <c r="D2701" t="s">
        <v>5337</v>
      </c>
    </row>
    <row r="2702" spans="1:4" x14ac:dyDescent="0.25">
      <c r="A2702" t="s">
        <v>5335</v>
      </c>
      <c r="B2702" s="51">
        <v>2643</v>
      </c>
      <c r="C2702" t="s">
        <v>5341</v>
      </c>
      <c r="D2702" t="s">
        <v>5337</v>
      </c>
    </row>
    <row r="2703" spans="1:4" x14ac:dyDescent="0.25">
      <c r="A2703" t="s">
        <v>5335</v>
      </c>
      <c r="B2703" s="51">
        <v>2643</v>
      </c>
      <c r="C2703" t="s">
        <v>5337</v>
      </c>
    </row>
    <row r="2704" spans="1:4" x14ac:dyDescent="0.25">
      <c r="A2704" t="s">
        <v>5342</v>
      </c>
      <c r="B2704" s="51">
        <v>2644</v>
      </c>
      <c r="C2704" t="s">
        <v>5343</v>
      </c>
      <c r="D2704" t="s">
        <v>5344</v>
      </c>
    </row>
    <row r="2705" spans="1:4" x14ac:dyDescent="0.25">
      <c r="A2705" t="s">
        <v>5342</v>
      </c>
      <c r="B2705" s="51">
        <v>2644</v>
      </c>
      <c r="C2705" t="s">
        <v>5345</v>
      </c>
      <c r="D2705" t="s">
        <v>5344</v>
      </c>
    </row>
    <row r="2706" spans="1:4" x14ac:dyDescent="0.25">
      <c r="A2706" t="s">
        <v>5342</v>
      </c>
      <c r="B2706" s="51">
        <v>2644</v>
      </c>
      <c r="C2706" t="s">
        <v>5346</v>
      </c>
      <c r="D2706" t="s">
        <v>5344</v>
      </c>
    </row>
    <row r="2707" spans="1:4" x14ac:dyDescent="0.25">
      <c r="A2707" t="s">
        <v>5342</v>
      </c>
      <c r="B2707" s="51">
        <v>2644</v>
      </c>
      <c r="C2707" t="s">
        <v>5344</v>
      </c>
    </row>
    <row r="2708" spans="1:4" x14ac:dyDescent="0.25">
      <c r="A2708" t="s">
        <v>5342</v>
      </c>
      <c r="B2708" s="51">
        <v>2644</v>
      </c>
      <c r="C2708" t="s">
        <v>5347</v>
      </c>
      <c r="D2708" t="s">
        <v>5344</v>
      </c>
    </row>
    <row r="2709" spans="1:4" x14ac:dyDescent="0.25">
      <c r="A2709" t="s">
        <v>5348</v>
      </c>
      <c r="B2709" s="51">
        <v>2645</v>
      </c>
      <c r="C2709" t="s">
        <v>5349</v>
      </c>
      <c r="D2709" t="s">
        <v>5350</v>
      </c>
    </row>
    <row r="2710" spans="1:4" x14ac:dyDescent="0.25">
      <c r="A2710" t="s">
        <v>5348</v>
      </c>
      <c r="B2710" s="51">
        <v>2645</v>
      </c>
      <c r="C2710" t="s">
        <v>5351</v>
      </c>
      <c r="D2710" t="s">
        <v>5350</v>
      </c>
    </row>
    <row r="2711" spans="1:4" x14ac:dyDescent="0.25">
      <c r="A2711" t="s">
        <v>5348</v>
      </c>
      <c r="B2711" s="51">
        <v>2645</v>
      </c>
      <c r="C2711" t="s">
        <v>5352</v>
      </c>
      <c r="D2711" t="s">
        <v>5350</v>
      </c>
    </row>
    <row r="2712" spans="1:4" x14ac:dyDescent="0.25">
      <c r="A2712" t="s">
        <v>5348</v>
      </c>
      <c r="B2712" s="51">
        <v>2645</v>
      </c>
      <c r="C2712" t="s">
        <v>5350</v>
      </c>
    </row>
    <row r="2713" spans="1:4" x14ac:dyDescent="0.25">
      <c r="A2713" t="s">
        <v>5348</v>
      </c>
      <c r="B2713" s="51">
        <v>2645</v>
      </c>
      <c r="C2713" t="s">
        <v>5353</v>
      </c>
      <c r="D2713" t="s">
        <v>5350</v>
      </c>
    </row>
    <row r="2714" spans="1:4" x14ac:dyDescent="0.25">
      <c r="A2714" t="s">
        <v>5354</v>
      </c>
      <c r="B2714" s="51">
        <v>2646</v>
      </c>
      <c r="C2714" t="s">
        <v>5355</v>
      </c>
      <c r="D2714" t="s">
        <v>5356</v>
      </c>
    </row>
    <row r="2715" spans="1:4" x14ac:dyDescent="0.25">
      <c r="A2715" t="s">
        <v>5354</v>
      </c>
      <c r="B2715" s="51">
        <v>2646</v>
      </c>
      <c r="C2715" t="s">
        <v>5357</v>
      </c>
      <c r="D2715" t="s">
        <v>5356</v>
      </c>
    </row>
    <row r="2716" spans="1:4" x14ac:dyDescent="0.25">
      <c r="A2716" t="s">
        <v>5354</v>
      </c>
      <c r="B2716" s="51">
        <v>2646</v>
      </c>
      <c r="C2716" t="s">
        <v>5358</v>
      </c>
      <c r="D2716" t="s">
        <v>5356</v>
      </c>
    </row>
    <row r="2717" spans="1:4" x14ac:dyDescent="0.25">
      <c r="A2717" t="s">
        <v>5354</v>
      </c>
      <c r="B2717" s="51">
        <v>2646</v>
      </c>
      <c r="C2717" t="s">
        <v>5359</v>
      </c>
      <c r="D2717" t="s">
        <v>5356</v>
      </c>
    </row>
    <row r="2718" spans="1:4" x14ac:dyDescent="0.25">
      <c r="A2718" t="s">
        <v>5354</v>
      </c>
      <c r="B2718" s="51">
        <v>2646</v>
      </c>
      <c r="C2718" t="s">
        <v>5356</v>
      </c>
    </row>
    <row r="2719" spans="1:4" x14ac:dyDescent="0.25">
      <c r="A2719" t="s">
        <v>5354</v>
      </c>
      <c r="B2719" s="51">
        <v>2646</v>
      </c>
      <c r="C2719" t="s">
        <v>5360</v>
      </c>
      <c r="D2719" t="s">
        <v>5356</v>
      </c>
    </row>
    <row r="2720" spans="1:4" x14ac:dyDescent="0.25">
      <c r="A2720" t="s">
        <v>5354</v>
      </c>
      <c r="B2720" s="51">
        <v>2646</v>
      </c>
      <c r="C2720" t="s">
        <v>5361</v>
      </c>
      <c r="D2720" t="s">
        <v>5356</v>
      </c>
    </row>
    <row r="2721" spans="1:4" x14ac:dyDescent="0.25">
      <c r="A2721" t="s">
        <v>5362</v>
      </c>
      <c r="B2721" s="51">
        <v>2647</v>
      </c>
      <c r="C2721" t="s">
        <v>5363</v>
      </c>
    </row>
    <row r="2722" spans="1:4" x14ac:dyDescent="0.25">
      <c r="A2722" t="s">
        <v>5362</v>
      </c>
      <c r="B2722" s="51">
        <v>2647</v>
      </c>
      <c r="C2722" t="s">
        <v>5364</v>
      </c>
      <c r="D2722" t="s">
        <v>5363</v>
      </c>
    </row>
    <row r="2723" spans="1:4" x14ac:dyDescent="0.25">
      <c r="A2723" t="s">
        <v>5365</v>
      </c>
      <c r="B2723" s="51">
        <v>2648</v>
      </c>
      <c r="C2723" t="s">
        <v>5366</v>
      </c>
      <c r="D2723" t="s">
        <v>5367</v>
      </c>
    </row>
    <row r="2724" spans="1:4" x14ac:dyDescent="0.25">
      <c r="A2724" t="s">
        <v>5365</v>
      </c>
      <c r="B2724" s="51">
        <v>2648</v>
      </c>
      <c r="C2724" t="s">
        <v>5367</v>
      </c>
    </row>
    <row r="2725" spans="1:4" x14ac:dyDescent="0.25">
      <c r="A2725" t="s">
        <v>5368</v>
      </c>
      <c r="B2725" s="51">
        <v>2649</v>
      </c>
      <c r="C2725" t="s">
        <v>5369</v>
      </c>
      <c r="D2725" t="s">
        <v>5370</v>
      </c>
    </row>
    <row r="2726" spans="1:4" x14ac:dyDescent="0.25">
      <c r="A2726" t="s">
        <v>5368</v>
      </c>
      <c r="B2726" s="51">
        <v>2649</v>
      </c>
      <c r="C2726" t="s">
        <v>5370</v>
      </c>
    </row>
    <row r="2727" spans="1:4" x14ac:dyDescent="0.25">
      <c r="A2727" t="s">
        <v>5368</v>
      </c>
      <c r="B2727" s="51">
        <v>2649</v>
      </c>
      <c r="C2727" t="s">
        <v>5371</v>
      </c>
      <c r="D2727" t="s">
        <v>5370</v>
      </c>
    </row>
    <row r="2728" spans="1:4" x14ac:dyDescent="0.25">
      <c r="A2728" t="s">
        <v>5368</v>
      </c>
      <c r="B2728" s="51">
        <v>2649</v>
      </c>
      <c r="C2728" t="s">
        <v>5372</v>
      </c>
      <c r="D2728" t="s">
        <v>5370</v>
      </c>
    </row>
    <row r="2729" spans="1:4" x14ac:dyDescent="0.25">
      <c r="A2729" t="s">
        <v>5368</v>
      </c>
      <c r="B2729" s="51">
        <v>2650</v>
      </c>
      <c r="C2729" t="s">
        <v>5373</v>
      </c>
      <c r="D2729" t="s">
        <v>5374</v>
      </c>
    </row>
    <row r="2730" spans="1:4" x14ac:dyDescent="0.25">
      <c r="A2730" t="s">
        <v>5368</v>
      </c>
      <c r="B2730" s="51">
        <v>2650</v>
      </c>
      <c r="C2730" t="s">
        <v>5374</v>
      </c>
    </row>
    <row r="2731" spans="1:4" x14ac:dyDescent="0.25">
      <c r="A2731" t="s">
        <v>5368</v>
      </c>
      <c r="B2731" s="51">
        <v>2650</v>
      </c>
      <c r="C2731" t="s">
        <v>5375</v>
      </c>
      <c r="D2731" t="s">
        <v>5374</v>
      </c>
    </row>
    <row r="2732" spans="1:4" x14ac:dyDescent="0.25">
      <c r="A2732" t="s">
        <v>5368</v>
      </c>
      <c r="B2732" s="51">
        <v>2650</v>
      </c>
      <c r="C2732" t="s">
        <v>5376</v>
      </c>
      <c r="D2732" t="s">
        <v>5374</v>
      </c>
    </row>
    <row r="2733" spans="1:4" x14ac:dyDescent="0.25">
      <c r="A2733" t="s">
        <v>5368</v>
      </c>
      <c r="B2733" s="51">
        <v>2651</v>
      </c>
      <c r="C2733" t="s">
        <v>5377</v>
      </c>
      <c r="D2733" t="s">
        <v>5378</v>
      </c>
    </row>
    <row r="2734" spans="1:4" x14ac:dyDescent="0.25">
      <c r="A2734" t="s">
        <v>5368</v>
      </c>
      <c r="B2734" s="51">
        <v>2651</v>
      </c>
      <c r="C2734" t="s">
        <v>5379</v>
      </c>
      <c r="D2734" t="s">
        <v>5378</v>
      </c>
    </row>
    <row r="2735" spans="1:4" x14ac:dyDescent="0.25">
      <c r="A2735" t="s">
        <v>5368</v>
      </c>
      <c r="B2735" s="51">
        <v>2651</v>
      </c>
      <c r="C2735" t="s">
        <v>5378</v>
      </c>
    </row>
    <row r="2736" spans="1:4" x14ac:dyDescent="0.25">
      <c r="A2736" t="s">
        <v>5368</v>
      </c>
      <c r="B2736" s="51">
        <v>2651</v>
      </c>
      <c r="C2736" t="s">
        <v>5380</v>
      </c>
      <c r="D2736" t="s">
        <v>5378</v>
      </c>
    </row>
    <row r="2737" spans="1:4" x14ac:dyDescent="0.25">
      <c r="A2737" t="s">
        <v>5368</v>
      </c>
      <c r="B2737" s="51">
        <v>2651</v>
      </c>
      <c r="C2737" t="s">
        <v>5381</v>
      </c>
      <c r="D2737" t="s">
        <v>5378</v>
      </c>
    </row>
    <row r="2738" spans="1:4" x14ac:dyDescent="0.25">
      <c r="A2738" t="s">
        <v>5382</v>
      </c>
      <c r="B2738" s="51">
        <v>2652</v>
      </c>
      <c r="C2738" t="s">
        <v>5383</v>
      </c>
    </row>
    <row r="2739" spans="1:4" x14ac:dyDescent="0.25">
      <c r="A2739" t="s">
        <v>5382</v>
      </c>
      <c r="B2739" s="51">
        <v>2652</v>
      </c>
      <c r="C2739" t="s">
        <v>5384</v>
      </c>
      <c r="D2739" t="s">
        <v>5383</v>
      </c>
    </row>
    <row r="2740" spans="1:4" x14ac:dyDescent="0.25">
      <c r="A2740" t="s">
        <v>5382</v>
      </c>
      <c r="B2740" s="51">
        <v>2653</v>
      </c>
      <c r="C2740" t="s">
        <v>5385</v>
      </c>
    </row>
    <row r="2741" spans="1:4" x14ac:dyDescent="0.25">
      <c r="A2741" t="s">
        <v>5382</v>
      </c>
      <c r="B2741" s="51">
        <v>2653</v>
      </c>
      <c r="C2741" t="s">
        <v>5386</v>
      </c>
      <c r="D2741" t="s">
        <v>5385</v>
      </c>
    </row>
    <row r="2742" spans="1:4" x14ac:dyDescent="0.25">
      <c r="A2742" t="s">
        <v>5382</v>
      </c>
      <c r="B2742" s="51">
        <v>2654</v>
      </c>
      <c r="C2742" t="s">
        <v>5387</v>
      </c>
    </row>
    <row r="2743" spans="1:4" x14ac:dyDescent="0.25">
      <c r="A2743" t="s">
        <v>5382</v>
      </c>
      <c r="B2743" s="51">
        <v>2654</v>
      </c>
      <c r="C2743" t="s">
        <v>5388</v>
      </c>
      <c r="D2743" t="s">
        <v>5387</v>
      </c>
    </row>
    <row r="2744" spans="1:4" x14ac:dyDescent="0.25">
      <c r="A2744" t="s">
        <v>5389</v>
      </c>
      <c r="B2744" s="51">
        <v>2655</v>
      </c>
      <c r="C2744" t="s">
        <v>5390</v>
      </c>
      <c r="D2744" t="s">
        <v>5391</v>
      </c>
    </row>
    <row r="2745" spans="1:4" x14ac:dyDescent="0.25">
      <c r="A2745" t="s">
        <v>5389</v>
      </c>
      <c r="B2745" s="51">
        <v>2655</v>
      </c>
      <c r="C2745" t="s">
        <v>5392</v>
      </c>
      <c r="D2745" t="s">
        <v>5391</v>
      </c>
    </row>
    <row r="2746" spans="1:4" x14ac:dyDescent="0.25">
      <c r="A2746" t="s">
        <v>5389</v>
      </c>
      <c r="B2746" s="51">
        <v>2655</v>
      </c>
      <c r="C2746" t="s">
        <v>5393</v>
      </c>
      <c r="D2746" t="s">
        <v>5391</v>
      </c>
    </row>
    <row r="2747" spans="1:4" x14ac:dyDescent="0.25">
      <c r="A2747" t="s">
        <v>5389</v>
      </c>
      <c r="B2747" s="51">
        <v>2655</v>
      </c>
      <c r="C2747" t="s">
        <v>5394</v>
      </c>
      <c r="D2747" t="s">
        <v>5391</v>
      </c>
    </row>
    <row r="2748" spans="1:4" x14ac:dyDescent="0.25">
      <c r="A2748" t="s">
        <v>5389</v>
      </c>
      <c r="B2748" s="51">
        <v>2655</v>
      </c>
      <c r="C2748" t="s">
        <v>5395</v>
      </c>
      <c r="D2748" t="s">
        <v>5391</v>
      </c>
    </row>
    <row r="2749" spans="1:4" x14ac:dyDescent="0.25">
      <c r="A2749" t="s">
        <v>5389</v>
      </c>
      <c r="B2749" s="51">
        <v>2655</v>
      </c>
      <c r="C2749" t="s">
        <v>5391</v>
      </c>
    </row>
    <row r="2750" spans="1:4" x14ac:dyDescent="0.25">
      <c r="A2750" t="s">
        <v>5396</v>
      </c>
      <c r="B2750" s="51">
        <v>2656</v>
      </c>
      <c r="C2750" t="s">
        <v>5397</v>
      </c>
      <c r="D2750" t="s">
        <v>5398</v>
      </c>
    </row>
    <row r="2751" spans="1:4" x14ac:dyDescent="0.25">
      <c r="A2751" t="s">
        <v>5396</v>
      </c>
      <c r="B2751" s="51">
        <v>2656</v>
      </c>
      <c r="C2751" t="s">
        <v>5399</v>
      </c>
      <c r="D2751" t="s">
        <v>5398</v>
      </c>
    </row>
    <row r="2752" spans="1:4" x14ac:dyDescent="0.25">
      <c r="A2752" t="s">
        <v>5396</v>
      </c>
      <c r="B2752" s="51">
        <v>2656</v>
      </c>
      <c r="C2752" t="s">
        <v>5400</v>
      </c>
      <c r="D2752" t="s">
        <v>5398</v>
      </c>
    </row>
    <row r="2753" spans="1:4" x14ac:dyDescent="0.25">
      <c r="A2753" t="s">
        <v>5396</v>
      </c>
      <c r="B2753" s="51">
        <v>2656</v>
      </c>
      <c r="C2753" t="s">
        <v>5401</v>
      </c>
      <c r="D2753" t="s">
        <v>5398</v>
      </c>
    </row>
    <row r="2754" spans="1:4" x14ac:dyDescent="0.25">
      <c r="A2754" t="s">
        <v>5396</v>
      </c>
      <c r="B2754" s="51">
        <v>2656</v>
      </c>
      <c r="C2754" t="s">
        <v>5402</v>
      </c>
      <c r="D2754" t="s">
        <v>5398</v>
      </c>
    </row>
    <row r="2755" spans="1:4" x14ac:dyDescent="0.25">
      <c r="A2755" t="s">
        <v>5396</v>
      </c>
      <c r="B2755" s="51">
        <v>2656</v>
      </c>
      <c r="C2755" t="s">
        <v>5398</v>
      </c>
    </row>
    <row r="2756" spans="1:4" x14ac:dyDescent="0.25">
      <c r="A2756" t="s">
        <v>5396</v>
      </c>
      <c r="B2756" s="51">
        <v>2656</v>
      </c>
      <c r="C2756" t="s">
        <v>5403</v>
      </c>
      <c r="D2756" t="s">
        <v>5398</v>
      </c>
    </row>
    <row r="2757" spans="1:4" x14ac:dyDescent="0.25">
      <c r="A2757" t="s">
        <v>5396</v>
      </c>
      <c r="B2757" s="51">
        <v>2656</v>
      </c>
      <c r="C2757" t="s">
        <v>5404</v>
      </c>
      <c r="D2757" t="s">
        <v>5398</v>
      </c>
    </row>
    <row r="2758" spans="1:4" x14ac:dyDescent="0.25">
      <c r="A2758" t="s">
        <v>5405</v>
      </c>
      <c r="B2758" s="51">
        <v>2657</v>
      </c>
      <c r="C2758" t="s">
        <v>5406</v>
      </c>
      <c r="D2758" t="s">
        <v>5407</v>
      </c>
    </row>
    <row r="2759" spans="1:4" x14ac:dyDescent="0.25">
      <c r="A2759" t="s">
        <v>5405</v>
      </c>
      <c r="B2759" s="51">
        <v>2657</v>
      </c>
      <c r="C2759" t="s">
        <v>5407</v>
      </c>
    </row>
    <row r="2760" spans="1:4" x14ac:dyDescent="0.25">
      <c r="A2760" t="s">
        <v>5405</v>
      </c>
      <c r="B2760" s="51">
        <v>2657</v>
      </c>
      <c r="C2760" t="s">
        <v>5408</v>
      </c>
      <c r="D2760" t="s">
        <v>5407</v>
      </c>
    </row>
    <row r="2761" spans="1:4" x14ac:dyDescent="0.25">
      <c r="A2761" t="s">
        <v>5409</v>
      </c>
      <c r="B2761" s="51">
        <v>2658</v>
      </c>
      <c r="C2761" t="s">
        <v>5410</v>
      </c>
      <c r="D2761" t="s">
        <v>5411</v>
      </c>
    </row>
    <row r="2762" spans="1:4" x14ac:dyDescent="0.25">
      <c r="A2762" t="s">
        <v>5409</v>
      </c>
      <c r="B2762" s="51">
        <v>2658</v>
      </c>
      <c r="C2762" t="s">
        <v>5411</v>
      </c>
    </row>
    <row r="2763" spans="1:4" x14ac:dyDescent="0.25">
      <c r="A2763" t="s">
        <v>5409</v>
      </c>
      <c r="B2763" s="51">
        <v>2658</v>
      </c>
      <c r="C2763" t="s">
        <v>5412</v>
      </c>
      <c r="D2763" t="s">
        <v>5411</v>
      </c>
    </row>
    <row r="2764" spans="1:4" x14ac:dyDescent="0.25">
      <c r="A2764" t="s">
        <v>5413</v>
      </c>
      <c r="B2764" s="51">
        <v>2659</v>
      </c>
      <c r="C2764" t="s">
        <v>5414</v>
      </c>
    </row>
    <row r="2765" spans="1:4" x14ac:dyDescent="0.25">
      <c r="A2765" t="s">
        <v>5413</v>
      </c>
      <c r="B2765" s="51">
        <v>2659</v>
      </c>
      <c r="C2765" t="s">
        <v>5415</v>
      </c>
      <c r="D2765" t="s">
        <v>5414</v>
      </c>
    </row>
    <row r="2766" spans="1:4" x14ac:dyDescent="0.25">
      <c r="A2766" t="s">
        <v>5413</v>
      </c>
      <c r="B2766" s="51">
        <v>2659</v>
      </c>
      <c r="C2766" t="s">
        <v>5416</v>
      </c>
      <c r="D2766" t="s">
        <v>5414</v>
      </c>
    </row>
    <row r="2767" spans="1:4" x14ac:dyDescent="0.25">
      <c r="A2767" t="s">
        <v>5413</v>
      </c>
      <c r="B2767" s="51">
        <v>2659</v>
      </c>
      <c r="C2767" t="s">
        <v>5417</v>
      </c>
      <c r="D2767" t="s">
        <v>5414</v>
      </c>
    </row>
    <row r="2768" spans="1:4" x14ac:dyDescent="0.25">
      <c r="A2768" t="s">
        <v>5418</v>
      </c>
      <c r="B2768" s="51">
        <v>2660</v>
      </c>
      <c r="C2768" t="s">
        <v>5419</v>
      </c>
    </row>
    <row r="2769" spans="1:4" x14ac:dyDescent="0.25">
      <c r="A2769" t="s">
        <v>5418</v>
      </c>
      <c r="B2769" s="51">
        <v>2660</v>
      </c>
      <c r="C2769" t="s">
        <v>5420</v>
      </c>
      <c r="D2769" t="s">
        <v>5419</v>
      </c>
    </row>
    <row r="2770" spans="1:4" x14ac:dyDescent="0.25">
      <c r="A2770" t="s">
        <v>5421</v>
      </c>
      <c r="B2770" s="51">
        <v>2661</v>
      </c>
      <c r="C2770" t="s">
        <v>5422</v>
      </c>
      <c r="D2770" t="s">
        <v>5423</v>
      </c>
    </row>
    <row r="2771" spans="1:4" x14ac:dyDescent="0.25">
      <c r="A2771" t="s">
        <v>5421</v>
      </c>
      <c r="B2771" s="51">
        <v>2661</v>
      </c>
      <c r="C2771" t="s">
        <v>5423</v>
      </c>
    </row>
    <row r="2772" spans="1:4" x14ac:dyDescent="0.25">
      <c r="A2772" t="s">
        <v>5421</v>
      </c>
      <c r="B2772" s="51">
        <v>2661</v>
      </c>
      <c r="C2772" t="s">
        <v>5424</v>
      </c>
      <c r="D2772" t="s">
        <v>5423</v>
      </c>
    </row>
    <row r="2773" spans="1:4" x14ac:dyDescent="0.25">
      <c r="A2773" t="s">
        <v>5421</v>
      </c>
      <c r="B2773" s="51">
        <v>2662</v>
      </c>
      <c r="C2773" t="s">
        <v>5425</v>
      </c>
      <c r="D2773" t="s">
        <v>5426</v>
      </c>
    </row>
    <row r="2774" spans="1:4" x14ac:dyDescent="0.25">
      <c r="A2774" t="s">
        <v>5421</v>
      </c>
      <c r="B2774" s="51">
        <v>2662</v>
      </c>
      <c r="C2774" t="s">
        <v>5426</v>
      </c>
    </row>
    <row r="2775" spans="1:4" x14ac:dyDescent="0.25">
      <c r="A2775" t="s">
        <v>5421</v>
      </c>
      <c r="B2775" s="51">
        <v>2662</v>
      </c>
      <c r="C2775" t="s">
        <v>5427</v>
      </c>
      <c r="D2775" t="s">
        <v>5426</v>
      </c>
    </row>
    <row r="2776" spans="1:4" x14ac:dyDescent="0.25">
      <c r="A2776" t="s">
        <v>5421</v>
      </c>
      <c r="B2776" s="51">
        <v>2663</v>
      </c>
      <c r="C2776" t="s">
        <v>5428</v>
      </c>
    </row>
    <row r="2777" spans="1:4" x14ac:dyDescent="0.25">
      <c r="A2777" t="s">
        <v>5421</v>
      </c>
      <c r="B2777" s="51">
        <v>2663</v>
      </c>
      <c r="C2777" t="s">
        <v>5429</v>
      </c>
      <c r="D2777" t="s">
        <v>5428</v>
      </c>
    </row>
    <row r="2778" spans="1:4" x14ac:dyDescent="0.25">
      <c r="A2778" t="s">
        <v>5421</v>
      </c>
      <c r="B2778" s="51">
        <v>2663</v>
      </c>
      <c r="C2778" t="s">
        <v>5430</v>
      </c>
      <c r="D2778" t="s">
        <v>5428</v>
      </c>
    </row>
    <row r="2779" spans="1:4" x14ac:dyDescent="0.25">
      <c r="A2779" t="s">
        <v>5431</v>
      </c>
      <c r="B2779" s="51">
        <v>2664</v>
      </c>
      <c r="C2779" t="s">
        <v>5432</v>
      </c>
      <c r="D2779" t="s">
        <v>5433</v>
      </c>
    </row>
    <row r="2780" spans="1:4" x14ac:dyDescent="0.25">
      <c r="A2780" t="s">
        <v>5431</v>
      </c>
      <c r="B2780" s="51">
        <v>2664</v>
      </c>
      <c r="C2780" t="s">
        <v>5434</v>
      </c>
      <c r="D2780" t="s">
        <v>5433</v>
      </c>
    </row>
    <row r="2781" spans="1:4" x14ac:dyDescent="0.25">
      <c r="A2781" t="s">
        <v>5431</v>
      </c>
      <c r="B2781" s="51">
        <v>2664</v>
      </c>
      <c r="C2781" t="s">
        <v>5435</v>
      </c>
      <c r="D2781" t="s">
        <v>5433</v>
      </c>
    </row>
    <row r="2782" spans="1:4" x14ac:dyDescent="0.25">
      <c r="A2782" t="s">
        <v>5431</v>
      </c>
      <c r="B2782" s="51">
        <v>2664</v>
      </c>
      <c r="C2782" t="s">
        <v>5436</v>
      </c>
      <c r="D2782" t="s">
        <v>5433</v>
      </c>
    </row>
    <row r="2783" spans="1:4" x14ac:dyDescent="0.25">
      <c r="A2783" t="s">
        <v>5431</v>
      </c>
      <c r="B2783" s="51">
        <v>2664</v>
      </c>
      <c r="C2783" t="s">
        <v>5437</v>
      </c>
      <c r="D2783" t="s">
        <v>5433</v>
      </c>
    </row>
    <row r="2784" spans="1:4" x14ac:dyDescent="0.25">
      <c r="A2784" t="s">
        <v>5431</v>
      </c>
      <c r="B2784" s="51">
        <v>2664</v>
      </c>
      <c r="C2784" t="s">
        <v>5438</v>
      </c>
      <c r="D2784" t="s">
        <v>5433</v>
      </c>
    </row>
    <row r="2785" spans="1:4" x14ac:dyDescent="0.25">
      <c r="A2785" t="s">
        <v>5431</v>
      </c>
      <c r="B2785" s="51">
        <v>2664</v>
      </c>
      <c r="C2785" t="s">
        <v>5439</v>
      </c>
      <c r="D2785" t="s">
        <v>5433</v>
      </c>
    </row>
    <row r="2786" spans="1:4" x14ac:dyDescent="0.25">
      <c r="A2786" t="s">
        <v>5431</v>
      </c>
      <c r="B2786" s="51">
        <v>2664</v>
      </c>
      <c r="C2786" t="s">
        <v>5433</v>
      </c>
    </row>
    <row r="2787" spans="1:4" x14ac:dyDescent="0.25">
      <c r="A2787" t="s">
        <v>5431</v>
      </c>
      <c r="B2787" s="51">
        <v>2664</v>
      </c>
      <c r="C2787" t="s">
        <v>5440</v>
      </c>
      <c r="D2787" t="s">
        <v>5433</v>
      </c>
    </row>
    <row r="2788" spans="1:4" x14ac:dyDescent="0.25">
      <c r="A2788" t="s">
        <v>5441</v>
      </c>
      <c r="B2788" s="51">
        <v>2665</v>
      </c>
      <c r="C2788" t="s">
        <v>5442</v>
      </c>
      <c r="D2788" t="s">
        <v>5443</v>
      </c>
    </row>
    <row r="2789" spans="1:4" x14ac:dyDescent="0.25">
      <c r="A2789" t="s">
        <v>5441</v>
      </c>
      <c r="B2789" s="51">
        <v>2665</v>
      </c>
      <c r="C2789" t="s">
        <v>5444</v>
      </c>
      <c r="D2789" t="s">
        <v>5443</v>
      </c>
    </row>
    <row r="2790" spans="1:4" x14ac:dyDescent="0.25">
      <c r="A2790" t="s">
        <v>5441</v>
      </c>
      <c r="B2790" s="51">
        <v>2665</v>
      </c>
      <c r="C2790" t="s">
        <v>5445</v>
      </c>
      <c r="D2790" t="s">
        <v>5443</v>
      </c>
    </row>
    <row r="2791" spans="1:4" x14ac:dyDescent="0.25">
      <c r="A2791" t="s">
        <v>5441</v>
      </c>
      <c r="B2791" s="51">
        <v>2665</v>
      </c>
      <c r="C2791" t="s">
        <v>5443</v>
      </c>
    </row>
    <row r="2792" spans="1:4" x14ac:dyDescent="0.25">
      <c r="A2792" t="s">
        <v>5441</v>
      </c>
      <c r="B2792" s="51">
        <v>2665</v>
      </c>
      <c r="C2792" t="s">
        <v>5446</v>
      </c>
      <c r="D2792" t="s">
        <v>5443</v>
      </c>
    </row>
    <row r="2793" spans="1:4" x14ac:dyDescent="0.25">
      <c r="A2793" t="s">
        <v>5441</v>
      </c>
      <c r="B2793" s="51">
        <v>2665</v>
      </c>
      <c r="C2793" t="s">
        <v>5447</v>
      </c>
      <c r="D2793" t="s">
        <v>5443</v>
      </c>
    </row>
    <row r="2794" spans="1:4" x14ac:dyDescent="0.25">
      <c r="A2794" t="s">
        <v>5441</v>
      </c>
      <c r="B2794" s="51">
        <v>2665</v>
      </c>
      <c r="C2794" t="s">
        <v>5448</v>
      </c>
      <c r="D2794" t="s">
        <v>5443</v>
      </c>
    </row>
    <row r="2795" spans="1:4" x14ac:dyDescent="0.25">
      <c r="A2795" t="s">
        <v>5449</v>
      </c>
      <c r="B2795" s="51">
        <v>2666</v>
      </c>
      <c r="C2795" t="s">
        <v>5450</v>
      </c>
      <c r="D2795" t="s">
        <v>5451</v>
      </c>
    </row>
    <row r="2796" spans="1:4" x14ac:dyDescent="0.25">
      <c r="A2796" t="s">
        <v>5449</v>
      </c>
      <c r="B2796" s="51">
        <v>2666</v>
      </c>
      <c r="C2796" t="s">
        <v>5452</v>
      </c>
      <c r="D2796" t="s">
        <v>5451</v>
      </c>
    </row>
    <row r="2797" spans="1:4" x14ac:dyDescent="0.25">
      <c r="A2797" t="s">
        <v>5449</v>
      </c>
      <c r="B2797" s="51">
        <v>2666</v>
      </c>
      <c r="C2797" t="s">
        <v>5453</v>
      </c>
      <c r="D2797" t="s">
        <v>5451</v>
      </c>
    </row>
    <row r="2798" spans="1:4" x14ac:dyDescent="0.25">
      <c r="A2798" t="s">
        <v>5449</v>
      </c>
      <c r="B2798" s="51">
        <v>2666</v>
      </c>
      <c r="C2798" t="s">
        <v>5451</v>
      </c>
    </row>
    <row r="2799" spans="1:4" x14ac:dyDescent="0.25">
      <c r="A2799" t="s">
        <v>5454</v>
      </c>
      <c r="B2799" s="51">
        <v>2667</v>
      </c>
      <c r="C2799" t="s">
        <v>5455</v>
      </c>
      <c r="D2799" t="s">
        <v>5456</v>
      </c>
    </row>
    <row r="2800" spans="1:4" x14ac:dyDescent="0.25">
      <c r="A2800" t="s">
        <v>5454</v>
      </c>
      <c r="B2800" s="51">
        <v>2667</v>
      </c>
      <c r="C2800" t="s">
        <v>5457</v>
      </c>
      <c r="D2800" t="s">
        <v>5456</v>
      </c>
    </row>
    <row r="2801" spans="1:4" x14ac:dyDescent="0.25">
      <c r="A2801" t="s">
        <v>5454</v>
      </c>
      <c r="B2801" s="51">
        <v>2667</v>
      </c>
      <c r="C2801" t="s">
        <v>5458</v>
      </c>
      <c r="D2801" t="s">
        <v>5456</v>
      </c>
    </row>
    <row r="2802" spans="1:4" x14ac:dyDescent="0.25">
      <c r="A2802" t="s">
        <v>5454</v>
      </c>
      <c r="B2802" s="51">
        <v>2667</v>
      </c>
      <c r="C2802" t="s">
        <v>5456</v>
      </c>
    </row>
    <row r="2803" spans="1:4" x14ac:dyDescent="0.25">
      <c r="A2803" t="s">
        <v>5454</v>
      </c>
      <c r="B2803" s="51">
        <v>2667</v>
      </c>
      <c r="C2803" t="s">
        <v>5459</v>
      </c>
      <c r="D2803" t="s">
        <v>5456</v>
      </c>
    </row>
    <row r="2804" spans="1:4" x14ac:dyDescent="0.25">
      <c r="A2804" t="s">
        <v>5460</v>
      </c>
      <c r="B2804" s="51">
        <v>2668</v>
      </c>
      <c r="C2804" t="s">
        <v>5461</v>
      </c>
      <c r="D2804" t="s">
        <v>5462</v>
      </c>
    </row>
    <row r="2805" spans="1:4" x14ac:dyDescent="0.25">
      <c r="A2805" t="s">
        <v>5460</v>
      </c>
      <c r="B2805" s="51">
        <v>2668</v>
      </c>
      <c r="C2805" t="s">
        <v>5463</v>
      </c>
      <c r="D2805" t="s">
        <v>5462</v>
      </c>
    </row>
    <row r="2806" spans="1:4" x14ac:dyDescent="0.25">
      <c r="A2806" t="s">
        <v>5460</v>
      </c>
      <c r="B2806" s="51">
        <v>2668</v>
      </c>
      <c r="C2806" t="s">
        <v>5464</v>
      </c>
      <c r="D2806" t="s">
        <v>5462</v>
      </c>
    </row>
    <row r="2807" spans="1:4" x14ac:dyDescent="0.25">
      <c r="A2807" t="s">
        <v>5460</v>
      </c>
      <c r="B2807" s="51">
        <v>2668</v>
      </c>
      <c r="C2807" t="s">
        <v>5465</v>
      </c>
      <c r="D2807" t="s">
        <v>5462</v>
      </c>
    </row>
    <row r="2808" spans="1:4" x14ac:dyDescent="0.25">
      <c r="A2808" t="s">
        <v>5460</v>
      </c>
      <c r="B2808" s="51">
        <v>2668</v>
      </c>
      <c r="C2808" t="s">
        <v>5462</v>
      </c>
    </row>
    <row r="2809" spans="1:4" x14ac:dyDescent="0.25">
      <c r="A2809" t="s">
        <v>5460</v>
      </c>
      <c r="B2809" s="51">
        <v>2668</v>
      </c>
      <c r="C2809" t="s">
        <v>5466</v>
      </c>
      <c r="D2809" t="s">
        <v>5462</v>
      </c>
    </row>
    <row r="2810" spans="1:4" x14ac:dyDescent="0.25">
      <c r="A2810" t="s">
        <v>5467</v>
      </c>
      <c r="B2810" s="51">
        <v>2669</v>
      </c>
      <c r="C2810" t="s">
        <v>5468</v>
      </c>
      <c r="D2810" t="s">
        <v>5469</v>
      </c>
    </row>
    <row r="2811" spans="1:4" x14ac:dyDescent="0.25">
      <c r="A2811" t="s">
        <v>5467</v>
      </c>
      <c r="B2811" s="51">
        <v>2669</v>
      </c>
      <c r="C2811" t="s">
        <v>5470</v>
      </c>
      <c r="D2811" t="s">
        <v>5469</v>
      </c>
    </row>
    <row r="2812" spans="1:4" x14ac:dyDescent="0.25">
      <c r="A2812" t="s">
        <v>5467</v>
      </c>
      <c r="B2812" s="51">
        <v>2669</v>
      </c>
      <c r="C2812" t="s">
        <v>5471</v>
      </c>
      <c r="D2812" t="s">
        <v>5469</v>
      </c>
    </row>
    <row r="2813" spans="1:4" x14ac:dyDescent="0.25">
      <c r="A2813" t="s">
        <v>5467</v>
      </c>
      <c r="B2813" s="51">
        <v>2669</v>
      </c>
      <c r="C2813" t="s">
        <v>5469</v>
      </c>
    </row>
    <row r="2814" spans="1:4" x14ac:dyDescent="0.25">
      <c r="A2814" t="s">
        <v>5467</v>
      </c>
      <c r="B2814" s="51">
        <v>2669</v>
      </c>
      <c r="C2814" t="s">
        <v>5472</v>
      </c>
      <c r="D2814" t="s">
        <v>5469</v>
      </c>
    </row>
    <row r="2815" spans="1:4" x14ac:dyDescent="0.25">
      <c r="A2815" t="s">
        <v>5467</v>
      </c>
      <c r="B2815" s="51">
        <v>2669</v>
      </c>
      <c r="C2815" t="s">
        <v>5473</v>
      </c>
      <c r="D2815" t="s">
        <v>5469</v>
      </c>
    </row>
    <row r="2816" spans="1:4" x14ac:dyDescent="0.25">
      <c r="A2816" t="s">
        <v>5467</v>
      </c>
      <c r="B2816" s="51">
        <v>2669</v>
      </c>
      <c r="C2816" t="s">
        <v>5474</v>
      </c>
      <c r="D2816" t="s">
        <v>5469</v>
      </c>
    </row>
    <row r="2817" spans="1:4" x14ac:dyDescent="0.25">
      <c r="A2817" t="s">
        <v>5467</v>
      </c>
      <c r="B2817" s="51">
        <v>2669</v>
      </c>
      <c r="C2817" t="s">
        <v>5475</v>
      </c>
      <c r="D2817" t="s">
        <v>5469</v>
      </c>
    </row>
    <row r="2818" spans="1:4" x14ac:dyDescent="0.25">
      <c r="A2818" t="s">
        <v>5476</v>
      </c>
      <c r="B2818" s="51">
        <v>2670</v>
      </c>
      <c r="C2818" t="s">
        <v>5477</v>
      </c>
      <c r="D2818" t="s">
        <v>5478</v>
      </c>
    </row>
    <row r="2819" spans="1:4" x14ac:dyDescent="0.25">
      <c r="A2819" t="s">
        <v>5476</v>
      </c>
      <c r="B2819" s="51">
        <v>2670</v>
      </c>
      <c r="C2819" t="s">
        <v>5479</v>
      </c>
      <c r="D2819" t="s">
        <v>5478</v>
      </c>
    </row>
    <row r="2820" spans="1:4" x14ac:dyDescent="0.25">
      <c r="A2820" t="s">
        <v>5476</v>
      </c>
      <c r="B2820" s="51">
        <v>2670</v>
      </c>
      <c r="C2820" t="s">
        <v>5480</v>
      </c>
      <c r="D2820" t="s">
        <v>5478</v>
      </c>
    </row>
    <row r="2821" spans="1:4" x14ac:dyDescent="0.25">
      <c r="A2821" t="s">
        <v>5476</v>
      </c>
      <c r="B2821" s="51">
        <v>2670</v>
      </c>
      <c r="C2821" t="s">
        <v>5481</v>
      </c>
      <c r="D2821" t="s">
        <v>5478</v>
      </c>
    </row>
    <row r="2822" spans="1:4" x14ac:dyDescent="0.25">
      <c r="A2822" t="s">
        <v>5476</v>
      </c>
      <c r="B2822" s="51">
        <v>2670</v>
      </c>
      <c r="C2822" t="s">
        <v>5478</v>
      </c>
    </row>
    <row r="2823" spans="1:4" x14ac:dyDescent="0.25">
      <c r="A2823" t="s">
        <v>5482</v>
      </c>
      <c r="B2823" s="51">
        <v>2671</v>
      </c>
      <c r="C2823" t="s">
        <v>5483</v>
      </c>
      <c r="D2823" t="s">
        <v>5484</v>
      </c>
    </row>
    <row r="2824" spans="1:4" x14ac:dyDescent="0.25">
      <c r="A2824" t="s">
        <v>5482</v>
      </c>
      <c r="B2824" s="51">
        <v>2671</v>
      </c>
      <c r="C2824" t="s">
        <v>5485</v>
      </c>
      <c r="D2824" t="s">
        <v>5484</v>
      </c>
    </row>
    <row r="2825" spans="1:4" x14ac:dyDescent="0.25">
      <c r="A2825" t="s">
        <v>5482</v>
      </c>
      <c r="B2825" s="51">
        <v>2671</v>
      </c>
      <c r="C2825" t="s">
        <v>5486</v>
      </c>
      <c r="D2825" t="s">
        <v>5484</v>
      </c>
    </row>
    <row r="2826" spans="1:4" x14ac:dyDescent="0.25">
      <c r="A2826" t="s">
        <v>5482</v>
      </c>
      <c r="B2826" s="51">
        <v>2671</v>
      </c>
      <c r="C2826" t="s">
        <v>5487</v>
      </c>
      <c r="D2826" t="s">
        <v>5484</v>
      </c>
    </row>
    <row r="2827" spans="1:4" x14ac:dyDescent="0.25">
      <c r="A2827" t="s">
        <v>5482</v>
      </c>
      <c r="B2827" s="51">
        <v>2671</v>
      </c>
      <c r="C2827" t="s">
        <v>5484</v>
      </c>
    </row>
    <row r="2828" spans="1:4" x14ac:dyDescent="0.25">
      <c r="A2828" t="s">
        <v>5482</v>
      </c>
      <c r="B2828" s="51">
        <v>2671</v>
      </c>
      <c r="C2828" t="s">
        <v>5488</v>
      </c>
      <c r="D2828" t="s">
        <v>5484</v>
      </c>
    </row>
    <row r="2829" spans="1:4" x14ac:dyDescent="0.25">
      <c r="A2829" t="s">
        <v>5482</v>
      </c>
      <c r="B2829" s="51">
        <v>2671</v>
      </c>
      <c r="C2829" t="s">
        <v>5489</v>
      </c>
      <c r="D2829" t="s">
        <v>5484</v>
      </c>
    </row>
    <row r="2830" spans="1:4" x14ac:dyDescent="0.25">
      <c r="A2830" t="s">
        <v>5482</v>
      </c>
      <c r="B2830" s="51">
        <v>2671</v>
      </c>
      <c r="C2830" t="s">
        <v>5490</v>
      </c>
      <c r="D2830" t="s">
        <v>5484</v>
      </c>
    </row>
    <row r="2831" spans="1:4" x14ac:dyDescent="0.25">
      <c r="A2831" t="s">
        <v>5491</v>
      </c>
      <c r="B2831" s="51">
        <v>2672</v>
      </c>
      <c r="C2831" t="s">
        <v>14269</v>
      </c>
      <c r="D2831" t="s">
        <v>5492</v>
      </c>
    </row>
    <row r="2832" spans="1:4" x14ac:dyDescent="0.25">
      <c r="A2832" t="s">
        <v>5491</v>
      </c>
      <c r="B2832" s="51">
        <v>2672</v>
      </c>
      <c r="C2832" t="s">
        <v>5493</v>
      </c>
      <c r="D2832" t="s">
        <v>5492</v>
      </c>
    </row>
    <row r="2833" spans="1:4" x14ac:dyDescent="0.25">
      <c r="A2833" t="s">
        <v>5491</v>
      </c>
      <c r="B2833" s="51">
        <v>2672</v>
      </c>
      <c r="C2833" t="s">
        <v>5494</v>
      </c>
      <c r="D2833" t="s">
        <v>5492</v>
      </c>
    </row>
    <row r="2834" spans="1:4" x14ac:dyDescent="0.25">
      <c r="A2834" t="s">
        <v>5491</v>
      </c>
      <c r="B2834" s="51">
        <v>2672</v>
      </c>
      <c r="C2834" t="s">
        <v>5492</v>
      </c>
    </row>
    <row r="2835" spans="1:4" x14ac:dyDescent="0.25">
      <c r="A2835" t="s">
        <v>5491</v>
      </c>
      <c r="B2835" s="51">
        <v>2672</v>
      </c>
      <c r="C2835" t="s">
        <v>5495</v>
      </c>
      <c r="D2835" t="s">
        <v>5492</v>
      </c>
    </row>
    <row r="2836" spans="1:4" x14ac:dyDescent="0.25">
      <c r="A2836" t="s">
        <v>5491</v>
      </c>
      <c r="B2836" s="51">
        <v>2672</v>
      </c>
      <c r="C2836" t="s">
        <v>5496</v>
      </c>
      <c r="D2836" t="s">
        <v>5492</v>
      </c>
    </row>
    <row r="2837" spans="1:4" x14ac:dyDescent="0.25">
      <c r="A2837" t="s">
        <v>5491</v>
      </c>
      <c r="B2837" s="51">
        <v>2672</v>
      </c>
      <c r="C2837" t="s">
        <v>5497</v>
      </c>
      <c r="D2837" t="s">
        <v>5492</v>
      </c>
    </row>
    <row r="2838" spans="1:4" x14ac:dyDescent="0.25">
      <c r="A2838" t="s">
        <v>5498</v>
      </c>
      <c r="B2838" s="51">
        <v>2673</v>
      </c>
      <c r="C2838" t="s">
        <v>5499</v>
      </c>
      <c r="D2838" t="s">
        <v>5500</v>
      </c>
    </row>
    <row r="2839" spans="1:4" x14ac:dyDescent="0.25">
      <c r="A2839" t="s">
        <v>5498</v>
      </c>
      <c r="B2839" s="51">
        <v>2673</v>
      </c>
      <c r="C2839" t="s">
        <v>5500</v>
      </c>
    </row>
    <row r="2840" spans="1:4" x14ac:dyDescent="0.25">
      <c r="A2840" t="s">
        <v>5498</v>
      </c>
      <c r="B2840" s="51">
        <v>2673</v>
      </c>
      <c r="C2840" t="s">
        <v>5501</v>
      </c>
      <c r="D2840" t="s">
        <v>5500</v>
      </c>
    </row>
    <row r="2841" spans="1:4" x14ac:dyDescent="0.25">
      <c r="A2841" t="s">
        <v>5498</v>
      </c>
      <c r="B2841" s="51">
        <v>2673</v>
      </c>
      <c r="C2841" t="s">
        <v>5502</v>
      </c>
      <c r="D2841" t="s">
        <v>5500</v>
      </c>
    </row>
    <row r="2842" spans="1:4" x14ac:dyDescent="0.25">
      <c r="A2842" t="s">
        <v>5498</v>
      </c>
      <c r="B2842" s="51">
        <v>2673</v>
      </c>
      <c r="C2842" t="s">
        <v>5503</v>
      </c>
      <c r="D2842" t="s">
        <v>5500</v>
      </c>
    </row>
    <row r="2843" spans="1:4" x14ac:dyDescent="0.25">
      <c r="A2843" t="s">
        <v>5498</v>
      </c>
      <c r="B2843" s="51">
        <v>2673</v>
      </c>
      <c r="C2843" t="s">
        <v>5504</v>
      </c>
      <c r="D2843" t="s">
        <v>5500</v>
      </c>
    </row>
    <row r="2844" spans="1:4" x14ac:dyDescent="0.25">
      <c r="A2844" t="s">
        <v>5505</v>
      </c>
      <c r="B2844" s="51">
        <v>2674</v>
      </c>
      <c r="C2844" t="s">
        <v>5506</v>
      </c>
      <c r="D2844" t="s">
        <v>5507</v>
      </c>
    </row>
    <row r="2845" spans="1:4" x14ac:dyDescent="0.25">
      <c r="A2845" t="s">
        <v>5505</v>
      </c>
      <c r="B2845" s="51">
        <v>2674</v>
      </c>
      <c r="C2845" t="s">
        <v>5508</v>
      </c>
      <c r="D2845" t="s">
        <v>5507</v>
      </c>
    </row>
    <row r="2846" spans="1:4" x14ac:dyDescent="0.25">
      <c r="A2846" t="s">
        <v>5505</v>
      </c>
      <c r="B2846" s="51">
        <v>2674</v>
      </c>
      <c r="C2846" t="s">
        <v>5509</v>
      </c>
      <c r="D2846" t="s">
        <v>5507</v>
      </c>
    </row>
    <row r="2847" spans="1:4" x14ac:dyDescent="0.25">
      <c r="A2847" t="s">
        <v>5505</v>
      </c>
      <c r="B2847" s="51">
        <v>2674</v>
      </c>
      <c r="C2847" t="s">
        <v>5510</v>
      </c>
      <c r="D2847" t="s">
        <v>5507</v>
      </c>
    </row>
    <row r="2848" spans="1:4" x14ac:dyDescent="0.25">
      <c r="A2848" t="s">
        <v>5505</v>
      </c>
      <c r="B2848" s="51">
        <v>2674</v>
      </c>
      <c r="C2848" t="s">
        <v>5511</v>
      </c>
      <c r="D2848" t="s">
        <v>5507</v>
      </c>
    </row>
    <row r="2849" spans="1:4" x14ac:dyDescent="0.25">
      <c r="A2849" t="s">
        <v>5505</v>
      </c>
      <c r="B2849" s="51">
        <v>2674</v>
      </c>
      <c r="C2849" t="s">
        <v>5507</v>
      </c>
    </row>
    <row r="2850" spans="1:4" x14ac:dyDescent="0.25">
      <c r="A2850" t="s">
        <v>5505</v>
      </c>
      <c r="B2850" s="51">
        <v>2674</v>
      </c>
      <c r="C2850" t="s">
        <v>5512</v>
      </c>
      <c r="D2850" t="s">
        <v>5507</v>
      </c>
    </row>
    <row r="2851" spans="1:4" x14ac:dyDescent="0.25">
      <c r="A2851" t="s">
        <v>5513</v>
      </c>
      <c r="B2851" s="51">
        <v>2675</v>
      </c>
      <c r="C2851" t="s">
        <v>5514</v>
      </c>
      <c r="D2851" t="s">
        <v>5515</v>
      </c>
    </row>
    <row r="2852" spans="1:4" x14ac:dyDescent="0.25">
      <c r="A2852" t="s">
        <v>5513</v>
      </c>
      <c r="B2852" s="51">
        <v>2675</v>
      </c>
      <c r="C2852" t="s">
        <v>5515</v>
      </c>
    </row>
    <row r="2853" spans="1:4" x14ac:dyDescent="0.25">
      <c r="A2853" t="s">
        <v>5513</v>
      </c>
      <c r="B2853" s="51">
        <v>2675</v>
      </c>
      <c r="C2853" t="s">
        <v>5516</v>
      </c>
      <c r="D2853" t="s">
        <v>5515</v>
      </c>
    </row>
    <row r="2854" spans="1:4" x14ac:dyDescent="0.25">
      <c r="A2854" t="s">
        <v>5513</v>
      </c>
      <c r="B2854" s="51">
        <v>2675</v>
      </c>
      <c r="C2854" t="s">
        <v>5517</v>
      </c>
      <c r="D2854" t="s">
        <v>5515</v>
      </c>
    </row>
    <row r="2855" spans="1:4" x14ac:dyDescent="0.25">
      <c r="A2855" t="s">
        <v>5513</v>
      </c>
      <c r="B2855" s="51">
        <v>2675</v>
      </c>
      <c r="C2855" t="s">
        <v>5518</v>
      </c>
      <c r="D2855" t="s">
        <v>5515</v>
      </c>
    </row>
    <row r="2856" spans="1:4" x14ac:dyDescent="0.25">
      <c r="A2856" t="s">
        <v>5519</v>
      </c>
      <c r="B2856" s="51">
        <v>2676</v>
      </c>
      <c r="C2856" t="s">
        <v>5520</v>
      </c>
      <c r="D2856" t="s">
        <v>5521</v>
      </c>
    </row>
    <row r="2857" spans="1:4" x14ac:dyDescent="0.25">
      <c r="A2857" t="s">
        <v>5519</v>
      </c>
      <c r="B2857" s="51">
        <v>2676</v>
      </c>
      <c r="C2857" t="s">
        <v>5521</v>
      </c>
    </row>
    <row r="2858" spans="1:4" x14ac:dyDescent="0.25">
      <c r="A2858" t="s">
        <v>5522</v>
      </c>
      <c r="B2858" s="51">
        <v>2677</v>
      </c>
      <c r="C2858" t="s">
        <v>5523</v>
      </c>
      <c r="D2858" t="s">
        <v>5524</v>
      </c>
    </row>
    <row r="2859" spans="1:4" x14ac:dyDescent="0.25">
      <c r="A2859" t="s">
        <v>5522</v>
      </c>
      <c r="B2859" s="51">
        <v>2677</v>
      </c>
      <c r="C2859" t="s">
        <v>5525</v>
      </c>
      <c r="D2859" t="s">
        <v>5524</v>
      </c>
    </row>
    <row r="2860" spans="1:4" x14ac:dyDescent="0.25">
      <c r="A2860" t="s">
        <v>5522</v>
      </c>
      <c r="B2860" s="51">
        <v>2677</v>
      </c>
      <c r="C2860" t="s">
        <v>5526</v>
      </c>
      <c r="D2860" t="s">
        <v>5524</v>
      </c>
    </row>
    <row r="2861" spans="1:4" x14ac:dyDescent="0.25">
      <c r="A2861" t="s">
        <v>5522</v>
      </c>
      <c r="B2861" s="51">
        <v>2677</v>
      </c>
      <c r="C2861" t="s">
        <v>5524</v>
      </c>
    </row>
    <row r="2862" spans="1:4" x14ac:dyDescent="0.25">
      <c r="A2862" t="s">
        <v>5522</v>
      </c>
      <c r="B2862" s="51">
        <v>2677</v>
      </c>
      <c r="C2862" t="s">
        <v>5527</v>
      </c>
      <c r="D2862" t="s">
        <v>5524</v>
      </c>
    </row>
    <row r="2863" spans="1:4" x14ac:dyDescent="0.25">
      <c r="A2863" t="s">
        <v>5522</v>
      </c>
      <c r="B2863" s="51">
        <v>2677</v>
      </c>
      <c r="C2863" t="s">
        <v>5528</v>
      </c>
      <c r="D2863" t="s">
        <v>5524</v>
      </c>
    </row>
    <row r="2864" spans="1:4" x14ac:dyDescent="0.25">
      <c r="A2864" t="s">
        <v>5522</v>
      </c>
      <c r="B2864" s="51">
        <v>2677</v>
      </c>
      <c r="C2864" t="s">
        <v>5529</v>
      </c>
      <c r="D2864" t="s">
        <v>5524</v>
      </c>
    </row>
    <row r="2865" spans="1:4" x14ac:dyDescent="0.25">
      <c r="A2865" t="s">
        <v>5522</v>
      </c>
      <c r="B2865" s="51">
        <v>2677</v>
      </c>
      <c r="C2865" t="s">
        <v>5530</v>
      </c>
      <c r="D2865" t="s">
        <v>5524</v>
      </c>
    </row>
    <row r="2866" spans="1:4" x14ac:dyDescent="0.25">
      <c r="A2866" t="s">
        <v>5531</v>
      </c>
      <c r="B2866" s="51">
        <v>2678</v>
      </c>
      <c r="C2866" t="s">
        <v>5532</v>
      </c>
      <c r="D2866" t="s">
        <v>5533</v>
      </c>
    </row>
    <row r="2867" spans="1:4" x14ac:dyDescent="0.25">
      <c r="A2867" t="s">
        <v>5531</v>
      </c>
      <c r="B2867" s="51">
        <v>2678</v>
      </c>
      <c r="C2867" t="s">
        <v>5534</v>
      </c>
      <c r="D2867" t="s">
        <v>5533</v>
      </c>
    </row>
    <row r="2868" spans="1:4" x14ac:dyDescent="0.25">
      <c r="A2868" t="s">
        <v>5531</v>
      </c>
      <c r="B2868" s="51">
        <v>2678</v>
      </c>
      <c r="C2868" t="s">
        <v>5533</v>
      </c>
    </row>
    <row r="2869" spans="1:4" x14ac:dyDescent="0.25">
      <c r="A2869" t="s">
        <v>5531</v>
      </c>
      <c r="B2869" s="51">
        <v>2678</v>
      </c>
      <c r="C2869" t="s">
        <v>5535</v>
      </c>
      <c r="D2869" t="s">
        <v>5533</v>
      </c>
    </row>
    <row r="2870" spans="1:4" x14ac:dyDescent="0.25">
      <c r="A2870" t="s">
        <v>5536</v>
      </c>
      <c r="B2870" s="51">
        <v>2679</v>
      </c>
      <c r="C2870" t="s">
        <v>5537</v>
      </c>
      <c r="D2870" t="s">
        <v>5538</v>
      </c>
    </row>
    <row r="2871" spans="1:4" x14ac:dyDescent="0.25">
      <c r="A2871" t="s">
        <v>5536</v>
      </c>
      <c r="B2871" s="51">
        <v>2679</v>
      </c>
      <c r="C2871" t="s">
        <v>5538</v>
      </c>
    </row>
    <row r="2872" spans="1:4" x14ac:dyDescent="0.25">
      <c r="A2872" t="s">
        <v>5536</v>
      </c>
      <c r="B2872" s="51">
        <v>2679</v>
      </c>
      <c r="C2872" t="s">
        <v>5539</v>
      </c>
      <c r="D2872" t="s">
        <v>5538</v>
      </c>
    </row>
    <row r="2873" spans="1:4" x14ac:dyDescent="0.25">
      <c r="A2873" t="s">
        <v>5540</v>
      </c>
      <c r="B2873" s="51">
        <v>2680</v>
      </c>
      <c r="C2873" t="s">
        <v>5541</v>
      </c>
      <c r="D2873" t="s">
        <v>5542</v>
      </c>
    </row>
    <row r="2874" spans="1:4" x14ac:dyDescent="0.25">
      <c r="A2874" t="s">
        <v>5540</v>
      </c>
      <c r="B2874" s="51">
        <v>2680</v>
      </c>
      <c r="C2874" t="s">
        <v>5543</v>
      </c>
      <c r="D2874" t="s">
        <v>5542</v>
      </c>
    </row>
    <row r="2875" spans="1:4" x14ac:dyDescent="0.25">
      <c r="A2875" t="s">
        <v>5540</v>
      </c>
      <c r="B2875" s="51">
        <v>2680</v>
      </c>
      <c r="C2875" t="s">
        <v>5544</v>
      </c>
      <c r="D2875" t="s">
        <v>5542</v>
      </c>
    </row>
    <row r="2876" spans="1:4" x14ac:dyDescent="0.25">
      <c r="A2876" t="s">
        <v>5540</v>
      </c>
      <c r="B2876" s="51">
        <v>2680</v>
      </c>
      <c r="C2876" t="s">
        <v>5545</v>
      </c>
      <c r="D2876" t="s">
        <v>5542</v>
      </c>
    </row>
    <row r="2877" spans="1:4" x14ac:dyDescent="0.25">
      <c r="A2877" t="s">
        <v>5540</v>
      </c>
      <c r="B2877" s="51">
        <v>2680</v>
      </c>
      <c r="C2877" t="s">
        <v>5542</v>
      </c>
    </row>
    <row r="2878" spans="1:4" x14ac:dyDescent="0.25">
      <c r="A2878" t="s">
        <v>5540</v>
      </c>
      <c r="B2878" s="51">
        <v>2680</v>
      </c>
      <c r="C2878" t="s">
        <v>5546</v>
      </c>
      <c r="D2878" t="s">
        <v>5542</v>
      </c>
    </row>
    <row r="2879" spans="1:4" x14ac:dyDescent="0.25">
      <c r="A2879" t="s">
        <v>5547</v>
      </c>
      <c r="B2879" s="51">
        <v>2681</v>
      </c>
      <c r="C2879" t="s">
        <v>5548</v>
      </c>
      <c r="D2879" t="s">
        <v>5549</v>
      </c>
    </row>
    <row r="2880" spans="1:4" x14ac:dyDescent="0.25">
      <c r="A2880" t="s">
        <v>5547</v>
      </c>
      <c r="B2880" s="51">
        <v>2681</v>
      </c>
      <c r="C2880" t="s">
        <v>5550</v>
      </c>
      <c r="D2880" t="s">
        <v>5549</v>
      </c>
    </row>
    <row r="2881" spans="1:4" x14ac:dyDescent="0.25">
      <c r="A2881" t="s">
        <v>5547</v>
      </c>
      <c r="B2881" s="51">
        <v>2681</v>
      </c>
      <c r="C2881" t="s">
        <v>5551</v>
      </c>
      <c r="D2881" t="s">
        <v>5549</v>
      </c>
    </row>
    <row r="2882" spans="1:4" x14ac:dyDescent="0.25">
      <c r="A2882" t="s">
        <v>5547</v>
      </c>
      <c r="B2882" s="51">
        <v>2681</v>
      </c>
      <c r="C2882" t="s">
        <v>5552</v>
      </c>
      <c r="D2882" t="s">
        <v>5549</v>
      </c>
    </row>
    <row r="2883" spans="1:4" x14ac:dyDescent="0.25">
      <c r="A2883" t="s">
        <v>5547</v>
      </c>
      <c r="B2883" s="51">
        <v>2681</v>
      </c>
      <c r="C2883" t="s">
        <v>5549</v>
      </c>
    </row>
    <row r="2884" spans="1:4" x14ac:dyDescent="0.25">
      <c r="A2884" t="s">
        <v>5547</v>
      </c>
      <c r="B2884" s="51">
        <v>2681</v>
      </c>
      <c r="C2884" t="s">
        <v>5553</v>
      </c>
      <c r="D2884" t="s">
        <v>5549</v>
      </c>
    </row>
    <row r="2885" spans="1:4" x14ac:dyDescent="0.25">
      <c r="A2885" t="s">
        <v>5547</v>
      </c>
      <c r="B2885" s="51">
        <v>2681</v>
      </c>
      <c r="C2885" t="s">
        <v>5554</v>
      </c>
      <c r="D2885" t="s">
        <v>5549</v>
      </c>
    </row>
    <row r="2886" spans="1:4" x14ac:dyDescent="0.25">
      <c r="A2886" t="s">
        <v>5547</v>
      </c>
      <c r="B2886" s="51">
        <v>2681</v>
      </c>
      <c r="C2886" t="s">
        <v>5555</v>
      </c>
      <c r="D2886" t="s">
        <v>5549</v>
      </c>
    </row>
    <row r="2887" spans="1:4" x14ac:dyDescent="0.25">
      <c r="A2887" t="s">
        <v>5547</v>
      </c>
      <c r="B2887" s="51">
        <v>2681</v>
      </c>
      <c r="C2887" t="s">
        <v>5556</v>
      </c>
      <c r="D2887" t="s">
        <v>5549</v>
      </c>
    </row>
    <row r="2888" spans="1:4" x14ac:dyDescent="0.25">
      <c r="A2888" t="s">
        <v>5557</v>
      </c>
      <c r="B2888" s="51">
        <v>2682</v>
      </c>
      <c r="C2888" t="s">
        <v>5558</v>
      </c>
      <c r="D2888" t="s">
        <v>5559</v>
      </c>
    </row>
    <row r="2889" spans="1:4" x14ac:dyDescent="0.25">
      <c r="A2889" t="s">
        <v>5557</v>
      </c>
      <c r="B2889" s="51">
        <v>2682</v>
      </c>
      <c r="C2889" t="s">
        <v>5560</v>
      </c>
      <c r="D2889" t="s">
        <v>5559</v>
      </c>
    </row>
    <row r="2890" spans="1:4" x14ac:dyDescent="0.25">
      <c r="A2890" t="s">
        <v>5557</v>
      </c>
      <c r="B2890" s="51">
        <v>2682</v>
      </c>
      <c r="C2890" t="s">
        <v>5561</v>
      </c>
      <c r="D2890" t="s">
        <v>5559</v>
      </c>
    </row>
    <row r="2891" spans="1:4" x14ac:dyDescent="0.25">
      <c r="A2891" t="s">
        <v>5557</v>
      </c>
      <c r="B2891" s="51">
        <v>2682</v>
      </c>
      <c r="C2891" t="s">
        <v>5562</v>
      </c>
      <c r="D2891" t="s">
        <v>5559</v>
      </c>
    </row>
    <row r="2892" spans="1:4" x14ac:dyDescent="0.25">
      <c r="A2892" t="s">
        <v>5557</v>
      </c>
      <c r="B2892" s="51">
        <v>2682</v>
      </c>
      <c r="C2892" t="s">
        <v>5559</v>
      </c>
    </row>
    <row r="2893" spans="1:4" x14ac:dyDescent="0.25">
      <c r="A2893" t="s">
        <v>5563</v>
      </c>
      <c r="B2893" s="51">
        <v>2683</v>
      </c>
      <c r="C2893" t="s">
        <v>5564</v>
      </c>
      <c r="D2893" t="s">
        <v>5565</v>
      </c>
    </row>
    <row r="2894" spans="1:4" x14ac:dyDescent="0.25">
      <c r="A2894" t="s">
        <v>5563</v>
      </c>
      <c r="B2894" s="51">
        <v>2683</v>
      </c>
      <c r="C2894" t="s">
        <v>5566</v>
      </c>
      <c r="D2894" t="s">
        <v>5565</v>
      </c>
    </row>
    <row r="2895" spans="1:4" x14ac:dyDescent="0.25">
      <c r="A2895" t="s">
        <v>5563</v>
      </c>
      <c r="B2895" s="51">
        <v>2683</v>
      </c>
      <c r="C2895" t="s">
        <v>5565</v>
      </c>
    </row>
    <row r="2896" spans="1:4" x14ac:dyDescent="0.25">
      <c r="A2896" t="s">
        <v>5563</v>
      </c>
      <c r="B2896" s="51">
        <v>2683</v>
      </c>
      <c r="C2896" t="s">
        <v>5567</v>
      </c>
      <c r="D2896" t="s">
        <v>5565</v>
      </c>
    </row>
    <row r="2897" spans="1:4" x14ac:dyDescent="0.25">
      <c r="A2897" t="s">
        <v>5568</v>
      </c>
      <c r="B2897" s="51">
        <v>2684</v>
      </c>
      <c r="C2897" t="s">
        <v>5569</v>
      </c>
      <c r="D2897" t="s">
        <v>5570</v>
      </c>
    </row>
    <row r="2898" spans="1:4" x14ac:dyDescent="0.25">
      <c r="A2898" t="s">
        <v>5568</v>
      </c>
      <c r="B2898" s="51">
        <v>2684</v>
      </c>
      <c r="C2898" t="s">
        <v>5571</v>
      </c>
      <c r="D2898" t="s">
        <v>5570</v>
      </c>
    </row>
    <row r="2899" spans="1:4" x14ac:dyDescent="0.25">
      <c r="A2899" t="s">
        <v>5568</v>
      </c>
      <c r="B2899" s="51">
        <v>2684</v>
      </c>
      <c r="C2899" t="s">
        <v>5570</v>
      </c>
    </row>
    <row r="2900" spans="1:4" x14ac:dyDescent="0.25">
      <c r="A2900" t="s">
        <v>5568</v>
      </c>
      <c r="B2900" s="51">
        <v>2684</v>
      </c>
      <c r="C2900" t="s">
        <v>5572</v>
      </c>
      <c r="D2900" t="s">
        <v>5570</v>
      </c>
    </row>
    <row r="2901" spans="1:4" x14ac:dyDescent="0.25">
      <c r="A2901" t="s">
        <v>5568</v>
      </c>
      <c r="B2901" s="51">
        <v>2684</v>
      </c>
      <c r="C2901" t="s">
        <v>5573</v>
      </c>
      <c r="D2901" t="s">
        <v>5570</v>
      </c>
    </row>
    <row r="2902" spans="1:4" x14ac:dyDescent="0.25">
      <c r="A2902" t="s">
        <v>5568</v>
      </c>
      <c r="B2902" s="51">
        <v>2684</v>
      </c>
      <c r="C2902" t="s">
        <v>5574</v>
      </c>
      <c r="D2902" t="s">
        <v>5570</v>
      </c>
    </row>
    <row r="2903" spans="1:4" x14ac:dyDescent="0.25">
      <c r="A2903" t="s">
        <v>5568</v>
      </c>
      <c r="B2903" s="51">
        <v>2684</v>
      </c>
      <c r="C2903" t="s">
        <v>5575</v>
      </c>
      <c r="D2903" t="s">
        <v>5570</v>
      </c>
    </row>
    <row r="2904" spans="1:4" x14ac:dyDescent="0.25">
      <c r="A2904" t="s">
        <v>5568</v>
      </c>
      <c r="B2904" s="51">
        <v>2684</v>
      </c>
      <c r="C2904" t="s">
        <v>5576</v>
      </c>
      <c r="D2904" t="s">
        <v>5570</v>
      </c>
    </row>
    <row r="2905" spans="1:4" x14ac:dyDescent="0.25">
      <c r="A2905" t="s">
        <v>5577</v>
      </c>
      <c r="B2905" s="51">
        <v>2685</v>
      </c>
      <c r="C2905" t="s">
        <v>5578</v>
      </c>
      <c r="D2905" t="s">
        <v>5579</v>
      </c>
    </row>
    <row r="2906" spans="1:4" x14ac:dyDescent="0.25">
      <c r="A2906" t="s">
        <v>5577</v>
      </c>
      <c r="B2906" s="51">
        <v>2685</v>
      </c>
      <c r="C2906" t="s">
        <v>5579</v>
      </c>
    </row>
    <row r="2907" spans="1:4" x14ac:dyDescent="0.25">
      <c r="A2907" t="s">
        <v>5577</v>
      </c>
      <c r="B2907" s="51">
        <v>2685</v>
      </c>
      <c r="C2907" t="s">
        <v>5580</v>
      </c>
      <c r="D2907" t="s">
        <v>5579</v>
      </c>
    </row>
    <row r="2908" spans="1:4" x14ac:dyDescent="0.25">
      <c r="A2908" t="s">
        <v>5577</v>
      </c>
      <c r="B2908" s="51">
        <v>2685</v>
      </c>
      <c r="C2908" t="s">
        <v>5581</v>
      </c>
      <c r="D2908" t="s">
        <v>5579</v>
      </c>
    </row>
    <row r="2909" spans="1:4" x14ac:dyDescent="0.25">
      <c r="A2909" t="s">
        <v>5577</v>
      </c>
      <c r="B2909" s="51">
        <v>2685</v>
      </c>
      <c r="C2909" t="s">
        <v>5582</v>
      </c>
      <c r="D2909" t="s">
        <v>5579</v>
      </c>
    </row>
    <row r="2910" spans="1:4" x14ac:dyDescent="0.25">
      <c r="A2910" t="s">
        <v>5577</v>
      </c>
      <c r="B2910" s="51">
        <v>2685</v>
      </c>
      <c r="C2910" t="s">
        <v>5583</v>
      </c>
      <c r="D2910" t="s">
        <v>5579</v>
      </c>
    </row>
    <row r="2911" spans="1:4" x14ac:dyDescent="0.25">
      <c r="A2911" t="s">
        <v>5577</v>
      </c>
      <c r="B2911" s="51">
        <v>2685</v>
      </c>
      <c r="C2911" t="s">
        <v>5584</v>
      </c>
      <c r="D2911" t="s">
        <v>5579</v>
      </c>
    </row>
    <row r="2912" spans="1:4" x14ac:dyDescent="0.25">
      <c r="A2912" t="s">
        <v>5577</v>
      </c>
      <c r="B2912" s="51">
        <v>2685</v>
      </c>
      <c r="C2912" t="s">
        <v>5585</v>
      </c>
      <c r="D2912" t="s">
        <v>5579</v>
      </c>
    </row>
    <row r="2913" spans="1:4" x14ac:dyDescent="0.25">
      <c r="A2913" t="s">
        <v>5577</v>
      </c>
      <c r="B2913" s="51">
        <v>2685</v>
      </c>
      <c r="C2913" t="s">
        <v>5586</v>
      </c>
      <c r="D2913" t="s">
        <v>5579</v>
      </c>
    </row>
    <row r="2914" spans="1:4" x14ac:dyDescent="0.25">
      <c r="A2914" t="s">
        <v>5577</v>
      </c>
      <c r="B2914" s="51">
        <v>2685</v>
      </c>
      <c r="C2914" t="s">
        <v>5587</v>
      </c>
      <c r="D2914" t="s">
        <v>5579</v>
      </c>
    </row>
    <row r="2915" spans="1:4" x14ac:dyDescent="0.25">
      <c r="A2915" t="s">
        <v>5588</v>
      </c>
      <c r="B2915" s="51">
        <v>2686</v>
      </c>
      <c r="C2915" t="s">
        <v>5589</v>
      </c>
      <c r="D2915" t="s">
        <v>5590</v>
      </c>
    </row>
    <row r="2916" spans="1:4" x14ac:dyDescent="0.25">
      <c r="A2916" t="s">
        <v>5588</v>
      </c>
      <c r="B2916" s="51">
        <v>2686</v>
      </c>
      <c r="C2916" t="s">
        <v>5590</v>
      </c>
    </row>
    <row r="2917" spans="1:4" x14ac:dyDescent="0.25">
      <c r="A2917" t="s">
        <v>5588</v>
      </c>
      <c r="B2917" s="51">
        <v>2686</v>
      </c>
      <c r="C2917" t="s">
        <v>5591</v>
      </c>
      <c r="D2917" t="s">
        <v>5590</v>
      </c>
    </row>
    <row r="2918" spans="1:4" x14ac:dyDescent="0.25">
      <c r="A2918" t="s">
        <v>5588</v>
      </c>
      <c r="B2918" s="51">
        <v>2686</v>
      </c>
      <c r="C2918" t="s">
        <v>5592</v>
      </c>
      <c r="D2918" t="s">
        <v>5590</v>
      </c>
    </row>
    <row r="2919" spans="1:4" x14ac:dyDescent="0.25">
      <c r="A2919" t="s">
        <v>5588</v>
      </c>
      <c r="B2919" s="51">
        <v>2686</v>
      </c>
      <c r="C2919" t="s">
        <v>5593</v>
      </c>
      <c r="D2919" t="s">
        <v>5590</v>
      </c>
    </row>
    <row r="2920" spans="1:4" x14ac:dyDescent="0.25">
      <c r="A2920" t="s">
        <v>5594</v>
      </c>
      <c r="B2920" s="51">
        <v>2687</v>
      </c>
      <c r="C2920" t="s">
        <v>5595</v>
      </c>
    </row>
    <row r="2921" spans="1:4" x14ac:dyDescent="0.25">
      <c r="A2921" t="s">
        <v>5594</v>
      </c>
      <c r="B2921" s="51">
        <v>2687</v>
      </c>
      <c r="C2921" t="s">
        <v>5596</v>
      </c>
      <c r="D2921" t="s">
        <v>5595</v>
      </c>
    </row>
    <row r="2922" spans="1:4" x14ac:dyDescent="0.25">
      <c r="A2922" t="s">
        <v>5594</v>
      </c>
      <c r="B2922" s="51">
        <v>2687</v>
      </c>
      <c r="C2922" t="s">
        <v>5597</v>
      </c>
      <c r="D2922" t="s">
        <v>5595</v>
      </c>
    </row>
    <row r="2923" spans="1:4" x14ac:dyDescent="0.25">
      <c r="A2923" t="s">
        <v>5594</v>
      </c>
      <c r="B2923" s="51">
        <v>2687</v>
      </c>
      <c r="C2923" t="s">
        <v>5598</v>
      </c>
      <c r="D2923" t="s">
        <v>5595</v>
      </c>
    </row>
    <row r="2924" spans="1:4" x14ac:dyDescent="0.25">
      <c r="A2924" t="s">
        <v>5594</v>
      </c>
      <c r="B2924" s="51">
        <v>2687</v>
      </c>
      <c r="C2924" t="s">
        <v>5599</v>
      </c>
      <c r="D2924" t="s">
        <v>5595</v>
      </c>
    </row>
    <row r="2925" spans="1:4" x14ac:dyDescent="0.25">
      <c r="A2925" t="s">
        <v>5594</v>
      </c>
      <c r="B2925" s="51">
        <v>2687</v>
      </c>
      <c r="C2925" t="s">
        <v>5600</v>
      </c>
      <c r="D2925" t="s">
        <v>5595</v>
      </c>
    </row>
    <row r="2926" spans="1:4" x14ac:dyDescent="0.25">
      <c r="A2926" t="s">
        <v>5594</v>
      </c>
      <c r="B2926" s="51">
        <v>2687</v>
      </c>
      <c r="C2926" t="s">
        <v>5601</v>
      </c>
      <c r="D2926" t="s">
        <v>5595</v>
      </c>
    </row>
    <row r="2927" spans="1:4" x14ac:dyDescent="0.25">
      <c r="A2927" t="s">
        <v>5602</v>
      </c>
      <c r="B2927" s="51">
        <v>2688</v>
      </c>
      <c r="C2927" t="s">
        <v>5603</v>
      </c>
      <c r="D2927" t="s">
        <v>5604</v>
      </c>
    </row>
    <row r="2928" spans="1:4" x14ac:dyDescent="0.25">
      <c r="A2928" t="s">
        <v>5602</v>
      </c>
      <c r="B2928" s="51">
        <v>2688</v>
      </c>
      <c r="C2928" t="s">
        <v>5604</v>
      </c>
    </row>
    <row r="2929" spans="1:4" x14ac:dyDescent="0.25">
      <c r="A2929" t="s">
        <v>5602</v>
      </c>
      <c r="B2929" s="51">
        <v>2688</v>
      </c>
      <c r="C2929" t="s">
        <v>5605</v>
      </c>
      <c r="D2929" t="s">
        <v>5604</v>
      </c>
    </row>
    <row r="2930" spans="1:4" x14ac:dyDescent="0.25">
      <c r="A2930" t="s">
        <v>5602</v>
      </c>
      <c r="B2930" s="51">
        <v>2688</v>
      </c>
      <c r="C2930" t="s">
        <v>5606</v>
      </c>
      <c r="D2930" t="s">
        <v>5604</v>
      </c>
    </row>
    <row r="2931" spans="1:4" x14ac:dyDescent="0.25">
      <c r="A2931" t="s">
        <v>5602</v>
      </c>
      <c r="B2931" s="51">
        <v>2688</v>
      </c>
      <c r="C2931" t="s">
        <v>5607</v>
      </c>
      <c r="D2931" t="s">
        <v>5604</v>
      </c>
    </row>
    <row r="2932" spans="1:4" x14ac:dyDescent="0.25">
      <c r="A2932" t="s">
        <v>5602</v>
      </c>
      <c r="B2932" s="51">
        <v>2688</v>
      </c>
      <c r="C2932" t="s">
        <v>5608</v>
      </c>
      <c r="D2932" t="s">
        <v>5604</v>
      </c>
    </row>
    <row r="2933" spans="1:4" x14ac:dyDescent="0.25">
      <c r="A2933" t="s">
        <v>5609</v>
      </c>
      <c r="B2933" s="51">
        <v>2689</v>
      </c>
      <c r="C2933" t="s">
        <v>5610</v>
      </c>
      <c r="D2933" t="s">
        <v>5611</v>
      </c>
    </row>
    <row r="2934" spans="1:4" x14ac:dyDescent="0.25">
      <c r="A2934" t="s">
        <v>5609</v>
      </c>
      <c r="B2934" s="51">
        <v>2689</v>
      </c>
      <c r="C2934" t="s">
        <v>5611</v>
      </c>
    </row>
    <row r="2935" spans="1:4" x14ac:dyDescent="0.25">
      <c r="A2935" t="s">
        <v>5609</v>
      </c>
      <c r="B2935" s="51">
        <v>2689</v>
      </c>
      <c r="C2935" t="s">
        <v>5612</v>
      </c>
      <c r="D2935" t="s">
        <v>5611</v>
      </c>
    </row>
    <row r="2936" spans="1:4" x14ac:dyDescent="0.25">
      <c r="A2936" t="s">
        <v>5609</v>
      </c>
      <c r="B2936" s="51">
        <v>2689</v>
      </c>
      <c r="C2936" t="s">
        <v>5613</v>
      </c>
      <c r="D2936" t="s">
        <v>5611</v>
      </c>
    </row>
    <row r="2937" spans="1:4" x14ac:dyDescent="0.25">
      <c r="A2937" t="s">
        <v>5609</v>
      </c>
      <c r="B2937" s="51">
        <v>2689</v>
      </c>
      <c r="C2937" t="s">
        <v>5614</v>
      </c>
      <c r="D2937" t="s">
        <v>5611</v>
      </c>
    </row>
    <row r="2938" spans="1:4" x14ac:dyDescent="0.25">
      <c r="A2938" t="s">
        <v>5615</v>
      </c>
      <c r="B2938" s="51">
        <v>2690</v>
      </c>
      <c r="C2938" t="s">
        <v>5616</v>
      </c>
      <c r="D2938" t="s">
        <v>5617</v>
      </c>
    </row>
    <row r="2939" spans="1:4" x14ac:dyDescent="0.25">
      <c r="A2939" t="s">
        <v>5615</v>
      </c>
      <c r="B2939" s="51">
        <v>2690</v>
      </c>
      <c r="C2939" t="s">
        <v>5617</v>
      </c>
    </row>
    <row r="2940" spans="1:4" x14ac:dyDescent="0.25">
      <c r="A2940" t="s">
        <v>5618</v>
      </c>
      <c r="B2940" s="51">
        <v>2691</v>
      </c>
      <c r="C2940" t="s">
        <v>5619</v>
      </c>
      <c r="D2940" t="s">
        <v>5620</v>
      </c>
    </row>
    <row r="2941" spans="1:4" x14ac:dyDescent="0.25">
      <c r="A2941" t="s">
        <v>5618</v>
      </c>
      <c r="B2941" s="51">
        <v>2691</v>
      </c>
      <c r="C2941" t="s">
        <v>5621</v>
      </c>
      <c r="D2941" t="s">
        <v>5620</v>
      </c>
    </row>
    <row r="2942" spans="1:4" x14ac:dyDescent="0.25">
      <c r="A2942" t="s">
        <v>5618</v>
      </c>
      <c r="B2942" s="51">
        <v>2691</v>
      </c>
      <c r="C2942" t="s">
        <v>5622</v>
      </c>
      <c r="D2942" t="s">
        <v>5620</v>
      </c>
    </row>
    <row r="2943" spans="1:4" x14ac:dyDescent="0.25">
      <c r="A2943" t="s">
        <v>5618</v>
      </c>
      <c r="B2943" s="51">
        <v>2691</v>
      </c>
      <c r="C2943" t="s">
        <v>5620</v>
      </c>
    </row>
    <row r="2944" spans="1:4" x14ac:dyDescent="0.25">
      <c r="A2944" t="s">
        <v>5618</v>
      </c>
      <c r="B2944" s="51">
        <v>2691</v>
      </c>
      <c r="C2944" t="s">
        <v>5623</v>
      </c>
      <c r="D2944" t="s">
        <v>5620</v>
      </c>
    </row>
    <row r="2945" spans="1:4" x14ac:dyDescent="0.25">
      <c r="A2945" t="s">
        <v>5624</v>
      </c>
      <c r="B2945" s="51">
        <v>2692</v>
      </c>
      <c r="C2945" t="s">
        <v>5625</v>
      </c>
      <c r="D2945" t="s">
        <v>5626</v>
      </c>
    </row>
    <row r="2946" spans="1:4" x14ac:dyDescent="0.25">
      <c r="A2946" t="s">
        <v>5624</v>
      </c>
      <c r="B2946" s="51">
        <v>2692</v>
      </c>
      <c r="C2946" t="s">
        <v>5627</v>
      </c>
      <c r="D2946" t="s">
        <v>5626</v>
      </c>
    </row>
    <row r="2947" spans="1:4" x14ac:dyDescent="0.25">
      <c r="A2947" t="s">
        <v>5624</v>
      </c>
      <c r="B2947" s="51">
        <v>2692</v>
      </c>
      <c r="C2947" t="s">
        <v>5628</v>
      </c>
      <c r="D2947" t="s">
        <v>5626</v>
      </c>
    </row>
    <row r="2948" spans="1:4" x14ac:dyDescent="0.25">
      <c r="A2948" t="s">
        <v>5624</v>
      </c>
      <c r="B2948" s="51">
        <v>2692</v>
      </c>
      <c r="C2948" t="s">
        <v>5629</v>
      </c>
      <c r="D2948" t="s">
        <v>5626</v>
      </c>
    </row>
    <row r="2949" spans="1:4" x14ac:dyDescent="0.25">
      <c r="A2949" t="s">
        <v>5624</v>
      </c>
      <c r="B2949" s="51">
        <v>2692</v>
      </c>
      <c r="C2949" t="s">
        <v>5630</v>
      </c>
      <c r="D2949" t="s">
        <v>5626</v>
      </c>
    </row>
    <row r="2950" spans="1:4" x14ac:dyDescent="0.25">
      <c r="A2950" t="s">
        <v>5624</v>
      </c>
      <c r="B2950" s="51">
        <v>2692</v>
      </c>
      <c r="C2950" t="s">
        <v>5631</v>
      </c>
      <c r="D2950" t="s">
        <v>5626</v>
      </c>
    </row>
    <row r="2951" spans="1:4" x14ac:dyDescent="0.25">
      <c r="A2951" t="s">
        <v>5624</v>
      </c>
      <c r="B2951" s="51">
        <v>2692</v>
      </c>
      <c r="C2951" t="s">
        <v>5632</v>
      </c>
      <c r="D2951" t="s">
        <v>5626</v>
      </c>
    </row>
    <row r="2952" spans="1:4" x14ac:dyDescent="0.25">
      <c r="A2952" t="s">
        <v>5624</v>
      </c>
      <c r="B2952" s="51">
        <v>2692</v>
      </c>
      <c r="C2952" t="s">
        <v>5626</v>
      </c>
    </row>
    <row r="2953" spans="1:4" x14ac:dyDescent="0.25">
      <c r="A2953" t="s">
        <v>5633</v>
      </c>
      <c r="B2953" s="51">
        <v>2693</v>
      </c>
      <c r="C2953" t="s">
        <v>5634</v>
      </c>
      <c r="D2953" t="s">
        <v>5635</v>
      </c>
    </row>
    <row r="2954" spans="1:4" x14ac:dyDescent="0.25">
      <c r="A2954" t="s">
        <v>5633</v>
      </c>
      <c r="B2954" s="51">
        <v>2693</v>
      </c>
      <c r="C2954" t="s">
        <v>5636</v>
      </c>
      <c r="D2954" t="s">
        <v>5635</v>
      </c>
    </row>
    <row r="2955" spans="1:4" x14ac:dyDescent="0.25">
      <c r="A2955" t="s">
        <v>5633</v>
      </c>
      <c r="B2955" s="51">
        <v>2693</v>
      </c>
      <c r="C2955" t="s">
        <v>5635</v>
      </c>
    </row>
    <row r="2956" spans="1:4" x14ac:dyDescent="0.25">
      <c r="A2956" t="s">
        <v>5637</v>
      </c>
      <c r="B2956" s="51">
        <v>2694</v>
      </c>
      <c r="C2956" t="s">
        <v>5638</v>
      </c>
    </row>
    <row r="2957" spans="1:4" x14ac:dyDescent="0.25">
      <c r="A2957" t="s">
        <v>5637</v>
      </c>
      <c r="B2957" s="51">
        <v>2694</v>
      </c>
      <c r="C2957" t="s">
        <v>5639</v>
      </c>
      <c r="D2957" t="s">
        <v>5638</v>
      </c>
    </row>
    <row r="2958" spans="1:4" x14ac:dyDescent="0.25">
      <c r="A2958" t="s">
        <v>5637</v>
      </c>
      <c r="B2958" s="51">
        <v>2694</v>
      </c>
      <c r="C2958" t="s">
        <v>5640</v>
      </c>
      <c r="D2958" t="s">
        <v>5638</v>
      </c>
    </row>
    <row r="2959" spans="1:4" x14ac:dyDescent="0.25">
      <c r="A2959" t="s">
        <v>5641</v>
      </c>
      <c r="B2959" s="51">
        <v>2695</v>
      </c>
      <c r="C2959" t="s">
        <v>5642</v>
      </c>
      <c r="D2959" t="s">
        <v>5643</v>
      </c>
    </row>
    <row r="2960" spans="1:4" x14ac:dyDescent="0.25">
      <c r="A2960" t="s">
        <v>5641</v>
      </c>
      <c r="B2960" s="51">
        <v>2695</v>
      </c>
      <c r="C2960" t="s">
        <v>5644</v>
      </c>
      <c r="D2960" t="s">
        <v>5643</v>
      </c>
    </row>
    <row r="2961" spans="1:4" x14ac:dyDescent="0.25">
      <c r="A2961" t="s">
        <v>5641</v>
      </c>
      <c r="B2961" s="51">
        <v>2695</v>
      </c>
      <c r="C2961" t="s">
        <v>5643</v>
      </c>
    </row>
    <row r="2962" spans="1:4" x14ac:dyDescent="0.25">
      <c r="A2962" t="s">
        <v>5645</v>
      </c>
      <c r="B2962" s="51">
        <v>2696</v>
      </c>
      <c r="C2962" t="s">
        <v>5646</v>
      </c>
      <c r="D2962" t="s">
        <v>5647</v>
      </c>
    </row>
    <row r="2963" spans="1:4" x14ac:dyDescent="0.25">
      <c r="A2963" t="s">
        <v>5645</v>
      </c>
      <c r="B2963" s="51">
        <v>2696</v>
      </c>
      <c r="C2963" t="s">
        <v>5647</v>
      </c>
    </row>
    <row r="2964" spans="1:4" x14ac:dyDescent="0.25">
      <c r="A2964" t="s">
        <v>5648</v>
      </c>
      <c r="B2964" s="51">
        <v>2697</v>
      </c>
      <c r="C2964" t="s">
        <v>5649</v>
      </c>
    </row>
    <row r="2965" spans="1:4" x14ac:dyDescent="0.25">
      <c r="A2965" t="s">
        <v>5648</v>
      </c>
      <c r="B2965" s="51">
        <v>2697</v>
      </c>
      <c r="C2965" t="s">
        <v>5650</v>
      </c>
      <c r="D2965" t="s">
        <v>5649</v>
      </c>
    </row>
    <row r="2966" spans="1:4" x14ac:dyDescent="0.25">
      <c r="A2966" t="s">
        <v>5648</v>
      </c>
      <c r="B2966" s="51">
        <v>2697</v>
      </c>
      <c r="C2966" t="s">
        <v>5651</v>
      </c>
      <c r="D2966" t="s">
        <v>5649</v>
      </c>
    </row>
    <row r="2967" spans="1:4" x14ac:dyDescent="0.25">
      <c r="A2967" t="s">
        <v>5648</v>
      </c>
      <c r="B2967" s="51">
        <v>2697</v>
      </c>
      <c r="C2967" t="s">
        <v>5652</v>
      </c>
      <c r="D2967" t="s">
        <v>5649</v>
      </c>
    </row>
    <row r="2968" spans="1:4" x14ac:dyDescent="0.25">
      <c r="A2968" t="s">
        <v>5648</v>
      </c>
      <c r="B2968" s="51">
        <v>2697</v>
      </c>
      <c r="C2968" t="s">
        <v>5653</v>
      </c>
      <c r="D2968" t="s">
        <v>5649</v>
      </c>
    </row>
    <row r="2969" spans="1:4" x14ac:dyDescent="0.25">
      <c r="A2969" t="s">
        <v>5648</v>
      </c>
      <c r="B2969" s="51">
        <v>2697</v>
      </c>
      <c r="C2969" t="s">
        <v>5654</v>
      </c>
      <c r="D2969" t="s">
        <v>5649</v>
      </c>
    </row>
    <row r="2970" spans="1:4" x14ac:dyDescent="0.25">
      <c r="A2970" t="s">
        <v>5655</v>
      </c>
      <c r="B2970" s="51">
        <v>2698</v>
      </c>
      <c r="C2970" t="s">
        <v>5656</v>
      </c>
    </row>
    <row r="2971" spans="1:4" x14ac:dyDescent="0.25">
      <c r="A2971" t="s">
        <v>5655</v>
      </c>
      <c r="B2971" s="51">
        <v>2698</v>
      </c>
      <c r="C2971" t="s">
        <v>5657</v>
      </c>
      <c r="D2971" t="s">
        <v>5656</v>
      </c>
    </row>
    <row r="2972" spans="1:4" x14ac:dyDescent="0.25">
      <c r="A2972" t="s">
        <v>5655</v>
      </c>
      <c r="B2972" s="51">
        <v>2698</v>
      </c>
      <c r="C2972" t="s">
        <v>5658</v>
      </c>
      <c r="D2972" t="s">
        <v>5656</v>
      </c>
    </row>
    <row r="2973" spans="1:4" x14ac:dyDescent="0.25">
      <c r="A2973" t="s">
        <v>5659</v>
      </c>
      <c r="B2973" s="51">
        <v>2699</v>
      </c>
      <c r="C2973" t="s">
        <v>5660</v>
      </c>
      <c r="D2973" t="s">
        <v>5661</v>
      </c>
    </row>
    <row r="2974" spans="1:4" x14ac:dyDescent="0.25">
      <c r="A2974" t="s">
        <v>5659</v>
      </c>
      <c r="B2974" s="51">
        <v>2699</v>
      </c>
      <c r="C2974" t="s">
        <v>5662</v>
      </c>
      <c r="D2974" t="s">
        <v>5661</v>
      </c>
    </row>
    <row r="2975" spans="1:4" x14ac:dyDescent="0.25">
      <c r="A2975" t="s">
        <v>5659</v>
      </c>
      <c r="B2975" s="51">
        <v>2699</v>
      </c>
      <c r="C2975" t="s">
        <v>5663</v>
      </c>
      <c r="D2975" t="s">
        <v>5661</v>
      </c>
    </row>
    <row r="2976" spans="1:4" x14ac:dyDescent="0.25">
      <c r="A2976" t="s">
        <v>5659</v>
      </c>
      <c r="B2976" s="51">
        <v>2699</v>
      </c>
      <c r="C2976" t="s">
        <v>5661</v>
      </c>
    </row>
    <row r="2977" spans="1:4" x14ac:dyDescent="0.25">
      <c r="A2977" t="s">
        <v>5659</v>
      </c>
      <c r="B2977" s="51">
        <v>2699</v>
      </c>
      <c r="C2977" t="s">
        <v>5664</v>
      </c>
      <c r="D2977" t="s">
        <v>5661</v>
      </c>
    </row>
    <row r="2978" spans="1:4" x14ac:dyDescent="0.25">
      <c r="A2978" t="s">
        <v>5659</v>
      </c>
      <c r="B2978" s="51">
        <v>2699</v>
      </c>
      <c r="C2978" t="s">
        <v>5665</v>
      </c>
      <c r="D2978" t="s">
        <v>5661</v>
      </c>
    </row>
    <row r="2979" spans="1:4" x14ac:dyDescent="0.25">
      <c r="A2979" t="s">
        <v>5666</v>
      </c>
      <c r="B2979" s="51">
        <v>2700</v>
      </c>
      <c r="C2979" t="s">
        <v>5667</v>
      </c>
      <c r="D2979" t="s">
        <v>5668</v>
      </c>
    </row>
    <row r="2980" spans="1:4" x14ac:dyDescent="0.25">
      <c r="A2980" t="s">
        <v>5666</v>
      </c>
      <c r="B2980" s="51">
        <v>2700</v>
      </c>
      <c r="C2980" t="s">
        <v>5669</v>
      </c>
      <c r="D2980" t="s">
        <v>5668</v>
      </c>
    </row>
    <row r="2981" spans="1:4" x14ac:dyDescent="0.25">
      <c r="A2981" t="s">
        <v>5666</v>
      </c>
      <c r="B2981" s="51">
        <v>2700</v>
      </c>
      <c r="C2981" t="s">
        <v>5670</v>
      </c>
      <c r="D2981" t="s">
        <v>5668</v>
      </c>
    </row>
    <row r="2982" spans="1:4" x14ac:dyDescent="0.25">
      <c r="A2982" t="s">
        <v>5666</v>
      </c>
      <c r="B2982" s="51">
        <v>2700</v>
      </c>
      <c r="C2982" t="s">
        <v>5671</v>
      </c>
      <c r="D2982" t="s">
        <v>5668</v>
      </c>
    </row>
    <row r="2983" spans="1:4" x14ac:dyDescent="0.25">
      <c r="A2983" t="s">
        <v>5666</v>
      </c>
      <c r="B2983" s="51">
        <v>2700</v>
      </c>
      <c r="C2983" t="s">
        <v>5672</v>
      </c>
      <c r="D2983" t="s">
        <v>5668</v>
      </c>
    </row>
    <row r="2984" spans="1:4" x14ac:dyDescent="0.25">
      <c r="A2984" t="s">
        <v>5666</v>
      </c>
      <c r="B2984" s="51">
        <v>2700</v>
      </c>
      <c r="C2984" t="s">
        <v>5668</v>
      </c>
    </row>
    <row r="2985" spans="1:4" x14ac:dyDescent="0.25">
      <c r="A2985" t="s">
        <v>5673</v>
      </c>
      <c r="B2985" s="51">
        <v>2701</v>
      </c>
      <c r="C2985" t="s">
        <v>5674</v>
      </c>
      <c r="D2985" t="s">
        <v>5675</v>
      </c>
    </row>
    <row r="2986" spans="1:4" x14ac:dyDescent="0.25">
      <c r="A2986" t="s">
        <v>5673</v>
      </c>
      <c r="B2986" s="51">
        <v>2701</v>
      </c>
      <c r="C2986" t="s">
        <v>5676</v>
      </c>
      <c r="D2986" t="s">
        <v>5675</v>
      </c>
    </row>
    <row r="2987" spans="1:4" x14ac:dyDescent="0.25">
      <c r="A2987" t="s">
        <v>5673</v>
      </c>
      <c r="B2987" s="51">
        <v>2701</v>
      </c>
      <c r="C2987" t="s">
        <v>5677</v>
      </c>
      <c r="D2987" t="s">
        <v>5675</v>
      </c>
    </row>
    <row r="2988" spans="1:4" x14ac:dyDescent="0.25">
      <c r="A2988" t="s">
        <v>5673</v>
      </c>
      <c r="B2988" s="51">
        <v>2701</v>
      </c>
      <c r="C2988" t="s">
        <v>5675</v>
      </c>
    </row>
    <row r="2989" spans="1:4" x14ac:dyDescent="0.25">
      <c r="A2989" t="s">
        <v>5673</v>
      </c>
      <c r="B2989" s="51">
        <v>2701</v>
      </c>
      <c r="C2989" t="s">
        <v>5678</v>
      </c>
      <c r="D2989" t="s">
        <v>5675</v>
      </c>
    </row>
    <row r="2990" spans="1:4" x14ac:dyDescent="0.25">
      <c r="A2990" t="s">
        <v>5679</v>
      </c>
      <c r="B2990" s="51">
        <v>2702</v>
      </c>
      <c r="C2990" t="s">
        <v>5680</v>
      </c>
      <c r="D2990" t="s">
        <v>5681</v>
      </c>
    </row>
    <row r="2991" spans="1:4" x14ac:dyDescent="0.25">
      <c r="A2991" t="s">
        <v>5679</v>
      </c>
      <c r="B2991" s="51">
        <v>2702</v>
      </c>
      <c r="C2991" t="s">
        <v>5682</v>
      </c>
      <c r="D2991" t="s">
        <v>5681</v>
      </c>
    </row>
    <row r="2992" spans="1:4" x14ac:dyDescent="0.25">
      <c r="A2992" t="s">
        <v>5679</v>
      </c>
      <c r="B2992" s="51">
        <v>2702</v>
      </c>
      <c r="C2992" t="s">
        <v>5681</v>
      </c>
    </row>
    <row r="2993" spans="1:4" x14ac:dyDescent="0.25">
      <c r="A2993" t="s">
        <v>5683</v>
      </c>
      <c r="B2993" s="51">
        <v>2703</v>
      </c>
      <c r="C2993" t="s">
        <v>5684</v>
      </c>
      <c r="D2993" t="s">
        <v>5685</v>
      </c>
    </row>
    <row r="2994" spans="1:4" x14ac:dyDescent="0.25">
      <c r="A2994" t="s">
        <v>5683</v>
      </c>
      <c r="B2994" s="51">
        <v>2703</v>
      </c>
      <c r="C2994" t="s">
        <v>5686</v>
      </c>
      <c r="D2994" t="s">
        <v>5685</v>
      </c>
    </row>
    <row r="2995" spans="1:4" x14ac:dyDescent="0.25">
      <c r="A2995" t="s">
        <v>5683</v>
      </c>
      <c r="B2995" s="51">
        <v>2703</v>
      </c>
      <c r="C2995" t="s">
        <v>5685</v>
      </c>
    </row>
    <row r="2996" spans="1:4" x14ac:dyDescent="0.25">
      <c r="A2996" t="s">
        <v>5683</v>
      </c>
      <c r="B2996" s="51">
        <v>2703</v>
      </c>
      <c r="C2996" t="s">
        <v>5687</v>
      </c>
      <c r="D2996" t="s">
        <v>5685</v>
      </c>
    </row>
    <row r="2997" spans="1:4" x14ac:dyDescent="0.25">
      <c r="A2997" t="s">
        <v>5688</v>
      </c>
      <c r="B2997" s="51">
        <v>2704</v>
      </c>
      <c r="C2997" t="s">
        <v>5689</v>
      </c>
      <c r="D2997" t="s">
        <v>5690</v>
      </c>
    </row>
    <row r="2998" spans="1:4" x14ac:dyDescent="0.25">
      <c r="A2998" t="s">
        <v>5688</v>
      </c>
      <c r="B2998" s="51">
        <v>2704</v>
      </c>
      <c r="C2998" t="s">
        <v>5691</v>
      </c>
      <c r="D2998" t="s">
        <v>5690</v>
      </c>
    </row>
    <row r="2999" spans="1:4" x14ac:dyDescent="0.25">
      <c r="A2999" t="s">
        <v>5688</v>
      </c>
      <c r="B2999" s="51">
        <v>2704</v>
      </c>
      <c r="C2999" t="s">
        <v>5692</v>
      </c>
      <c r="D2999" t="s">
        <v>5690</v>
      </c>
    </row>
    <row r="3000" spans="1:4" x14ac:dyDescent="0.25">
      <c r="A3000" t="s">
        <v>5688</v>
      </c>
      <c r="B3000" s="51">
        <v>2704</v>
      </c>
      <c r="C3000" t="s">
        <v>5690</v>
      </c>
    </row>
    <row r="3001" spans="1:4" x14ac:dyDescent="0.25">
      <c r="A3001" t="s">
        <v>5688</v>
      </c>
      <c r="B3001" s="51">
        <v>2704</v>
      </c>
      <c r="C3001" t="s">
        <v>5693</v>
      </c>
      <c r="D3001" t="s">
        <v>5690</v>
      </c>
    </row>
    <row r="3002" spans="1:4" x14ac:dyDescent="0.25">
      <c r="A3002" t="s">
        <v>5688</v>
      </c>
      <c r="B3002" s="51">
        <v>2704</v>
      </c>
      <c r="C3002" t="s">
        <v>5694</v>
      </c>
      <c r="D3002" t="s">
        <v>5690</v>
      </c>
    </row>
    <row r="3003" spans="1:4" x14ac:dyDescent="0.25">
      <c r="A3003" t="s">
        <v>5688</v>
      </c>
      <c r="B3003" s="51">
        <v>2704</v>
      </c>
      <c r="C3003" t="s">
        <v>5695</v>
      </c>
      <c r="D3003" t="s">
        <v>5690</v>
      </c>
    </row>
    <row r="3004" spans="1:4" x14ac:dyDescent="0.25">
      <c r="A3004" t="s">
        <v>5696</v>
      </c>
      <c r="B3004" s="51">
        <v>2705</v>
      </c>
      <c r="C3004" t="s">
        <v>5697</v>
      </c>
      <c r="D3004" t="s">
        <v>5698</v>
      </c>
    </row>
    <row r="3005" spans="1:4" x14ac:dyDescent="0.25">
      <c r="A3005" t="s">
        <v>5696</v>
      </c>
      <c r="B3005" s="51">
        <v>2705</v>
      </c>
      <c r="C3005" t="s">
        <v>5698</v>
      </c>
    </row>
    <row r="3006" spans="1:4" x14ac:dyDescent="0.25">
      <c r="A3006" t="s">
        <v>5696</v>
      </c>
      <c r="B3006" s="51">
        <v>2705</v>
      </c>
      <c r="C3006" t="s">
        <v>5699</v>
      </c>
      <c r="D3006" t="s">
        <v>5698</v>
      </c>
    </row>
    <row r="3007" spans="1:4" x14ac:dyDescent="0.25">
      <c r="A3007" t="s">
        <v>5696</v>
      </c>
      <c r="B3007" s="51">
        <v>2705</v>
      </c>
      <c r="C3007" t="s">
        <v>5700</v>
      </c>
      <c r="D3007" t="s">
        <v>5698</v>
      </c>
    </row>
    <row r="3008" spans="1:4" x14ac:dyDescent="0.25">
      <c r="A3008" t="s">
        <v>5696</v>
      </c>
      <c r="B3008" s="51">
        <v>2705</v>
      </c>
      <c r="C3008" t="s">
        <v>5701</v>
      </c>
      <c r="D3008" t="s">
        <v>5698</v>
      </c>
    </row>
    <row r="3009" spans="1:4" x14ac:dyDescent="0.25">
      <c r="A3009" t="s">
        <v>5702</v>
      </c>
      <c r="B3009" s="51">
        <v>2706</v>
      </c>
      <c r="C3009" t="s">
        <v>5703</v>
      </c>
      <c r="D3009" t="s">
        <v>5704</v>
      </c>
    </row>
    <row r="3010" spans="1:4" x14ac:dyDescent="0.25">
      <c r="A3010" t="s">
        <v>5702</v>
      </c>
      <c r="B3010" s="51">
        <v>2706</v>
      </c>
      <c r="C3010" t="s">
        <v>5705</v>
      </c>
      <c r="D3010" t="s">
        <v>5704</v>
      </c>
    </row>
    <row r="3011" spans="1:4" x14ac:dyDescent="0.25">
      <c r="A3011" t="s">
        <v>5702</v>
      </c>
      <c r="B3011" s="51">
        <v>2706</v>
      </c>
      <c r="C3011" t="s">
        <v>5704</v>
      </c>
    </row>
    <row r="3012" spans="1:4" x14ac:dyDescent="0.25">
      <c r="A3012" t="s">
        <v>5702</v>
      </c>
      <c r="B3012" s="51">
        <v>2706</v>
      </c>
      <c r="C3012" t="s">
        <v>5706</v>
      </c>
      <c r="D3012" t="s">
        <v>5704</v>
      </c>
    </row>
    <row r="3013" spans="1:4" x14ac:dyDescent="0.25">
      <c r="A3013" t="s">
        <v>5707</v>
      </c>
      <c r="B3013" s="51">
        <v>2707</v>
      </c>
      <c r="C3013" t="s">
        <v>5708</v>
      </c>
      <c r="D3013" t="s">
        <v>5709</v>
      </c>
    </row>
    <row r="3014" spans="1:4" x14ac:dyDescent="0.25">
      <c r="A3014" t="s">
        <v>5707</v>
      </c>
      <c r="B3014" s="51">
        <v>2707</v>
      </c>
      <c r="C3014" t="s">
        <v>5710</v>
      </c>
      <c r="D3014" t="s">
        <v>5709</v>
      </c>
    </row>
    <row r="3015" spans="1:4" x14ac:dyDescent="0.25">
      <c r="A3015" t="s">
        <v>5707</v>
      </c>
      <c r="B3015" s="51">
        <v>2707</v>
      </c>
      <c r="C3015" t="s">
        <v>5711</v>
      </c>
      <c r="D3015" t="s">
        <v>5709</v>
      </c>
    </row>
    <row r="3016" spans="1:4" x14ac:dyDescent="0.25">
      <c r="A3016" t="s">
        <v>5707</v>
      </c>
      <c r="B3016" s="51">
        <v>2707</v>
      </c>
      <c r="C3016" t="s">
        <v>5709</v>
      </c>
    </row>
    <row r="3017" spans="1:4" x14ac:dyDescent="0.25">
      <c r="A3017" t="s">
        <v>5712</v>
      </c>
      <c r="B3017" s="51">
        <v>2708</v>
      </c>
      <c r="C3017" t="s">
        <v>5713</v>
      </c>
      <c r="D3017" t="s">
        <v>5714</v>
      </c>
    </row>
    <row r="3018" spans="1:4" x14ac:dyDescent="0.25">
      <c r="A3018" t="s">
        <v>5712</v>
      </c>
      <c r="B3018" s="51">
        <v>2708</v>
      </c>
      <c r="C3018" t="s">
        <v>5715</v>
      </c>
      <c r="D3018" t="s">
        <v>5714</v>
      </c>
    </row>
    <row r="3019" spans="1:4" x14ac:dyDescent="0.25">
      <c r="A3019" t="s">
        <v>5712</v>
      </c>
      <c r="B3019" s="51">
        <v>2708</v>
      </c>
      <c r="C3019" t="s">
        <v>5714</v>
      </c>
    </row>
    <row r="3020" spans="1:4" x14ac:dyDescent="0.25">
      <c r="A3020" t="s">
        <v>5716</v>
      </c>
      <c r="B3020" s="51">
        <v>2709</v>
      </c>
      <c r="C3020" t="s">
        <v>5717</v>
      </c>
      <c r="D3020" t="s">
        <v>5718</v>
      </c>
    </row>
    <row r="3021" spans="1:4" x14ac:dyDescent="0.25">
      <c r="A3021" t="s">
        <v>5716</v>
      </c>
      <c r="B3021" s="51">
        <v>2709</v>
      </c>
      <c r="C3021" t="s">
        <v>5718</v>
      </c>
    </row>
    <row r="3022" spans="1:4" x14ac:dyDescent="0.25">
      <c r="A3022" t="s">
        <v>5716</v>
      </c>
      <c r="B3022" s="51">
        <v>2709</v>
      </c>
      <c r="C3022" t="s">
        <v>5719</v>
      </c>
      <c r="D3022" t="s">
        <v>5718</v>
      </c>
    </row>
    <row r="3023" spans="1:4" x14ac:dyDescent="0.25">
      <c r="A3023" t="s">
        <v>5720</v>
      </c>
      <c r="B3023" s="51">
        <v>2710</v>
      </c>
      <c r="C3023" t="s">
        <v>5721</v>
      </c>
      <c r="D3023" t="s">
        <v>5722</v>
      </c>
    </row>
    <row r="3024" spans="1:4" x14ac:dyDescent="0.25">
      <c r="A3024" t="s">
        <v>5720</v>
      </c>
      <c r="B3024" s="51">
        <v>2710</v>
      </c>
      <c r="C3024" t="s">
        <v>5722</v>
      </c>
    </row>
    <row r="3025" spans="1:4" x14ac:dyDescent="0.25">
      <c r="A3025" t="s">
        <v>5720</v>
      </c>
      <c r="B3025" s="51">
        <v>2710</v>
      </c>
      <c r="C3025" t="s">
        <v>5723</v>
      </c>
      <c r="D3025" t="s">
        <v>5722</v>
      </c>
    </row>
    <row r="3026" spans="1:4" x14ac:dyDescent="0.25">
      <c r="A3026" t="s">
        <v>5720</v>
      </c>
      <c r="B3026" s="51">
        <v>2710</v>
      </c>
      <c r="C3026" t="s">
        <v>5724</v>
      </c>
      <c r="D3026" t="s">
        <v>5722</v>
      </c>
    </row>
    <row r="3027" spans="1:4" x14ac:dyDescent="0.25">
      <c r="A3027" t="s">
        <v>5720</v>
      </c>
      <c r="B3027" s="51">
        <v>2710</v>
      </c>
      <c r="C3027" t="s">
        <v>5725</v>
      </c>
      <c r="D3027" t="s">
        <v>5722</v>
      </c>
    </row>
    <row r="3028" spans="1:4" x14ac:dyDescent="0.25">
      <c r="A3028" t="s">
        <v>5720</v>
      </c>
      <c r="B3028" s="51">
        <v>2710</v>
      </c>
      <c r="C3028" t="s">
        <v>5726</v>
      </c>
      <c r="D3028" t="s">
        <v>5722</v>
      </c>
    </row>
    <row r="3029" spans="1:4" x14ac:dyDescent="0.25">
      <c r="A3029" t="s">
        <v>5727</v>
      </c>
      <c r="B3029" s="51">
        <v>2711</v>
      </c>
      <c r="C3029" t="s">
        <v>5728</v>
      </c>
      <c r="D3029" t="s">
        <v>5729</v>
      </c>
    </row>
    <row r="3030" spans="1:4" x14ac:dyDescent="0.25">
      <c r="A3030" t="s">
        <v>5727</v>
      </c>
      <c r="B3030" s="51">
        <v>2711</v>
      </c>
      <c r="C3030" t="s">
        <v>5730</v>
      </c>
      <c r="D3030" t="s">
        <v>5729</v>
      </c>
    </row>
    <row r="3031" spans="1:4" x14ac:dyDescent="0.25">
      <c r="A3031" t="s">
        <v>5727</v>
      </c>
      <c r="B3031" s="51">
        <v>2711</v>
      </c>
      <c r="C3031" t="s">
        <v>5731</v>
      </c>
      <c r="D3031" t="s">
        <v>5729</v>
      </c>
    </row>
    <row r="3032" spans="1:4" x14ac:dyDescent="0.25">
      <c r="A3032" t="s">
        <v>5727</v>
      </c>
      <c r="B3032" s="51">
        <v>2711</v>
      </c>
      <c r="C3032" t="s">
        <v>5729</v>
      </c>
    </row>
    <row r="3033" spans="1:4" x14ac:dyDescent="0.25">
      <c r="A3033" t="s">
        <v>5727</v>
      </c>
      <c r="B3033" s="51">
        <v>2711</v>
      </c>
      <c r="C3033" t="s">
        <v>5732</v>
      </c>
      <c r="D3033" t="s">
        <v>5729</v>
      </c>
    </row>
    <row r="3034" spans="1:4" x14ac:dyDescent="0.25">
      <c r="A3034" t="s">
        <v>5727</v>
      </c>
      <c r="B3034" s="51">
        <v>2711</v>
      </c>
      <c r="C3034" t="s">
        <v>5733</v>
      </c>
      <c r="D3034" t="s">
        <v>5729</v>
      </c>
    </row>
    <row r="3035" spans="1:4" x14ac:dyDescent="0.25">
      <c r="A3035" t="s">
        <v>5727</v>
      </c>
      <c r="B3035" s="51">
        <v>2711</v>
      </c>
      <c r="C3035" t="s">
        <v>5734</v>
      </c>
      <c r="D3035" t="s">
        <v>5729</v>
      </c>
    </row>
    <row r="3036" spans="1:4" x14ac:dyDescent="0.25">
      <c r="A3036" t="s">
        <v>5735</v>
      </c>
      <c r="B3036" s="51">
        <v>2712</v>
      </c>
      <c r="C3036" t="s">
        <v>5736</v>
      </c>
      <c r="D3036" t="s">
        <v>5737</v>
      </c>
    </row>
    <row r="3037" spans="1:4" x14ac:dyDescent="0.25">
      <c r="A3037" t="s">
        <v>5735</v>
      </c>
      <c r="B3037" s="51">
        <v>2712</v>
      </c>
      <c r="C3037" t="s">
        <v>5738</v>
      </c>
      <c r="D3037" t="s">
        <v>5737</v>
      </c>
    </row>
    <row r="3038" spans="1:4" x14ac:dyDescent="0.25">
      <c r="A3038" t="s">
        <v>5735</v>
      </c>
      <c r="B3038" s="51">
        <v>2712</v>
      </c>
      <c r="C3038" t="s">
        <v>5739</v>
      </c>
      <c r="D3038" t="s">
        <v>5737</v>
      </c>
    </row>
    <row r="3039" spans="1:4" x14ac:dyDescent="0.25">
      <c r="A3039" t="s">
        <v>5735</v>
      </c>
      <c r="B3039" s="51">
        <v>2712</v>
      </c>
      <c r="C3039" t="s">
        <v>5737</v>
      </c>
    </row>
    <row r="3040" spans="1:4" x14ac:dyDescent="0.25">
      <c r="A3040" t="s">
        <v>5735</v>
      </c>
      <c r="B3040" s="51">
        <v>2712</v>
      </c>
      <c r="C3040" t="s">
        <v>5740</v>
      </c>
      <c r="D3040" t="s">
        <v>5737</v>
      </c>
    </row>
    <row r="3041" spans="1:4" x14ac:dyDescent="0.25">
      <c r="A3041" t="s">
        <v>5735</v>
      </c>
      <c r="B3041" s="51">
        <v>2712</v>
      </c>
      <c r="C3041" t="s">
        <v>5741</v>
      </c>
      <c r="D3041" t="s">
        <v>5737</v>
      </c>
    </row>
    <row r="3042" spans="1:4" x14ac:dyDescent="0.25">
      <c r="A3042" t="s">
        <v>5735</v>
      </c>
      <c r="B3042" s="51">
        <v>2712</v>
      </c>
      <c r="C3042" t="s">
        <v>5742</v>
      </c>
      <c r="D3042" t="s">
        <v>5737</v>
      </c>
    </row>
    <row r="3043" spans="1:4" x14ac:dyDescent="0.25">
      <c r="A3043" t="s">
        <v>5735</v>
      </c>
      <c r="B3043" s="51">
        <v>2712</v>
      </c>
      <c r="C3043" t="s">
        <v>5743</v>
      </c>
      <c r="D3043" t="s">
        <v>5737</v>
      </c>
    </row>
    <row r="3044" spans="1:4" x14ac:dyDescent="0.25">
      <c r="A3044" t="s">
        <v>5744</v>
      </c>
      <c r="B3044" s="51">
        <v>2713</v>
      </c>
      <c r="C3044" t="s">
        <v>5745</v>
      </c>
    </row>
    <row r="3045" spans="1:4" x14ac:dyDescent="0.25">
      <c r="A3045" t="s">
        <v>5744</v>
      </c>
      <c r="B3045" s="51">
        <v>2713</v>
      </c>
      <c r="C3045" t="s">
        <v>5746</v>
      </c>
      <c r="D3045" t="s">
        <v>5745</v>
      </c>
    </row>
    <row r="3046" spans="1:4" x14ac:dyDescent="0.25">
      <c r="A3046" t="s">
        <v>5744</v>
      </c>
      <c r="B3046" s="51">
        <v>2713</v>
      </c>
      <c r="C3046" t="s">
        <v>5747</v>
      </c>
      <c r="D3046" t="s">
        <v>5745</v>
      </c>
    </row>
    <row r="3047" spans="1:4" x14ac:dyDescent="0.25">
      <c r="A3047" t="s">
        <v>5748</v>
      </c>
      <c r="B3047" s="51">
        <v>2714</v>
      </c>
      <c r="C3047" t="s">
        <v>5749</v>
      </c>
      <c r="D3047" t="s">
        <v>5750</v>
      </c>
    </row>
    <row r="3048" spans="1:4" x14ac:dyDescent="0.25">
      <c r="A3048" t="s">
        <v>5748</v>
      </c>
      <c r="B3048" s="51">
        <v>2714</v>
      </c>
      <c r="C3048" t="s">
        <v>5751</v>
      </c>
      <c r="D3048" t="s">
        <v>5750</v>
      </c>
    </row>
    <row r="3049" spans="1:4" x14ac:dyDescent="0.25">
      <c r="A3049" t="s">
        <v>5748</v>
      </c>
      <c r="B3049" s="51">
        <v>2714</v>
      </c>
      <c r="C3049" t="s">
        <v>5752</v>
      </c>
      <c r="D3049" t="s">
        <v>5750</v>
      </c>
    </row>
    <row r="3050" spans="1:4" x14ac:dyDescent="0.25">
      <c r="A3050" t="s">
        <v>5748</v>
      </c>
      <c r="B3050" s="51">
        <v>2714</v>
      </c>
      <c r="C3050" t="s">
        <v>5753</v>
      </c>
      <c r="D3050" t="s">
        <v>5750</v>
      </c>
    </row>
    <row r="3051" spans="1:4" x14ac:dyDescent="0.25">
      <c r="A3051" t="s">
        <v>5748</v>
      </c>
      <c r="B3051" s="51">
        <v>2714</v>
      </c>
      <c r="C3051" t="s">
        <v>5750</v>
      </c>
    </row>
    <row r="3052" spans="1:4" x14ac:dyDescent="0.25">
      <c r="A3052" t="s">
        <v>5748</v>
      </c>
      <c r="B3052" s="51">
        <v>2714</v>
      </c>
      <c r="C3052" t="s">
        <v>5754</v>
      </c>
      <c r="D3052" t="s">
        <v>5750</v>
      </c>
    </row>
    <row r="3053" spans="1:4" x14ac:dyDescent="0.25">
      <c r="A3053" t="s">
        <v>5748</v>
      </c>
      <c r="B3053" s="51">
        <v>2714</v>
      </c>
      <c r="C3053" t="s">
        <v>5755</v>
      </c>
      <c r="D3053" t="s">
        <v>5750</v>
      </c>
    </row>
    <row r="3054" spans="1:4" x14ac:dyDescent="0.25">
      <c r="A3054" t="s">
        <v>5748</v>
      </c>
      <c r="B3054" s="51">
        <v>2714</v>
      </c>
      <c r="C3054" t="s">
        <v>5756</v>
      </c>
      <c r="D3054" t="s">
        <v>5750</v>
      </c>
    </row>
    <row r="3055" spans="1:4" x14ac:dyDescent="0.25">
      <c r="A3055" t="s">
        <v>5748</v>
      </c>
      <c r="B3055" s="51">
        <v>2714</v>
      </c>
      <c r="C3055" t="s">
        <v>5757</v>
      </c>
      <c r="D3055" t="s">
        <v>5750</v>
      </c>
    </row>
    <row r="3056" spans="1:4" x14ac:dyDescent="0.25">
      <c r="A3056" t="s">
        <v>5758</v>
      </c>
      <c r="B3056" s="51">
        <v>2715</v>
      </c>
      <c r="C3056" t="s">
        <v>5759</v>
      </c>
      <c r="D3056" t="s">
        <v>5760</v>
      </c>
    </row>
    <row r="3057" spans="1:4" x14ac:dyDescent="0.25">
      <c r="A3057" t="s">
        <v>5758</v>
      </c>
      <c r="B3057" s="51">
        <v>2715</v>
      </c>
      <c r="C3057" t="s">
        <v>5761</v>
      </c>
      <c r="D3057" t="s">
        <v>5760</v>
      </c>
    </row>
    <row r="3058" spans="1:4" x14ac:dyDescent="0.25">
      <c r="A3058" t="s">
        <v>5758</v>
      </c>
      <c r="B3058" s="51">
        <v>2715</v>
      </c>
      <c r="C3058" t="s">
        <v>5762</v>
      </c>
      <c r="D3058" t="s">
        <v>5760</v>
      </c>
    </row>
    <row r="3059" spans="1:4" x14ac:dyDescent="0.25">
      <c r="A3059" t="s">
        <v>5758</v>
      </c>
      <c r="B3059" s="51">
        <v>2715</v>
      </c>
      <c r="C3059" t="s">
        <v>5760</v>
      </c>
    </row>
    <row r="3060" spans="1:4" x14ac:dyDescent="0.25">
      <c r="A3060" t="s">
        <v>5763</v>
      </c>
      <c r="B3060" s="51">
        <v>2716</v>
      </c>
      <c r="C3060" t="s">
        <v>5764</v>
      </c>
      <c r="D3060" t="s">
        <v>5765</v>
      </c>
    </row>
    <row r="3061" spans="1:4" x14ac:dyDescent="0.25">
      <c r="A3061" t="s">
        <v>5763</v>
      </c>
      <c r="B3061" s="51">
        <v>2716</v>
      </c>
      <c r="C3061" t="s">
        <v>5766</v>
      </c>
      <c r="D3061" t="s">
        <v>5765</v>
      </c>
    </row>
    <row r="3062" spans="1:4" x14ac:dyDescent="0.25">
      <c r="A3062" t="s">
        <v>5763</v>
      </c>
      <c r="B3062" s="51">
        <v>2716</v>
      </c>
      <c r="C3062" t="s">
        <v>5765</v>
      </c>
    </row>
    <row r="3063" spans="1:4" x14ac:dyDescent="0.25">
      <c r="A3063" t="s">
        <v>5763</v>
      </c>
      <c r="B3063" s="51">
        <v>2716</v>
      </c>
      <c r="C3063" t="s">
        <v>5767</v>
      </c>
      <c r="D3063" t="s">
        <v>5765</v>
      </c>
    </row>
    <row r="3064" spans="1:4" x14ac:dyDescent="0.25">
      <c r="A3064" t="s">
        <v>5763</v>
      </c>
      <c r="B3064" s="51">
        <v>2716</v>
      </c>
      <c r="C3064" t="s">
        <v>5768</v>
      </c>
      <c r="D3064" t="s">
        <v>5765</v>
      </c>
    </row>
    <row r="3065" spans="1:4" x14ac:dyDescent="0.25">
      <c r="A3065" t="s">
        <v>5769</v>
      </c>
      <c r="B3065" s="51">
        <v>2717</v>
      </c>
      <c r="C3065" t="s">
        <v>5770</v>
      </c>
      <c r="D3065" t="s">
        <v>5771</v>
      </c>
    </row>
    <row r="3066" spans="1:4" x14ac:dyDescent="0.25">
      <c r="A3066" t="s">
        <v>5769</v>
      </c>
      <c r="B3066" s="51">
        <v>2717</v>
      </c>
      <c r="C3066" t="s">
        <v>5772</v>
      </c>
      <c r="D3066" t="s">
        <v>5771</v>
      </c>
    </row>
    <row r="3067" spans="1:4" x14ac:dyDescent="0.25">
      <c r="A3067" t="s">
        <v>5769</v>
      </c>
      <c r="B3067" s="51">
        <v>2717</v>
      </c>
      <c r="C3067" t="s">
        <v>5773</v>
      </c>
      <c r="D3067" t="s">
        <v>5771</v>
      </c>
    </row>
    <row r="3068" spans="1:4" x14ac:dyDescent="0.25">
      <c r="A3068" t="s">
        <v>5769</v>
      </c>
      <c r="B3068" s="51">
        <v>2717</v>
      </c>
      <c r="C3068" t="s">
        <v>5774</v>
      </c>
      <c r="D3068" t="s">
        <v>5771</v>
      </c>
    </row>
    <row r="3069" spans="1:4" x14ac:dyDescent="0.25">
      <c r="A3069" t="s">
        <v>5769</v>
      </c>
      <c r="B3069" s="51">
        <v>2717</v>
      </c>
      <c r="C3069" t="s">
        <v>5775</v>
      </c>
      <c r="D3069" t="s">
        <v>5771</v>
      </c>
    </row>
    <row r="3070" spans="1:4" x14ac:dyDescent="0.25">
      <c r="A3070" t="s">
        <v>5769</v>
      </c>
      <c r="B3070" s="51">
        <v>2717</v>
      </c>
      <c r="C3070" t="s">
        <v>5771</v>
      </c>
    </row>
    <row r="3071" spans="1:4" x14ac:dyDescent="0.25">
      <c r="A3071" t="s">
        <v>5769</v>
      </c>
      <c r="B3071" s="51">
        <v>2717</v>
      </c>
      <c r="C3071" t="s">
        <v>5776</v>
      </c>
      <c r="D3071" t="s">
        <v>5771</v>
      </c>
    </row>
    <row r="3072" spans="1:4" x14ac:dyDescent="0.25">
      <c r="A3072" t="s">
        <v>5777</v>
      </c>
      <c r="B3072" s="51">
        <v>2718</v>
      </c>
      <c r="C3072" t="s">
        <v>5778</v>
      </c>
      <c r="D3072" t="s">
        <v>5779</v>
      </c>
    </row>
    <row r="3073" spans="1:4" x14ac:dyDescent="0.25">
      <c r="A3073" t="s">
        <v>5777</v>
      </c>
      <c r="B3073" s="51">
        <v>2718</v>
      </c>
      <c r="C3073" t="s">
        <v>5780</v>
      </c>
      <c r="D3073" t="s">
        <v>5779</v>
      </c>
    </row>
    <row r="3074" spans="1:4" x14ac:dyDescent="0.25">
      <c r="A3074" t="s">
        <v>5777</v>
      </c>
      <c r="B3074" s="51">
        <v>2718</v>
      </c>
      <c r="C3074" t="s">
        <v>5781</v>
      </c>
      <c r="D3074" t="s">
        <v>5779</v>
      </c>
    </row>
    <row r="3075" spans="1:4" x14ac:dyDescent="0.25">
      <c r="A3075" t="s">
        <v>5777</v>
      </c>
      <c r="B3075" s="51">
        <v>2718</v>
      </c>
      <c r="C3075" t="s">
        <v>5782</v>
      </c>
      <c r="D3075" t="s">
        <v>5779</v>
      </c>
    </row>
    <row r="3076" spans="1:4" x14ac:dyDescent="0.25">
      <c r="A3076" t="s">
        <v>5777</v>
      </c>
      <c r="B3076" s="51">
        <v>2718</v>
      </c>
      <c r="C3076" t="s">
        <v>5783</v>
      </c>
      <c r="D3076" t="s">
        <v>5779</v>
      </c>
    </row>
    <row r="3077" spans="1:4" x14ac:dyDescent="0.25">
      <c r="A3077" t="s">
        <v>5777</v>
      </c>
      <c r="B3077" s="51">
        <v>2718</v>
      </c>
      <c r="C3077" t="s">
        <v>5784</v>
      </c>
      <c r="D3077" t="s">
        <v>5779</v>
      </c>
    </row>
    <row r="3078" spans="1:4" x14ac:dyDescent="0.25">
      <c r="A3078" t="s">
        <v>5777</v>
      </c>
      <c r="B3078" s="51">
        <v>2718</v>
      </c>
      <c r="C3078" t="s">
        <v>5779</v>
      </c>
    </row>
    <row r="3079" spans="1:4" x14ac:dyDescent="0.25">
      <c r="A3079" t="s">
        <v>5785</v>
      </c>
      <c r="B3079" s="51">
        <v>2719</v>
      </c>
      <c r="C3079" t="s">
        <v>5786</v>
      </c>
      <c r="D3079" t="s">
        <v>5787</v>
      </c>
    </row>
    <row r="3080" spans="1:4" x14ac:dyDescent="0.25">
      <c r="A3080" t="s">
        <v>5785</v>
      </c>
      <c r="B3080" s="51">
        <v>2719</v>
      </c>
      <c r="C3080" t="s">
        <v>5788</v>
      </c>
      <c r="D3080" t="s">
        <v>5787</v>
      </c>
    </row>
    <row r="3081" spans="1:4" x14ac:dyDescent="0.25">
      <c r="A3081" t="s">
        <v>5785</v>
      </c>
      <c r="B3081" s="51">
        <v>2719</v>
      </c>
      <c r="C3081" t="s">
        <v>5787</v>
      </c>
    </row>
    <row r="3082" spans="1:4" x14ac:dyDescent="0.25">
      <c r="A3082" t="s">
        <v>5789</v>
      </c>
      <c r="B3082" s="51">
        <v>2720</v>
      </c>
      <c r="C3082" t="s">
        <v>5790</v>
      </c>
      <c r="D3082" t="s">
        <v>5791</v>
      </c>
    </row>
    <row r="3083" spans="1:4" x14ac:dyDescent="0.25">
      <c r="A3083" t="s">
        <v>5789</v>
      </c>
      <c r="B3083" s="51">
        <v>2720</v>
      </c>
      <c r="C3083" t="s">
        <v>5792</v>
      </c>
      <c r="D3083" t="s">
        <v>5791</v>
      </c>
    </row>
    <row r="3084" spans="1:4" x14ac:dyDescent="0.25">
      <c r="A3084" t="s">
        <v>5789</v>
      </c>
      <c r="B3084" s="51">
        <v>2720</v>
      </c>
      <c r="C3084" t="s">
        <v>5791</v>
      </c>
    </row>
    <row r="3085" spans="1:4" x14ac:dyDescent="0.25">
      <c r="A3085" t="s">
        <v>5789</v>
      </c>
      <c r="B3085" s="51">
        <v>2720</v>
      </c>
      <c r="C3085" t="s">
        <v>5793</v>
      </c>
      <c r="D3085" t="s">
        <v>5791</v>
      </c>
    </row>
    <row r="3086" spans="1:4" x14ac:dyDescent="0.25">
      <c r="A3086" t="s">
        <v>5794</v>
      </c>
      <c r="B3086" s="51">
        <v>2721</v>
      </c>
      <c r="C3086" t="s">
        <v>5795</v>
      </c>
      <c r="D3086" t="s">
        <v>5796</v>
      </c>
    </row>
    <row r="3087" spans="1:4" x14ac:dyDescent="0.25">
      <c r="A3087" t="s">
        <v>5794</v>
      </c>
      <c r="B3087" s="51">
        <v>2721</v>
      </c>
      <c r="C3087" t="s">
        <v>5797</v>
      </c>
      <c r="D3087" t="s">
        <v>5796</v>
      </c>
    </row>
    <row r="3088" spans="1:4" x14ac:dyDescent="0.25">
      <c r="A3088" t="s">
        <v>5794</v>
      </c>
      <c r="B3088" s="51">
        <v>2721</v>
      </c>
      <c r="C3088" t="s">
        <v>5798</v>
      </c>
      <c r="D3088" t="s">
        <v>5796</v>
      </c>
    </row>
    <row r="3089" spans="1:4" x14ac:dyDescent="0.25">
      <c r="A3089" t="s">
        <v>5794</v>
      </c>
      <c r="B3089" s="51">
        <v>2721</v>
      </c>
      <c r="C3089" t="s">
        <v>5796</v>
      </c>
    </row>
    <row r="3090" spans="1:4" x14ac:dyDescent="0.25">
      <c r="A3090" t="s">
        <v>5794</v>
      </c>
      <c r="B3090" s="51">
        <v>2721</v>
      </c>
      <c r="C3090" t="s">
        <v>5799</v>
      </c>
      <c r="D3090" t="s">
        <v>5796</v>
      </c>
    </row>
    <row r="3091" spans="1:4" x14ac:dyDescent="0.25">
      <c r="A3091" t="s">
        <v>5800</v>
      </c>
      <c r="B3091" s="51">
        <v>2722</v>
      </c>
      <c r="C3091" t="s">
        <v>5801</v>
      </c>
    </row>
    <row r="3092" spans="1:4" x14ac:dyDescent="0.25">
      <c r="A3092" t="s">
        <v>5800</v>
      </c>
      <c r="B3092" s="51">
        <v>2722</v>
      </c>
      <c r="C3092" t="s">
        <v>5802</v>
      </c>
      <c r="D3092" t="s">
        <v>5801</v>
      </c>
    </row>
    <row r="3093" spans="1:4" x14ac:dyDescent="0.25">
      <c r="A3093" t="s">
        <v>5800</v>
      </c>
      <c r="B3093" s="51">
        <v>2722</v>
      </c>
      <c r="C3093" t="s">
        <v>5803</v>
      </c>
      <c r="D3093" t="s">
        <v>5801</v>
      </c>
    </row>
    <row r="3094" spans="1:4" x14ac:dyDescent="0.25">
      <c r="A3094" t="s">
        <v>5804</v>
      </c>
      <c r="B3094" s="51">
        <v>2723</v>
      </c>
      <c r="C3094" t="s">
        <v>5805</v>
      </c>
      <c r="D3094" t="s">
        <v>5806</v>
      </c>
    </row>
    <row r="3095" spans="1:4" x14ac:dyDescent="0.25">
      <c r="A3095" t="s">
        <v>5804</v>
      </c>
      <c r="B3095" s="51">
        <v>2723</v>
      </c>
      <c r="C3095" t="s">
        <v>5807</v>
      </c>
      <c r="D3095" t="s">
        <v>5806</v>
      </c>
    </row>
    <row r="3096" spans="1:4" x14ac:dyDescent="0.25">
      <c r="A3096" t="s">
        <v>5804</v>
      </c>
      <c r="B3096" s="51">
        <v>2723</v>
      </c>
      <c r="C3096" t="s">
        <v>5808</v>
      </c>
      <c r="D3096" t="s">
        <v>5806</v>
      </c>
    </row>
    <row r="3097" spans="1:4" x14ac:dyDescent="0.25">
      <c r="A3097" t="s">
        <v>5804</v>
      </c>
      <c r="B3097" s="51">
        <v>2723</v>
      </c>
      <c r="C3097" t="s">
        <v>5806</v>
      </c>
    </row>
    <row r="3098" spans="1:4" x14ac:dyDescent="0.25">
      <c r="A3098" t="s">
        <v>5804</v>
      </c>
      <c r="B3098" s="51">
        <v>2723</v>
      </c>
      <c r="C3098" t="s">
        <v>5809</v>
      </c>
      <c r="D3098" t="s">
        <v>5806</v>
      </c>
    </row>
    <row r="3099" spans="1:4" x14ac:dyDescent="0.25">
      <c r="A3099" t="s">
        <v>5804</v>
      </c>
      <c r="B3099" s="51">
        <v>2723</v>
      </c>
      <c r="C3099" t="s">
        <v>5810</v>
      </c>
      <c r="D3099" t="s">
        <v>5806</v>
      </c>
    </row>
    <row r="3100" spans="1:4" x14ac:dyDescent="0.25">
      <c r="A3100" t="s">
        <v>5804</v>
      </c>
      <c r="B3100" s="51">
        <v>2723</v>
      </c>
      <c r="C3100" t="s">
        <v>5811</v>
      </c>
      <c r="D3100" t="s">
        <v>5806</v>
      </c>
    </row>
    <row r="3101" spans="1:4" x14ac:dyDescent="0.25">
      <c r="A3101" t="s">
        <v>5812</v>
      </c>
      <c r="B3101" s="51">
        <v>2724</v>
      </c>
      <c r="C3101" t="s">
        <v>5813</v>
      </c>
    </row>
    <row r="3102" spans="1:4" x14ac:dyDescent="0.25">
      <c r="A3102" t="s">
        <v>5812</v>
      </c>
      <c r="B3102" s="51">
        <v>2724</v>
      </c>
      <c r="C3102" t="s">
        <v>5814</v>
      </c>
      <c r="D3102" t="s">
        <v>5813</v>
      </c>
    </row>
    <row r="3103" spans="1:4" x14ac:dyDescent="0.25">
      <c r="A3103" t="s">
        <v>5812</v>
      </c>
      <c r="B3103" s="51">
        <v>2724</v>
      </c>
      <c r="C3103" t="s">
        <v>5815</v>
      </c>
      <c r="D3103" t="s">
        <v>5813</v>
      </c>
    </row>
    <row r="3104" spans="1:4" x14ac:dyDescent="0.25">
      <c r="A3104" t="s">
        <v>5812</v>
      </c>
      <c r="B3104" s="51">
        <v>2724</v>
      </c>
      <c r="C3104" t="s">
        <v>5816</v>
      </c>
      <c r="D3104" t="s">
        <v>5813</v>
      </c>
    </row>
    <row r="3105" spans="1:4" x14ac:dyDescent="0.25">
      <c r="A3105" t="s">
        <v>5817</v>
      </c>
      <c r="B3105" s="51">
        <v>2725</v>
      </c>
      <c r="C3105" t="s">
        <v>5818</v>
      </c>
    </row>
    <row r="3106" spans="1:4" x14ac:dyDescent="0.25">
      <c r="A3106" t="s">
        <v>5817</v>
      </c>
      <c r="B3106" s="51">
        <v>2725</v>
      </c>
      <c r="C3106" t="s">
        <v>5819</v>
      </c>
      <c r="D3106" t="s">
        <v>5818</v>
      </c>
    </row>
    <row r="3107" spans="1:4" x14ac:dyDescent="0.25">
      <c r="A3107" t="s">
        <v>5817</v>
      </c>
      <c r="B3107" s="51">
        <v>2725</v>
      </c>
      <c r="C3107" t="s">
        <v>5820</v>
      </c>
      <c r="D3107" t="s">
        <v>5818</v>
      </c>
    </row>
    <row r="3108" spans="1:4" x14ac:dyDescent="0.25">
      <c r="A3108" t="s">
        <v>5817</v>
      </c>
      <c r="B3108" s="51">
        <v>2725</v>
      </c>
      <c r="C3108" t="s">
        <v>5821</v>
      </c>
      <c r="D3108" t="s">
        <v>5818</v>
      </c>
    </row>
    <row r="3109" spans="1:4" x14ac:dyDescent="0.25">
      <c r="A3109" t="s">
        <v>5822</v>
      </c>
      <c r="B3109" s="51">
        <v>2726</v>
      </c>
      <c r="C3109" t="s">
        <v>5823</v>
      </c>
    </row>
    <row r="3110" spans="1:4" x14ac:dyDescent="0.25">
      <c r="A3110" t="s">
        <v>5822</v>
      </c>
      <c r="B3110" s="51">
        <v>2726</v>
      </c>
      <c r="C3110" t="s">
        <v>5824</v>
      </c>
      <c r="D3110" t="s">
        <v>5823</v>
      </c>
    </row>
    <row r="3111" spans="1:4" x14ac:dyDescent="0.25">
      <c r="A3111" t="s">
        <v>5822</v>
      </c>
      <c r="B3111" s="51">
        <v>2726</v>
      </c>
      <c r="C3111" t="s">
        <v>5825</v>
      </c>
      <c r="D3111" t="s">
        <v>5823</v>
      </c>
    </row>
    <row r="3112" spans="1:4" x14ac:dyDescent="0.25">
      <c r="A3112" t="s">
        <v>5822</v>
      </c>
      <c r="B3112" s="51">
        <v>2726</v>
      </c>
      <c r="C3112" t="s">
        <v>5826</v>
      </c>
      <c r="D3112" t="s">
        <v>5823</v>
      </c>
    </row>
    <row r="3113" spans="1:4" x14ac:dyDescent="0.25">
      <c r="A3113" t="s">
        <v>5822</v>
      </c>
      <c r="B3113" s="51">
        <v>2726</v>
      </c>
      <c r="C3113" t="s">
        <v>5827</v>
      </c>
      <c r="D3113" t="s">
        <v>5823</v>
      </c>
    </row>
    <row r="3114" spans="1:4" x14ac:dyDescent="0.25">
      <c r="A3114" t="s">
        <v>5828</v>
      </c>
      <c r="B3114" s="51">
        <v>2727</v>
      </c>
      <c r="C3114" t="s">
        <v>5829</v>
      </c>
      <c r="D3114" t="s">
        <v>5830</v>
      </c>
    </row>
    <row r="3115" spans="1:4" x14ac:dyDescent="0.25">
      <c r="A3115" t="s">
        <v>5828</v>
      </c>
      <c r="B3115" s="51">
        <v>2727</v>
      </c>
      <c r="C3115" t="s">
        <v>5830</v>
      </c>
    </row>
    <row r="3116" spans="1:4" x14ac:dyDescent="0.25">
      <c r="A3116" t="s">
        <v>5828</v>
      </c>
      <c r="B3116" s="51">
        <v>2727</v>
      </c>
      <c r="C3116" t="s">
        <v>5831</v>
      </c>
      <c r="D3116" t="s">
        <v>5830</v>
      </c>
    </row>
    <row r="3117" spans="1:4" x14ac:dyDescent="0.25">
      <c r="A3117" t="s">
        <v>5832</v>
      </c>
      <c r="B3117" s="51">
        <v>2728</v>
      </c>
      <c r="C3117" t="s">
        <v>5833</v>
      </c>
      <c r="D3117" t="s">
        <v>5834</v>
      </c>
    </row>
    <row r="3118" spans="1:4" x14ac:dyDescent="0.25">
      <c r="A3118" t="s">
        <v>5832</v>
      </c>
      <c r="B3118" s="51">
        <v>2728</v>
      </c>
      <c r="C3118" t="s">
        <v>5834</v>
      </c>
    </row>
    <row r="3119" spans="1:4" x14ac:dyDescent="0.25">
      <c r="A3119" t="s">
        <v>5832</v>
      </c>
      <c r="B3119" s="51">
        <v>2728</v>
      </c>
      <c r="C3119" t="s">
        <v>5835</v>
      </c>
      <c r="D3119" t="s">
        <v>5834</v>
      </c>
    </row>
    <row r="3120" spans="1:4" x14ac:dyDescent="0.25">
      <c r="A3120" t="s">
        <v>5832</v>
      </c>
      <c r="B3120" s="51">
        <v>2728</v>
      </c>
      <c r="C3120" t="s">
        <v>5836</v>
      </c>
      <c r="D3120" t="s">
        <v>5834</v>
      </c>
    </row>
    <row r="3121" spans="1:4" x14ac:dyDescent="0.25">
      <c r="A3121" t="s">
        <v>5837</v>
      </c>
      <c r="B3121" s="51">
        <v>2729</v>
      </c>
      <c r="C3121" t="s">
        <v>5838</v>
      </c>
      <c r="D3121" t="s">
        <v>5839</v>
      </c>
    </row>
    <row r="3122" spans="1:4" x14ac:dyDescent="0.25">
      <c r="A3122" t="s">
        <v>5837</v>
      </c>
      <c r="B3122" s="51">
        <v>2729</v>
      </c>
      <c r="C3122" t="s">
        <v>5840</v>
      </c>
      <c r="D3122" t="s">
        <v>5839</v>
      </c>
    </row>
    <row r="3123" spans="1:4" x14ac:dyDescent="0.25">
      <c r="A3123" t="s">
        <v>5837</v>
      </c>
      <c r="B3123" s="51">
        <v>2729</v>
      </c>
      <c r="C3123" t="s">
        <v>5841</v>
      </c>
      <c r="D3123" t="s">
        <v>5839</v>
      </c>
    </row>
    <row r="3124" spans="1:4" x14ac:dyDescent="0.25">
      <c r="A3124" t="s">
        <v>5837</v>
      </c>
      <c r="B3124" s="51">
        <v>2729</v>
      </c>
      <c r="C3124" t="s">
        <v>5839</v>
      </c>
    </row>
    <row r="3125" spans="1:4" x14ac:dyDescent="0.25">
      <c r="A3125" t="s">
        <v>5837</v>
      </c>
      <c r="B3125" s="51">
        <v>2729</v>
      </c>
      <c r="C3125" t="s">
        <v>5842</v>
      </c>
      <c r="D3125" t="s">
        <v>5839</v>
      </c>
    </row>
    <row r="3126" spans="1:4" x14ac:dyDescent="0.25">
      <c r="A3126" t="s">
        <v>5837</v>
      </c>
      <c r="B3126" s="51">
        <v>2729</v>
      </c>
      <c r="C3126" t="s">
        <v>5843</v>
      </c>
      <c r="D3126" t="s">
        <v>5839</v>
      </c>
    </row>
    <row r="3127" spans="1:4" x14ac:dyDescent="0.25">
      <c r="A3127" t="s">
        <v>5844</v>
      </c>
      <c r="B3127" s="51">
        <v>2730</v>
      </c>
      <c r="C3127" t="s">
        <v>5845</v>
      </c>
      <c r="D3127" t="s">
        <v>5846</v>
      </c>
    </row>
    <row r="3128" spans="1:4" x14ac:dyDescent="0.25">
      <c r="A3128" t="s">
        <v>5844</v>
      </c>
      <c r="B3128" s="51">
        <v>2730</v>
      </c>
      <c r="C3128" t="s">
        <v>5847</v>
      </c>
      <c r="D3128" t="s">
        <v>5846</v>
      </c>
    </row>
    <row r="3129" spans="1:4" x14ac:dyDescent="0.25">
      <c r="A3129" t="s">
        <v>5844</v>
      </c>
      <c r="B3129" s="51">
        <v>2730</v>
      </c>
      <c r="C3129" t="s">
        <v>5848</v>
      </c>
      <c r="D3129" t="s">
        <v>5846</v>
      </c>
    </row>
    <row r="3130" spans="1:4" x14ac:dyDescent="0.25">
      <c r="A3130" t="s">
        <v>5844</v>
      </c>
      <c r="B3130" s="51">
        <v>2730</v>
      </c>
      <c r="C3130" t="s">
        <v>5846</v>
      </c>
    </row>
    <row r="3131" spans="1:4" x14ac:dyDescent="0.25">
      <c r="A3131" t="s">
        <v>5844</v>
      </c>
      <c r="B3131" s="51">
        <v>2730</v>
      </c>
      <c r="C3131" t="s">
        <v>5849</v>
      </c>
      <c r="D3131" t="s">
        <v>5846</v>
      </c>
    </row>
    <row r="3132" spans="1:4" x14ac:dyDescent="0.25">
      <c r="A3132" t="s">
        <v>5850</v>
      </c>
      <c r="B3132" s="51">
        <v>2731</v>
      </c>
      <c r="C3132" t="s">
        <v>5851</v>
      </c>
      <c r="D3132" t="s">
        <v>5852</v>
      </c>
    </row>
    <row r="3133" spans="1:4" x14ac:dyDescent="0.25">
      <c r="A3133" t="s">
        <v>5850</v>
      </c>
      <c r="B3133" s="51">
        <v>2731</v>
      </c>
      <c r="C3133" t="s">
        <v>5853</v>
      </c>
      <c r="D3133" t="s">
        <v>5852</v>
      </c>
    </row>
    <row r="3134" spans="1:4" x14ac:dyDescent="0.25">
      <c r="A3134" t="s">
        <v>5850</v>
      </c>
      <c r="B3134" s="51">
        <v>2731</v>
      </c>
      <c r="C3134" t="s">
        <v>5854</v>
      </c>
      <c r="D3134" t="s">
        <v>5852</v>
      </c>
    </row>
    <row r="3135" spans="1:4" x14ac:dyDescent="0.25">
      <c r="A3135" t="s">
        <v>5850</v>
      </c>
      <c r="B3135" s="51">
        <v>2731</v>
      </c>
      <c r="C3135" t="s">
        <v>5855</v>
      </c>
      <c r="D3135" t="s">
        <v>5852</v>
      </c>
    </row>
    <row r="3136" spans="1:4" x14ac:dyDescent="0.25">
      <c r="A3136" t="s">
        <v>5850</v>
      </c>
      <c r="B3136" s="51">
        <v>2731</v>
      </c>
      <c r="C3136" t="s">
        <v>5856</v>
      </c>
      <c r="D3136" t="s">
        <v>5852</v>
      </c>
    </row>
    <row r="3137" spans="1:4" x14ac:dyDescent="0.25">
      <c r="A3137" t="s">
        <v>5850</v>
      </c>
      <c r="B3137" s="51">
        <v>2731</v>
      </c>
      <c r="C3137" t="s">
        <v>5852</v>
      </c>
    </row>
    <row r="3138" spans="1:4" x14ac:dyDescent="0.25">
      <c r="A3138" t="s">
        <v>5850</v>
      </c>
      <c r="B3138" s="51">
        <v>2731</v>
      </c>
      <c r="C3138" t="s">
        <v>5857</v>
      </c>
      <c r="D3138" t="s">
        <v>5852</v>
      </c>
    </row>
    <row r="3139" spans="1:4" x14ac:dyDescent="0.25">
      <c r="A3139" t="s">
        <v>5850</v>
      </c>
      <c r="B3139" s="51">
        <v>2731</v>
      </c>
      <c r="C3139" t="s">
        <v>5858</v>
      </c>
      <c r="D3139" t="s">
        <v>5852</v>
      </c>
    </row>
    <row r="3140" spans="1:4" x14ac:dyDescent="0.25">
      <c r="A3140" t="s">
        <v>5859</v>
      </c>
      <c r="B3140" s="51">
        <v>2732</v>
      </c>
      <c r="C3140" t="s">
        <v>5860</v>
      </c>
      <c r="D3140" t="s">
        <v>5861</v>
      </c>
    </row>
    <row r="3141" spans="1:4" x14ac:dyDescent="0.25">
      <c r="A3141" t="s">
        <v>5859</v>
      </c>
      <c r="B3141" s="51">
        <v>2732</v>
      </c>
      <c r="C3141" t="s">
        <v>5862</v>
      </c>
      <c r="D3141" t="s">
        <v>5861</v>
      </c>
    </row>
    <row r="3142" spans="1:4" x14ac:dyDescent="0.25">
      <c r="A3142" t="s">
        <v>5859</v>
      </c>
      <c r="B3142" s="51">
        <v>2732</v>
      </c>
      <c r="C3142" t="s">
        <v>5863</v>
      </c>
      <c r="D3142" t="s">
        <v>5861</v>
      </c>
    </row>
    <row r="3143" spans="1:4" x14ac:dyDescent="0.25">
      <c r="A3143" t="s">
        <v>5859</v>
      </c>
      <c r="B3143" s="51">
        <v>2732</v>
      </c>
      <c r="C3143" t="s">
        <v>5861</v>
      </c>
    </row>
    <row r="3144" spans="1:4" x14ac:dyDescent="0.25">
      <c r="A3144" t="s">
        <v>5859</v>
      </c>
      <c r="B3144" s="51">
        <v>2732</v>
      </c>
      <c r="C3144" t="s">
        <v>5864</v>
      </c>
      <c r="D3144" t="s">
        <v>5861</v>
      </c>
    </row>
    <row r="3145" spans="1:4" x14ac:dyDescent="0.25">
      <c r="A3145" t="s">
        <v>5859</v>
      </c>
      <c r="B3145" s="51">
        <v>2732</v>
      </c>
      <c r="C3145" t="s">
        <v>5865</v>
      </c>
      <c r="D3145" t="s">
        <v>5861</v>
      </c>
    </row>
    <row r="3146" spans="1:4" x14ac:dyDescent="0.25">
      <c r="A3146" t="s">
        <v>5866</v>
      </c>
      <c r="B3146" s="51">
        <v>2733</v>
      </c>
      <c r="C3146" t="s">
        <v>5867</v>
      </c>
      <c r="D3146" t="s">
        <v>5868</v>
      </c>
    </row>
    <row r="3147" spans="1:4" x14ac:dyDescent="0.25">
      <c r="A3147" t="s">
        <v>5866</v>
      </c>
      <c r="B3147" s="51">
        <v>2733</v>
      </c>
      <c r="C3147" t="s">
        <v>5868</v>
      </c>
    </row>
    <row r="3148" spans="1:4" x14ac:dyDescent="0.25">
      <c r="A3148" t="s">
        <v>5866</v>
      </c>
      <c r="B3148" s="51">
        <v>2733</v>
      </c>
      <c r="C3148" t="s">
        <v>5869</v>
      </c>
      <c r="D3148" t="s">
        <v>5868</v>
      </c>
    </row>
    <row r="3149" spans="1:4" x14ac:dyDescent="0.25">
      <c r="A3149" t="s">
        <v>5870</v>
      </c>
      <c r="B3149" s="51">
        <v>2734</v>
      </c>
      <c r="C3149" t="s">
        <v>5871</v>
      </c>
      <c r="D3149" t="s">
        <v>5872</v>
      </c>
    </row>
    <row r="3150" spans="1:4" x14ac:dyDescent="0.25">
      <c r="A3150" t="s">
        <v>5870</v>
      </c>
      <c r="B3150" s="51">
        <v>2734</v>
      </c>
      <c r="C3150" t="s">
        <v>5873</v>
      </c>
      <c r="D3150" t="s">
        <v>5872</v>
      </c>
    </row>
    <row r="3151" spans="1:4" x14ac:dyDescent="0.25">
      <c r="A3151" t="s">
        <v>5870</v>
      </c>
      <c r="B3151" s="51">
        <v>2734</v>
      </c>
      <c r="C3151" t="s">
        <v>5874</v>
      </c>
      <c r="D3151" t="s">
        <v>5872</v>
      </c>
    </row>
    <row r="3152" spans="1:4" x14ac:dyDescent="0.25">
      <c r="A3152" t="s">
        <v>5870</v>
      </c>
      <c r="B3152" s="51">
        <v>2734</v>
      </c>
      <c r="C3152" t="s">
        <v>5875</v>
      </c>
      <c r="D3152" t="s">
        <v>5872</v>
      </c>
    </row>
    <row r="3153" spans="1:4" x14ac:dyDescent="0.25">
      <c r="A3153" t="s">
        <v>5870</v>
      </c>
      <c r="B3153" s="51">
        <v>2734</v>
      </c>
      <c r="C3153" t="s">
        <v>5876</v>
      </c>
      <c r="D3153" t="s">
        <v>5872</v>
      </c>
    </row>
    <row r="3154" spans="1:4" x14ac:dyDescent="0.25">
      <c r="A3154" t="s">
        <v>5870</v>
      </c>
      <c r="B3154" s="51">
        <v>2734</v>
      </c>
      <c r="C3154" t="s">
        <v>5872</v>
      </c>
    </row>
    <row r="3155" spans="1:4" x14ac:dyDescent="0.25">
      <c r="A3155" t="s">
        <v>5877</v>
      </c>
      <c r="B3155" s="51">
        <v>2735</v>
      </c>
      <c r="C3155" t="s">
        <v>5878</v>
      </c>
      <c r="D3155" t="s">
        <v>5879</v>
      </c>
    </row>
    <row r="3156" spans="1:4" x14ac:dyDescent="0.25">
      <c r="A3156" t="s">
        <v>5877</v>
      </c>
      <c r="B3156" s="51">
        <v>2735</v>
      </c>
      <c r="C3156" t="s">
        <v>5880</v>
      </c>
      <c r="D3156" t="s">
        <v>5879</v>
      </c>
    </row>
    <row r="3157" spans="1:4" x14ac:dyDescent="0.25">
      <c r="A3157" t="s">
        <v>5877</v>
      </c>
      <c r="B3157" s="51">
        <v>2735</v>
      </c>
      <c r="C3157" t="s">
        <v>5881</v>
      </c>
      <c r="D3157" t="s">
        <v>5879</v>
      </c>
    </row>
    <row r="3158" spans="1:4" x14ac:dyDescent="0.25">
      <c r="A3158" t="s">
        <v>5877</v>
      </c>
      <c r="B3158" s="51">
        <v>2735</v>
      </c>
      <c r="C3158" t="s">
        <v>5882</v>
      </c>
      <c r="D3158" t="s">
        <v>5879</v>
      </c>
    </row>
    <row r="3159" spans="1:4" x14ac:dyDescent="0.25">
      <c r="A3159" t="s">
        <v>5877</v>
      </c>
      <c r="B3159" s="51">
        <v>2735</v>
      </c>
      <c r="C3159" t="s">
        <v>5879</v>
      </c>
    </row>
    <row r="3160" spans="1:4" x14ac:dyDescent="0.25">
      <c r="A3160" t="s">
        <v>5883</v>
      </c>
      <c r="B3160" s="51">
        <v>2736</v>
      </c>
      <c r="C3160" t="s">
        <v>5884</v>
      </c>
      <c r="D3160" t="s">
        <v>5885</v>
      </c>
    </row>
    <row r="3161" spans="1:4" x14ac:dyDescent="0.25">
      <c r="A3161" t="s">
        <v>5883</v>
      </c>
      <c r="B3161" s="51">
        <v>2736</v>
      </c>
      <c r="C3161" t="s">
        <v>5886</v>
      </c>
      <c r="D3161" t="s">
        <v>5885</v>
      </c>
    </row>
    <row r="3162" spans="1:4" x14ac:dyDescent="0.25">
      <c r="A3162" t="s">
        <v>5883</v>
      </c>
      <c r="B3162" s="51">
        <v>2736</v>
      </c>
      <c r="C3162" t="s">
        <v>5887</v>
      </c>
      <c r="D3162" t="s">
        <v>5885</v>
      </c>
    </row>
    <row r="3163" spans="1:4" x14ac:dyDescent="0.25">
      <c r="A3163" t="s">
        <v>5883</v>
      </c>
      <c r="B3163" s="51">
        <v>2736</v>
      </c>
      <c r="C3163" t="s">
        <v>5888</v>
      </c>
      <c r="D3163" t="s">
        <v>5885</v>
      </c>
    </row>
    <row r="3164" spans="1:4" x14ac:dyDescent="0.25">
      <c r="A3164" t="s">
        <v>5883</v>
      </c>
      <c r="B3164" s="51">
        <v>2736</v>
      </c>
      <c r="C3164" t="s">
        <v>5885</v>
      </c>
    </row>
    <row r="3165" spans="1:4" x14ac:dyDescent="0.25">
      <c r="A3165" t="s">
        <v>5883</v>
      </c>
      <c r="B3165" s="51">
        <v>2736</v>
      </c>
      <c r="C3165" t="s">
        <v>5889</v>
      </c>
      <c r="D3165" t="s">
        <v>5885</v>
      </c>
    </row>
    <row r="3166" spans="1:4" x14ac:dyDescent="0.25">
      <c r="A3166" t="s">
        <v>5883</v>
      </c>
      <c r="B3166" s="51">
        <v>2736</v>
      </c>
      <c r="C3166" t="s">
        <v>5890</v>
      </c>
      <c r="D3166" t="s">
        <v>5885</v>
      </c>
    </row>
    <row r="3167" spans="1:4" x14ac:dyDescent="0.25">
      <c r="A3167" t="s">
        <v>5883</v>
      </c>
      <c r="B3167" s="51">
        <v>2736</v>
      </c>
      <c r="C3167" t="s">
        <v>5891</v>
      </c>
      <c r="D3167" t="s">
        <v>5885</v>
      </c>
    </row>
    <row r="3168" spans="1:4" x14ac:dyDescent="0.25">
      <c r="A3168" t="s">
        <v>5892</v>
      </c>
      <c r="B3168" s="51">
        <v>2737</v>
      </c>
      <c r="C3168" t="s">
        <v>5893</v>
      </c>
      <c r="D3168" t="s">
        <v>5894</v>
      </c>
    </row>
    <row r="3169" spans="1:4" x14ac:dyDescent="0.25">
      <c r="A3169" t="s">
        <v>5892</v>
      </c>
      <c r="B3169" s="51">
        <v>2737</v>
      </c>
      <c r="C3169" t="s">
        <v>5895</v>
      </c>
      <c r="D3169" t="s">
        <v>5894</v>
      </c>
    </row>
    <row r="3170" spans="1:4" x14ac:dyDescent="0.25">
      <c r="A3170" t="s">
        <v>5892</v>
      </c>
      <c r="B3170" s="51">
        <v>2737</v>
      </c>
      <c r="C3170" t="s">
        <v>5894</v>
      </c>
    </row>
    <row r="3171" spans="1:4" x14ac:dyDescent="0.25">
      <c r="A3171" t="s">
        <v>5896</v>
      </c>
      <c r="B3171" s="51">
        <v>2738</v>
      </c>
      <c r="C3171" t="s">
        <v>5897</v>
      </c>
      <c r="D3171" t="s">
        <v>5898</v>
      </c>
    </row>
    <row r="3172" spans="1:4" x14ac:dyDescent="0.25">
      <c r="A3172" t="s">
        <v>5896</v>
      </c>
      <c r="B3172" s="51">
        <v>2738</v>
      </c>
      <c r="C3172" t="s">
        <v>5899</v>
      </c>
      <c r="D3172" t="s">
        <v>5898</v>
      </c>
    </row>
    <row r="3173" spans="1:4" x14ac:dyDescent="0.25">
      <c r="A3173" t="s">
        <v>5896</v>
      </c>
      <c r="B3173" s="51">
        <v>2738</v>
      </c>
      <c r="C3173" t="s">
        <v>5898</v>
      </c>
    </row>
    <row r="3174" spans="1:4" x14ac:dyDescent="0.25">
      <c r="A3174" t="s">
        <v>5896</v>
      </c>
      <c r="B3174" s="51">
        <v>2738</v>
      </c>
      <c r="C3174" t="s">
        <v>5900</v>
      </c>
      <c r="D3174" t="s">
        <v>5898</v>
      </c>
    </row>
    <row r="3175" spans="1:4" x14ac:dyDescent="0.25">
      <c r="A3175" t="s">
        <v>5896</v>
      </c>
      <c r="B3175" s="51">
        <v>2738</v>
      </c>
      <c r="C3175" t="s">
        <v>5901</v>
      </c>
      <c r="D3175" t="s">
        <v>5898</v>
      </c>
    </row>
    <row r="3176" spans="1:4" x14ac:dyDescent="0.25">
      <c r="A3176" t="s">
        <v>5896</v>
      </c>
      <c r="B3176" s="51">
        <v>2738</v>
      </c>
      <c r="C3176" t="s">
        <v>5902</v>
      </c>
      <c r="D3176" t="s">
        <v>5898</v>
      </c>
    </row>
    <row r="3177" spans="1:4" x14ac:dyDescent="0.25">
      <c r="A3177" t="s">
        <v>5903</v>
      </c>
      <c r="B3177" s="51">
        <v>2739</v>
      </c>
      <c r="C3177" t="s">
        <v>5904</v>
      </c>
      <c r="D3177" t="s">
        <v>5905</v>
      </c>
    </row>
    <row r="3178" spans="1:4" x14ac:dyDescent="0.25">
      <c r="A3178" t="s">
        <v>5903</v>
      </c>
      <c r="B3178" s="51">
        <v>2739</v>
      </c>
      <c r="C3178" t="s">
        <v>5906</v>
      </c>
      <c r="D3178" t="s">
        <v>5905</v>
      </c>
    </row>
    <row r="3179" spans="1:4" x14ac:dyDescent="0.25">
      <c r="A3179" t="s">
        <v>5903</v>
      </c>
      <c r="B3179" s="51">
        <v>2739</v>
      </c>
      <c r="C3179" t="s">
        <v>5905</v>
      </c>
    </row>
    <row r="3180" spans="1:4" x14ac:dyDescent="0.25">
      <c r="A3180" t="s">
        <v>5907</v>
      </c>
      <c r="B3180" s="51">
        <v>2740</v>
      </c>
      <c r="C3180" t="s">
        <v>5908</v>
      </c>
      <c r="D3180" t="s">
        <v>5909</v>
      </c>
    </row>
    <row r="3181" spans="1:4" x14ac:dyDescent="0.25">
      <c r="A3181" t="s">
        <v>5907</v>
      </c>
      <c r="B3181" s="51">
        <v>2740</v>
      </c>
      <c r="C3181" t="s">
        <v>5910</v>
      </c>
      <c r="D3181" t="s">
        <v>5909</v>
      </c>
    </row>
    <row r="3182" spans="1:4" x14ac:dyDescent="0.25">
      <c r="A3182" t="s">
        <v>5907</v>
      </c>
      <c r="B3182" s="51">
        <v>2740</v>
      </c>
      <c r="C3182" t="s">
        <v>5909</v>
      </c>
    </row>
    <row r="3183" spans="1:4" x14ac:dyDescent="0.25">
      <c r="A3183" t="s">
        <v>5907</v>
      </c>
      <c r="B3183" s="51">
        <v>2740</v>
      </c>
      <c r="C3183" t="s">
        <v>5911</v>
      </c>
      <c r="D3183" t="s">
        <v>5909</v>
      </c>
    </row>
    <row r="3184" spans="1:4" x14ac:dyDescent="0.25">
      <c r="A3184" t="s">
        <v>5912</v>
      </c>
      <c r="B3184" s="51">
        <v>2741</v>
      </c>
      <c r="C3184" t="s">
        <v>5913</v>
      </c>
      <c r="D3184" t="s">
        <v>5914</v>
      </c>
    </row>
    <row r="3185" spans="1:4" x14ac:dyDescent="0.25">
      <c r="A3185" t="s">
        <v>5912</v>
      </c>
      <c r="B3185" s="51">
        <v>2741</v>
      </c>
      <c r="C3185" t="s">
        <v>5915</v>
      </c>
      <c r="D3185" t="s">
        <v>5914</v>
      </c>
    </row>
    <row r="3186" spans="1:4" x14ac:dyDescent="0.25">
      <c r="A3186" t="s">
        <v>5912</v>
      </c>
      <c r="B3186" s="51">
        <v>2741</v>
      </c>
      <c r="C3186" t="s">
        <v>5916</v>
      </c>
      <c r="D3186" t="s">
        <v>5914</v>
      </c>
    </row>
    <row r="3187" spans="1:4" x14ac:dyDescent="0.25">
      <c r="A3187" t="s">
        <v>5912</v>
      </c>
      <c r="B3187" s="51">
        <v>2741</v>
      </c>
      <c r="C3187" t="s">
        <v>5914</v>
      </c>
    </row>
    <row r="3188" spans="1:4" x14ac:dyDescent="0.25">
      <c r="A3188" t="s">
        <v>5917</v>
      </c>
      <c r="B3188" s="51">
        <v>2742</v>
      </c>
      <c r="C3188" t="s">
        <v>5918</v>
      </c>
      <c r="D3188" t="s">
        <v>5919</v>
      </c>
    </row>
    <row r="3189" spans="1:4" x14ac:dyDescent="0.25">
      <c r="A3189" t="s">
        <v>5917</v>
      </c>
      <c r="B3189" s="51">
        <v>2742</v>
      </c>
      <c r="C3189" t="s">
        <v>5919</v>
      </c>
    </row>
    <row r="3190" spans="1:4" x14ac:dyDescent="0.25">
      <c r="A3190" t="s">
        <v>5917</v>
      </c>
      <c r="B3190" s="51">
        <v>2742</v>
      </c>
      <c r="C3190" t="s">
        <v>5920</v>
      </c>
      <c r="D3190" t="s">
        <v>5919</v>
      </c>
    </row>
    <row r="3191" spans="1:4" x14ac:dyDescent="0.25">
      <c r="A3191" t="s">
        <v>5921</v>
      </c>
      <c r="B3191" s="51">
        <v>2743</v>
      </c>
      <c r="C3191" t="s">
        <v>5922</v>
      </c>
      <c r="D3191" t="s">
        <v>5923</v>
      </c>
    </row>
    <row r="3192" spans="1:4" x14ac:dyDescent="0.25">
      <c r="A3192" t="s">
        <v>5921</v>
      </c>
      <c r="B3192" s="51">
        <v>2743</v>
      </c>
      <c r="C3192" t="s">
        <v>5924</v>
      </c>
      <c r="D3192" t="s">
        <v>5923</v>
      </c>
    </row>
    <row r="3193" spans="1:4" x14ac:dyDescent="0.25">
      <c r="A3193" t="s">
        <v>5921</v>
      </c>
      <c r="B3193" s="51">
        <v>2743</v>
      </c>
      <c r="C3193" t="s">
        <v>5925</v>
      </c>
      <c r="D3193" t="s">
        <v>5923</v>
      </c>
    </row>
    <row r="3194" spans="1:4" x14ac:dyDescent="0.25">
      <c r="A3194" t="s">
        <v>5921</v>
      </c>
      <c r="B3194" s="51">
        <v>2743</v>
      </c>
      <c r="C3194" t="s">
        <v>5926</v>
      </c>
      <c r="D3194" t="s">
        <v>5923</v>
      </c>
    </row>
    <row r="3195" spans="1:4" x14ac:dyDescent="0.25">
      <c r="A3195" t="s">
        <v>5921</v>
      </c>
      <c r="B3195" s="51">
        <v>2743</v>
      </c>
      <c r="C3195" t="s">
        <v>5927</v>
      </c>
      <c r="D3195" t="s">
        <v>5923</v>
      </c>
    </row>
    <row r="3196" spans="1:4" x14ac:dyDescent="0.25">
      <c r="A3196" t="s">
        <v>5921</v>
      </c>
      <c r="B3196" s="51">
        <v>2743</v>
      </c>
      <c r="C3196" t="s">
        <v>5928</v>
      </c>
      <c r="D3196" t="s">
        <v>5923</v>
      </c>
    </row>
    <row r="3197" spans="1:4" x14ac:dyDescent="0.25">
      <c r="A3197" t="s">
        <v>5921</v>
      </c>
      <c r="B3197" s="51">
        <v>2743</v>
      </c>
      <c r="C3197" t="s">
        <v>5929</v>
      </c>
      <c r="D3197" t="s">
        <v>5923</v>
      </c>
    </row>
    <row r="3198" spans="1:4" x14ac:dyDescent="0.25">
      <c r="A3198" t="s">
        <v>5921</v>
      </c>
      <c r="B3198" s="51">
        <v>2743</v>
      </c>
      <c r="C3198" t="s">
        <v>5923</v>
      </c>
    </row>
    <row r="3199" spans="1:4" x14ac:dyDescent="0.25">
      <c r="A3199" t="s">
        <v>5921</v>
      </c>
      <c r="B3199" s="51">
        <v>2743</v>
      </c>
      <c r="C3199" t="s">
        <v>5930</v>
      </c>
      <c r="D3199" t="s">
        <v>5923</v>
      </c>
    </row>
    <row r="3200" spans="1:4" x14ac:dyDescent="0.25">
      <c r="A3200" t="s">
        <v>5931</v>
      </c>
      <c r="B3200" s="51">
        <v>2744</v>
      </c>
      <c r="C3200" t="s">
        <v>5932</v>
      </c>
    </row>
    <row r="3201" spans="1:4" x14ac:dyDescent="0.25">
      <c r="A3201" t="s">
        <v>5931</v>
      </c>
      <c r="B3201" s="51">
        <v>2744</v>
      </c>
      <c r="C3201" t="s">
        <v>5933</v>
      </c>
      <c r="D3201" t="s">
        <v>5932</v>
      </c>
    </row>
    <row r="3202" spans="1:4" x14ac:dyDescent="0.25">
      <c r="A3202" t="s">
        <v>5931</v>
      </c>
      <c r="B3202" s="51">
        <v>2744</v>
      </c>
      <c r="C3202" t="s">
        <v>5934</v>
      </c>
      <c r="D3202" t="s">
        <v>5932</v>
      </c>
    </row>
    <row r="3203" spans="1:4" x14ac:dyDescent="0.25">
      <c r="A3203" t="s">
        <v>5931</v>
      </c>
      <c r="B3203" s="51">
        <v>2744</v>
      </c>
      <c r="C3203" t="s">
        <v>5935</v>
      </c>
      <c r="D3203" t="s">
        <v>5932</v>
      </c>
    </row>
    <row r="3204" spans="1:4" x14ac:dyDescent="0.25">
      <c r="A3204" t="s">
        <v>5936</v>
      </c>
      <c r="B3204" s="51">
        <v>2745</v>
      </c>
      <c r="C3204" t="s">
        <v>5937</v>
      </c>
      <c r="D3204" t="s">
        <v>5938</v>
      </c>
    </row>
    <row r="3205" spans="1:4" x14ac:dyDescent="0.25">
      <c r="A3205" t="s">
        <v>5936</v>
      </c>
      <c r="B3205" s="51">
        <v>2745</v>
      </c>
      <c r="C3205" t="s">
        <v>5939</v>
      </c>
      <c r="D3205" t="s">
        <v>5938</v>
      </c>
    </row>
    <row r="3206" spans="1:4" x14ac:dyDescent="0.25">
      <c r="A3206" t="s">
        <v>5936</v>
      </c>
      <c r="B3206" s="51">
        <v>2745</v>
      </c>
      <c r="C3206" t="s">
        <v>5938</v>
      </c>
    </row>
    <row r="3207" spans="1:4" x14ac:dyDescent="0.25">
      <c r="A3207" t="s">
        <v>5936</v>
      </c>
      <c r="B3207" s="51">
        <v>2745</v>
      </c>
      <c r="C3207" t="s">
        <v>5940</v>
      </c>
      <c r="D3207" t="s">
        <v>5938</v>
      </c>
    </row>
    <row r="3208" spans="1:4" x14ac:dyDescent="0.25">
      <c r="A3208" t="s">
        <v>5936</v>
      </c>
      <c r="B3208" s="51">
        <v>2745</v>
      </c>
      <c r="C3208" t="s">
        <v>5941</v>
      </c>
      <c r="D3208" t="s">
        <v>5938</v>
      </c>
    </row>
    <row r="3209" spans="1:4" x14ac:dyDescent="0.25">
      <c r="A3209" t="s">
        <v>5936</v>
      </c>
      <c r="B3209" s="51">
        <v>2745</v>
      </c>
      <c r="C3209" t="s">
        <v>5942</v>
      </c>
      <c r="D3209" t="s">
        <v>5938</v>
      </c>
    </row>
    <row r="3210" spans="1:4" x14ac:dyDescent="0.25">
      <c r="A3210" t="s">
        <v>5943</v>
      </c>
      <c r="B3210" s="51">
        <v>2746</v>
      </c>
      <c r="C3210" t="s">
        <v>5944</v>
      </c>
      <c r="D3210" t="s">
        <v>5945</v>
      </c>
    </row>
    <row r="3211" spans="1:4" x14ac:dyDescent="0.25">
      <c r="A3211" t="s">
        <v>5943</v>
      </c>
      <c r="B3211" s="51">
        <v>2746</v>
      </c>
      <c r="C3211" t="s">
        <v>5946</v>
      </c>
      <c r="D3211" t="s">
        <v>5945</v>
      </c>
    </row>
    <row r="3212" spans="1:4" x14ac:dyDescent="0.25">
      <c r="A3212" t="s">
        <v>5943</v>
      </c>
      <c r="B3212" s="51">
        <v>2746</v>
      </c>
      <c r="C3212" t="s">
        <v>5947</v>
      </c>
      <c r="D3212" t="s">
        <v>5945</v>
      </c>
    </row>
    <row r="3213" spans="1:4" x14ac:dyDescent="0.25">
      <c r="A3213" t="s">
        <v>5943</v>
      </c>
      <c r="B3213" s="51">
        <v>2746</v>
      </c>
      <c r="C3213" t="s">
        <v>5945</v>
      </c>
    </row>
    <row r="3214" spans="1:4" x14ac:dyDescent="0.25">
      <c r="A3214" t="s">
        <v>5943</v>
      </c>
      <c r="B3214" s="51">
        <v>2746</v>
      </c>
      <c r="C3214" t="s">
        <v>5948</v>
      </c>
      <c r="D3214" t="s">
        <v>5945</v>
      </c>
    </row>
    <row r="3215" spans="1:4" x14ac:dyDescent="0.25">
      <c r="A3215" t="s">
        <v>5949</v>
      </c>
      <c r="B3215" s="51">
        <v>2747</v>
      </c>
      <c r="C3215" t="s">
        <v>5950</v>
      </c>
      <c r="D3215" t="s">
        <v>5951</v>
      </c>
    </row>
    <row r="3216" spans="1:4" x14ac:dyDescent="0.25">
      <c r="A3216" t="s">
        <v>5949</v>
      </c>
      <c r="B3216" s="51">
        <v>2747</v>
      </c>
      <c r="C3216" t="s">
        <v>5952</v>
      </c>
      <c r="D3216" t="s">
        <v>5951</v>
      </c>
    </row>
    <row r="3217" spans="1:4" x14ac:dyDescent="0.25">
      <c r="A3217" t="s">
        <v>5949</v>
      </c>
      <c r="B3217" s="51">
        <v>2747</v>
      </c>
      <c r="C3217" t="s">
        <v>5953</v>
      </c>
      <c r="D3217" t="s">
        <v>5951</v>
      </c>
    </row>
    <row r="3218" spans="1:4" x14ac:dyDescent="0.25">
      <c r="A3218" t="s">
        <v>5949</v>
      </c>
      <c r="B3218" s="51">
        <v>2747</v>
      </c>
      <c r="C3218" t="s">
        <v>5954</v>
      </c>
      <c r="D3218" t="s">
        <v>5951</v>
      </c>
    </row>
    <row r="3219" spans="1:4" x14ac:dyDescent="0.25">
      <c r="A3219" t="s">
        <v>5949</v>
      </c>
      <c r="B3219" s="51">
        <v>2747</v>
      </c>
      <c r="C3219" t="s">
        <v>5955</v>
      </c>
      <c r="D3219" t="s">
        <v>5951</v>
      </c>
    </row>
    <row r="3220" spans="1:4" x14ac:dyDescent="0.25">
      <c r="A3220" t="s">
        <v>5949</v>
      </c>
      <c r="B3220" s="51">
        <v>2747</v>
      </c>
      <c r="C3220" t="s">
        <v>5956</v>
      </c>
      <c r="D3220" t="s">
        <v>5951</v>
      </c>
    </row>
    <row r="3221" spans="1:4" x14ac:dyDescent="0.25">
      <c r="A3221" t="s">
        <v>5949</v>
      </c>
      <c r="B3221" s="51">
        <v>2747</v>
      </c>
      <c r="C3221" t="s">
        <v>5951</v>
      </c>
    </row>
    <row r="3222" spans="1:4" x14ac:dyDescent="0.25">
      <c r="A3222" t="s">
        <v>5949</v>
      </c>
      <c r="B3222" s="51">
        <v>2747</v>
      </c>
      <c r="C3222" t="s">
        <v>5957</v>
      </c>
      <c r="D3222" t="s">
        <v>5951</v>
      </c>
    </row>
    <row r="3223" spans="1:4" x14ac:dyDescent="0.25">
      <c r="A3223" t="s">
        <v>5958</v>
      </c>
      <c r="B3223" s="51">
        <v>2748</v>
      </c>
      <c r="C3223" t="s">
        <v>5959</v>
      </c>
      <c r="D3223" t="s">
        <v>5960</v>
      </c>
    </row>
    <row r="3224" spans="1:4" x14ac:dyDescent="0.25">
      <c r="A3224" t="s">
        <v>5958</v>
      </c>
      <c r="B3224" s="51">
        <v>2748</v>
      </c>
      <c r="C3224" t="s">
        <v>5961</v>
      </c>
      <c r="D3224" t="s">
        <v>5960</v>
      </c>
    </row>
    <row r="3225" spans="1:4" x14ac:dyDescent="0.25">
      <c r="A3225" t="s">
        <v>5958</v>
      </c>
      <c r="B3225" s="51">
        <v>2748</v>
      </c>
      <c r="C3225" t="s">
        <v>5962</v>
      </c>
      <c r="D3225" t="s">
        <v>5960</v>
      </c>
    </row>
    <row r="3226" spans="1:4" x14ac:dyDescent="0.25">
      <c r="A3226" t="s">
        <v>5958</v>
      </c>
      <c r="B3226" s="51">
        <v>2748</v>
      </c>
      <c r="C3226" t="s">
        <v>5960</v>
      </c>
    </row>
    <row r="3227" spans="1:4" x14ac:dyDescent="0.25">
      <c r="A3227" t="s">
        <v>5958</v>
      </c>
      <c r="B3227" s="51">
        <v>2748</v>
      </c>
      <c r="C3227" t="s">
        <v>5963</v>
      </c>
      <c r="D3227" t="s">
        <v>5960</v>
      </c>
    </row>
    <row r="3228" spans="1:4" x14ac:dyDescent="0.25">
      <c r="A3228" t="s">
        <v>5958</v>
      </c>
      <c r="B3228" s="51">
        <v>2748</v>
      </c>
      <c r="C3228" t="s">
        <v>5964</v>
      </c>
      <c r="D3228" t="s">
        <v>5960</v>
      </c>
    </row>
    <row r="3229" spans="1:4" x14ac:dyDescent="0.25">
      <c r="A3229" t="s">
        <v>5965</v>
      </c>
      <c r="B3229" s="51">
        <v>2749</v>
      </c>
      <c r="C3229" t="s">
        <v>5966</v>
      </c>
      <c r="D3229" t="s">
        <v>5967</v>
      </c>
    </row>
    <row r="3230" spans="1:4" x14ac:dyDescent="0.25">
      <c r="A3230" t="s">
        <v>5965</v>
      </c>
      <c r="B3230" s="51">
        <v>2749</v>
      </c>
      <c r="C3230" t="s">
        <v>5968</v>
      </c>
      <c r="D3230" t="s">
        <v>5967</v>
      </c>
    </row>
    <row r="3231" spans="1:4" x14ac:dyDescent="0.25">
      <c r="A3231" t="s">
        <v>5965</v>
      </c>
      <c r="B3231" s="51">
        <v>2749</v>
      </c>
      <c r="C3231" t="s">
        <v>5969</v>
      </c>
      <c r="D3231" t="s">
        <v>5967</v>
      </c>
    </row>
    <row r="3232" spans="1:4" x14ac:dyDescent="0.25">
      <c r="A3232" t="s">
        <v>5965</v>
      </c>
      <c r="B3232" s="51">
        <v>2749</v>
      </c>
      <c r="C3232" t="s">
        <v>5967</v>
      </c>
    </row>
    <row r="3233" spans="1:4" x14ac:dyDescent="0.25">
      <c r="A3233" t="s">
        <v>5965</v>
      </c>
      <c r="B3233" s="51">
        <v>2749</v>
      </c>
      <c r="C3233" t="s">
        <v>5970</v>
      </c>
      <c r="D3233" t="s">
        <v>5967</v>
      </c>
    </row>
    <row r="3234" spans="1:4" x14ac:dyDescent="0.25">
      <c r="A3234" t="s">
        <v>5971</v>
      </c>
      <c r="B3234" s="51">
        <v>2750</v>
      </c>
      <c r="C3234" t="s">
        <v>5972</v>
      </c>
    </row>
    <row r="3235" spans="1:4" x14ac:dyDescent="0.25">
      <c r="A3235" t="s">
        <v>5971</v>
      </c>
      <c r="B3235" s="51">
        <v>2750</v>
      </c>
      <c r="C3235" t="s">
        <v>5973</v>
      </c>
      <c r="D3235" t="s">
        <v>5972</v>
      </c>
    </row>
    <row r="3236" spans="1:4" x14ac:dyDescent="0.25">
      <c r="A3236" t="s">
        <v>5971</v>
      </c>
      <c r="B3236" s="51">
        <v>2750</v>
      </c>
      <c r="C3236" t="s">
        <v>5974</v>
      </c>
      <c r="D3236" t="s">
        <v>5972</v>
      </c>
    </row>
    <row r="3237" spans="1:4" x14ac:dyDescent="0.25">
      <c r="A3237" t="s">
        <v>5975</v>
      </c>
      <c r="B3237" s="51">
        <v>2751</v>
      </c>
      <c r="C3237" t="s">
        <v>5976</v>
      </c>
      <c r="D3237" t="s">
        <v>5977</v>
      </c>
    </row>
    <row r="3238" spans="1:4" x14ac:dyDescent="0.25">
      <c r="A3238" t="s">
        <v>5975</v>
      </c>
      <c r="B3238" s="51">
        <v>2751</v>
      </c>
      <c r="C3238" t="s">
        <v>5978</v>
      </c>
      <c r="D3238" t="s">
        <v>5977</v>
      </c>
    </row>
    <row r="3239" spans="1:4" x14ac:dyDescent="0.25">
      <c r="A3239" t="s">
        <v>5975</v>
      </c>
      <c r="B3239" s="51">
        <v>2751</v>
      </c>
      <c r="C3239" t="s">
        <v>5977</v>
      </c>
    </row>
    <row r="3240" spans="1:4" x14ac:dyDescent="0.25">
      <c r="A3240" t="s">
        <v>5975</v>
      </c>
      <c r="B3240" s="51">
        <v>2751</v>
      </c>
      <c r="C3240" t="s">
        <v>5979</v>
      </c>
      <c r="D3240" t="s">
        <v>5977</v>
      </c>
    </row>
    <row r="3241" spans="1:4" x14ac:dyDescent="0.25">
      <c r="A3241" t="s">
        <v>5980</v>
      </c>
      <c r="B3241" s="51">
        <v>2752</v>
      </c>
      <c r="C3241" t="s">
        <v>5981</v>
      </c>
      <c r="D3241" t="s">
        <v>5982</v>
      </c>
    </row>
    <row r="3242" spans="1:4" x14ac:dyDescent="0.25">
      <c r="A3242" t="s">
        <v>5980</v>
      </c>
      <c r="B3242" s="51">
        <v>2752</v>
      </c>
      <c r="C3242" t="s">
        <v>5982</v>
      </c>
    </row>
    <row r="3243" spans="1:4" x14ac:dyDescent="0.25">
      <c r="A3243" t="s">
        <v>5980</v>
      </c>
      <c r="B3243" s="51">
        <v>2752</v>
      </c>
      <c r="C3243" t="s">
        <v>5983</v>
      </c>
      <c r="D3243" t="s">
        <v>5982</v>
      </c>
    </row>
    <row r="3244" spans="1:4" x14ac:dyDescent="0.25">
      <c r="A3244" t="s">
        <v>5980</v>
      </c>
      <c r="B3244" s="51">
        <v>2752</v>
      </c>
      <c r="C3244" t="s">
        <v>5984</v>
      </c>
      <c r="D3244" t="s">
        <v>5982</v>
      </c>
    </row>
    <row r="3245" spans="1:4" x14ac:dyDescent="0.25">
      <c r="A3245" t="s">
        <v>5985</v>
      </c>
      <c r="B3245" s="51">
        <v>2753</v>
      </c>
      <c r="C3245" t="s">
        <v>5986</v>
      </c>
      <c r="D3245" t="s">
        <v>5987</v>
      </c>
    </row>
    <row r="3246" spans="1:4" x14ac:dyDescent="0.25">
      <c r="A3246" t="s">
        <v>5985</v>
      </c>
      <c r="B3246" s="51">
        <v>2753</v>
      </c>
      <c r="C3246" t="s">
        <v>5988</v>
      </c>
      <c r="D3246" t="s">
        <v>5987</v>
      </c>
    </row>
    <row r="3247" spans="1:4" x14ac:dyDescent="0.25">
      <c r="A3247" t="s">
        <v>5985</v>
      </c>
      <c r="B3247" s="51">
        <v>2753</v>
      </c>
      <c r="C3247" t="s">
        <v>5987</v>
      </c>
    </row>
    <row r="3248" spans="1:4" x14ac:dyDescent="0.25">
      <c r="A3248" t="s">
        <v>5985</v>
      </c>
      <c r="B3248" s="51">
        <v>2753</v>
      </c>
      <c r="C3248" t="s">
        <v>5989</v>
      </c>
      <c r="D3248" t="s">
        <v>5987</v>
      </c>
    </row>
    <row r="3249" spans="1:4" x14ac:dyDescent="0.25">
      <c r="A3249" t="s">
        <v>5985</v>
      </c>
      <c r="B3249" s="51">
        <v>2753</v>
      </c>
      <c r="C3249" t="s">
        <v>5990</v>
      </c>
      <c r="D3249" t="s">
        <v>5987</v>
      </c>
    </row>
    <row r="3250" spans="1:4" x14ac:dyDescent="0.25">
      <c r="A3250" t="s">
        <v>5985</v>
      </c>
      <c r="B3250" s="51">
        <v>2753</v>
      </c>
      <c r="C3250" t="s">
        <v>5991</v>
      </c>
      <c r="D3250" t="s">
        <v>5987</v>
      </c>
    </row>
    <row r="3251" spans="1:4" x14ac:dyDescent="0.25">
      <c r="A3251" t="s">
        <v>5992</v>
      </c>
      <c r="B3251" s="51">
        <v>2754</v>
      </c>
      <c r="C3251" t="s">
        <v>5993</v>
      </c>
      <c r="D3251" t="s">
        <v>5994</v>
      </c>
    </row>
    <row r="3252" spans="1:4" x14ac:dyDescent="0.25">
      <c r="A3252" t="s">
        <v>5992</v>
      </c>
      <c r="B3252" s="51">
        <v>2754</v>
      </c>
      <c r="C3252" t="s">
        <v>5995</v>
      </c>
      <c r="D3252" t="s">
        <v>5994</v>
      </c>
    </row>
    <row r="3253" spans="1:4" x14ac:dyDescent="0.25">
      <c r="A3253" t="s">
        <v>5992</v>
      </c>
      <c r="B3253" s="51">
        <v>2754</v>
      </c>
      <c r="C3253" t="s">
        <v>5994</v>
      </c>
    </row>
    <row r="3254" spans="1:4" x14ac:dyDescent="0.25">
      <c r="A3254" t="s">
        <v>5992</v>
      </c>
      <c r="B3254" s="51">
        <v>2754</v>
      </c>
      <c r="C3254" t="s">
        <v>5996</v>
      </c>
      <c r="D3254" t="s">
        <v>5994</v>
      </c>
    </row>
    <row r="3255" spans="1:4" x14ac:dyDescent="0.25">
      <c r="A3255" t="s">
        <v>5997</v>
      </c>
      <c r="B3255" s="51">
        <v>2755</v>
      </c>
      <c r="C3255" t="s">
        <v>5998</v>
      </c>
      <c r="D3255" t="s">
        <v>5999</v>
      </c>
    </row>
    <row r="3256" spans="1:4" x14ac:dyDescent="0.25">
      <c r="A3256" t="s">
        <v>5997</v>
      </c>
      <c r="B3256" s="51">
        <v>2755</v>
      </c>
      <c r="C3256" t="s">
        <v>5999</v>
      </c>
    </row>
    <row r="3257" spans="1:4" x14ac:dyDescent="0.25">
      <c r="A3257" t="s">
        <v>5997</v>
      </c>
      <c r="B3257" s="51">
        <v>2755</v>
      </c>
      <c r="C3257" t="s">
        <v>6000</v>
      </c>
      <c r="D3257" t="s">
        <v>5999</v>
      </c>
    </row>
    <row r="3258" spans="1:4" x14ac:dyDescent="0.25">
      <c r="A3258" t="s">
        <v>6001</v>
      </c>
      <c r="B3258" s="51">
        <v>2756</v>
      </c>
      <c r="C3258" t="s">
        <v>6002</v>
      </c>
      <c r="D3258" t="s">
        <v>6003</v>
      </c>
    </row>
    <row r="3259" spans="1:4" x14ac:dyDescent="0.25">
      <c r="A3259" t="s">
        <v>6001</v>
      </c>
      <c r="B3259" s="51">
        <v>2756</v>
      </c>
      <c r="C3259" t="s">
        <v>6003</v>
      </c>
    </row>
    <row r="3260" spans="1:4" x14ac:dyDescent="0.25">
      <c r="A3260" t="s">
        <v>6001</v>
      </c>
      <c r="B3260" s="51">
        <v>2756</v>
      </c>
      <c r="C3260" t="s">
        <v>6004</v>
      </c>
      <c r="D3260" t="s">
        <v>6003</v>
      </c>
    </row>
    <row r="3261" spans="1:4" x14ac:dyDescent="0.25">
      <c r="A3261" t="s">
        <v>6001</v>
      </c>
      <c r="B3261" s="51">
        <v>2756</v>
      </c>
      <c r="C3261" t="s">
        <v>6005</v>
      </c>
      <c r="D3261" t="s">
        <v>6003</v>
      </c>
    </row>
    <row r="3262" spans="1:4" x14ac:dyDescent="0.25">
      <c r="A3262" t="s">
        <v>6006</v>
      </c>
      <c r="B3262" s="51">
        <v>2757</v>
      </c>
      <c r="C3262" t="s">
        <v>6007</v>
      </c>
      <c r="D3262" t="s">
        <v>6008</v>
      </c>
    </row>
    <row r="3263" spans="1:4" x14ac:dyDescent="0.25">
      <c r="A3263" t="s">
        <v>6006</v>
      </c>
      <c r="B3263" s="51">
        <v>2757</v>
      </c>
      <c r="C3263" t="s">
        <v>6008</v>
      </c>
    </row>
    <row r="3264" spans="1:4" x14ac:dyDescent="0.25">
      <c r="A3264" t="s">
        <v>6009</v>
      </c>
      <c r="B3264" s="51">
        <v>2759</v>
      </c>
      <c r="C3264" t="s">
        <v>6010</v>
      </c>
      <c r="D3264" t="s">
        <v>6011</v>
      </c>
    </row>
    <row r="3265" spans="1:5" x14ac:dyDescent="0.25">
      <c r="A3265" t="s">
        <v>6009</v>
      </c>
      <c r="B3265" s="51">
        <v>2759</v>
      </c>
      <c r="C3265" t="s">
        <v>6011</v>
      </c>
    </row>
    <row r="3266" spans="1:5" x14ac:dyDescent="0.25">
      <c r="A3266" t="s">
        <v>6012</v>
      </c>
      <c r="B3266" s="51">
        <v>2760</v>
      </c>
      <c r="C3266" t="s">
        <v>6013</v>
      </c>
      <c r="D3266" t="s">
        <v>6014</v>
      </c>
    </row>
    <row r="3267" spans="1:5" x14ac:dyDescent="0.25">
      <c r="A3267" t="s">
        <v>6012</v>
      </c>
      <c r="B3267" s="51">
        <v>2760</v>
      </c>
      <c r="C3267" t="s">
        <v>6015</v>
      </c>
      <c r="D3267" t="s">
        <v>6014</v>
      </c>
    </row>
    <row r="3268" spans="1:5" x14ac:dyDescent="0.25">
      <c r="A3268" t="s">
        <v>6012</v>
      </c>
      <c r="B3268" s="51">
        <v>2760</v>
      </c>
      <c r="C3268" t="s">
        <v>6016</v>
      </c>
      <c r="D3268" t="s">
        <v>6014</v>
      </c>
    </row>
    <row r="3269" spans="1:5" x14ac:dyDescent="0.25">
      <c r="A3269" t="s">
        <v>6012</v>
      </c>
      <c r="B3269" s="51">
        <v>2760</v>
      </c>
      <c r="C3269" t="s">
        <v>6014</v>
      </c>
    </row>
    <row r="3270" spans="1:5" x14ac:dyDescent="0.25">
      <c r="A3270" t="s">
        <v>6012</v>
      </c>
      <c r="B3270" s="51">
        <v>2761</v>
      </c>
      <c r="C3270" t="s">
        <v>6017</v>
      </c>
      <c r="D3270" t="s">
        <v>6018</v>
      </c>
    </row>
    <row r="3271" spans="1:5" x14ac:dyDescent="0.25">
      <c r="A3271" t="s">
        <v>6012</v>
      </c>
      <c r="B3271" s="51">
        <v>2761</v>
      </c>
      <c r="C3271" t="s">
        <v>6018</v>
      </c>
    </row>
    <row r="3272" spans="1:5" x14ac:dyDescent="0.25">
      <c r="A3272" t="s">
        <v>6019</v>
      </c>
      <c r="B3272" s="51">
        <v>2762</v>
      </c>
      <c r="C3272" t="s">
        <v>6020</v>
      </c>
      <c r="D3272" t="s">
        <v>6021</v>
      </c>
      <c r="E3272" t="s">
        <v>13884</v>
      </c>
    </row>
    <row r="3273" spans="1:5" x14ac:dyDescent="0.25">
      <c r="A3273" t="s">
        <v>6019</v>
      </c>
      <c r="B3273" s="51">
        <v>2762</v>
      </c>
      <c r="C3273" t="s">
        <v>6021</v>
      </c>
      <c r="E3273" t="s">
        <v>13884</v>
      </c>
    </row>
    <row r="3274" spans="1:5" x14ac:dyDescent="0.25">
      <c r="A3274" t="s">
        <v>6019</v>
      </c>
      <c r="B3274" s="51">
        <v>2762</v>
      </c>
      <c r="C3274" t="s">
        <v>6022</v>
      </c>
      <c r="D3274" t="s">
        <v>6021</v>
      </c>
      <c r="E3274" t="s">
        <v>13884</v>
      </c>
    </row>
    <row r="3275" spans="1:5" x14ac:dyDescent="0.25">
      <c r="A3275" t="s">
        <v>6019</v>
      </c>
      <c r="B3275" s="51">
        <v>2762</v>
      </c>
      <c r="C3275" t="s">
        <v>6023</v>
      </c>
      <c r="D3275" t="s">
        <v>6021</v>
      </c>
      <c r="E3275" t="s">
        <v>13884</v>
      </c>
    </row>
    <row r="3276" spans="1:5" x14ac:dyDescent="0.25">
      <c r="A3276" t="s">
        <v>6024</v>
      </c>
      <c r="B3276" s="51">
        <v>2763</v>
      </c>
      <c r="C3276" t="s">
        <v>6025</v>
      </c>
      <c r="D3276" t="s">
        <v>6026</v>
      </c>
    </row>
    <row r="3277" spans="1:5" x14ac:dyDescent="0.25">
      <c r="A3277" t="s">
        <v>6024</v>
      </c>
      <c r="B3277" s="51">
        <v>2763</v>
      </c>
      <c r="C3277" t="s">
        <v>6026</v>
      </c>
    </row>
    <row r="3278" spans="1:5" x14ac:dyDescent="0.25">
      <c r="A3278" t="s">
        <v>6024</v>
      </c>
      <c r="B3278" s="51">
        <v>2763</v>
      </c>
      <c r="C3278" t="s">
        <v>6027</v>
      </c>
      <c r="D3278" t="s">
        <v>6026</v>
      </c>
    </row>
    <row r="3279" spans="1:5" x14ac:dyDescent="0.25">
      <c r="A3279" t="s">
        <v>6024</v>
      </c>
      <c r="B3279" s="51">
        <v>2763</v>
      </c>
      <c r="C3279" t="s">
        <v>6028</v>
      </c>
      <c r="D3279" t="s">
        <v>6026</v>
      </c>
    </row>
    <row r="3280" spans="1:5" x14ac:dyDescent="0.25">
      <c r="A3280" t="s">
        <v>6029</v>
      </c>
      <c r="B3280" s="51">
        <v>2764</v>
      </c>
      <c r="C3280" t="s">
        <v>6030</v>
      </c>
    </row>
    <row r="3281" spans="1:4" x14ac:dyDescent="0.25">
      <c r="A3281" t="s">
        <v>6029</v>
      </c>
      <c r="B3281" s="51">
        <v>2764</v>
      </c>
      <c r="C3281" t="s">
        <v>6031</v>
      </c>
      <c r="D3281" t="s">
        <v>6030</v>
      </c>
    </row>
    <row r="3282" spans="1:4" x14ac:dyDescent="0.25">
      <c r="A3282" t="s">
        <v>6029</v>
      </c>
      <c r="B3282" s="51">
        <v>2764</v>
      </c>
      <c r="C3282" t="s">
        <v>6032</v>
      </c>
      <c r="D3282" t="s">
        <v>6030</v>
      </c>
    </row>
    <row r="3283" spans="1:4" x14ac:dyDescent="0.25">
      <c r="A3283" t="s">
        <v>6029</v>
      </c>
      <c r="B3283" s="51">
        <v>2764</v>
      </c>
      <c r="C3283" t="s">
        <v>6033</v>
      </c>
      <c r="D3283" t="s">
        <v>6030</v>
      </c>
    </row>
    <row r="3284" spans="1:4" x14ac:dyDescent="0.25">
      <c r="A3284" t="s">
        <v>6034</v>
      </c>
      <c r="B3284" s="51">
        <v>2765</v>
      </c>
      <c r="C3284" t="s">
        <v>6035</v>
      </c>
      <c r="D3284" t="s">
        <v>6036</v>
      </c>
    </row>
    <row r="3285" spans="1:4" x14ac:dyDescent="0.25">
      <c r="A3285" t="s">
        <v>6034</v>
      </c>
      <c r="B3285" s="51">
        <v>2765</v>
      </c>
      <c r="C3285" t="s">
        <v>6037</v>
      </c>
      <c r="D3285" t="s">
        <v>6036</v>
      </c>
    </row>
    <row r="3286" spans="1:4" x14ac:dyDescent="0.25">
      <c r="A3286" t="s">
        <v>6034</v>
      </c>
      <c r="B3286" s="51">
        <v>2765</v>
      </c>
      <c r="C3286" t="s">
        <v>6036</v>
      </c>
    </row>
    <row r="3287" spans="1:4" x14ac:dyDescent="0.25">
      <c r="A3287" t="s">
        <v>6034</v>
      </c>
      <c r="B3287" s="51">
        <v>2765</v>
      </c>
      <c r="C3287" t="s">
        <v>6038</v>
      </c>
      <c r="D3287" t="s">
        <v>6036</v>
      </c>
    </row>
    <row r="3288" spans="1:4" x14ac:dyDescent="0.25">
      <c r="A3288" t="s">
        <v>6039</v>
      </c>
      <c r="B3288" s="51">
        <v>2766</v>
      </c>
      <c r="C3288" t="s">
        <v>6040</v>
      </c>
      <c r="D3288" t="s">
        <v>6041</v>
      </c>
    </row>
    <row r="3289" spans="1:4" x14ac:dyDescent="0.25">
      <c r="A3289" t="s">
        <v>6039</v>
      </c>
      <c r="B3289" s="51">
        <v>2766</v>
      </c>
      <c r="C3289" t="s">
        <v>6042</v>
      </c>
      <c r="D3289" t="s">
        <v>6041</v>
      </c>
    </row>
    <row r="3290" spans="1:4" x14ac:dyDescent="0.25">
      <c r="A3290" t="s">
        <v>6039</v>
      </c>
      <c r="B3290" s="51">
        <v>2766</v>
      </c>
      <c r="C3290" t="s">
        <v>6041</v>
      </c>
    </row>
    <row r="3291" spans="1:4" x14ac:dyDescent="0.25">
      <c r="A3291" t="s">
        <v>6043</v>
      </c>
      <c r="B3291" s="51">
        <v>2767</v>
      </c>
      <c r="C3291" t="s">
        <v>6044</v>
      </c>
      <c r="D3291" t="s">
        <v>6045</v>
      </c>
    </row>
    <row r="3292" spans="1:4" x14ac:dyDescent="0.25">
      <c r="A3292" t="s">
        <v>6043</v>
      </c>
      <c r="B3292" s="51">
        <v>2767</v>
      </c>
      <c r="C3292" t="s">
        <v>6046</v>
      </c>
      <c r="D3292" t="s">
        <v>6045</v>
      </c>
    </row>
    <row r="3293" spans="1:4" x14ac:dyDescent="0.25">
      <c r="A3293" t="s">
        <v>6043</v>
      </c>
      <c r="B3293" s="51">
        <v>2767</v>
      </c>
      <c r="C3293" t="s">
        <v>6045</v>
      </c>
    </row>
    <row r="3294" spans="1:4" x14ac:dyDescent="0.25">
      <c r="A3294" t="s">
        <v>6043</v>
      </c>
      <c r="B3294" s="51">
        <v>2767</v>
      </c>
      <c r="C3294" t="s">
        <v>6047</v>
      </c>
      <c r="D3294" t="s">
        <v>6045</v>
      </c>
    </row>
    <row r="3295" spans="1:4" x14ac:dyDescent="0.25">
      <c r="A3295" t="s">
        <v>6048</v>
      </c>
      <c r="B3295" s="51">
        <v>2768</v>
      </c>
      <c r="C3295" t="s">
        <v>6049</v>
      </c>
      <c r="D3295" t="s">
        <v>6050</v>
      </c>
    </row>
    <row r="3296" spans="1:4" x14ac:dyDescent="0.25">
      <c r="A3296" t="s">
        <v>6048</v>
      </c>
      <c r="B3296" s="51">
        <v>2768</v>
      </c>
      <c r="C3296" t="s">
        <v>6051</v>
      </c>
      <c r="D3296" t="s">
        <v>6050</v>
      </c>
    </row>
    <row r="3297" spans="1:4" x14ac:dyDescent="0.25">
      <c r="A3297" t="s">
        <v>6048</v>
      </c>
      <c r="B3297" s="51">
        <v>2768</v>
      </c>
      <c r="C3297" t="s">
        <v>6052</v>
      </c>
      <c r="D3297" t="s">
        <v>6050</v>
      </c>
    </row>
    <row r="3298" spans="1:4" x14ac:dyDescent="0.25">
      <c r="A3298" t="s">
        <v>6048</v>
      </c>
      <c r="B3298" s="51">
        <v>2768</v>
      </c>
      <c r="C3298" t="s">
        <v>6053</v>
      </c>
      <c r="D3298" t="s">
        <v>6050</v>
      </c>
    </row>
    <row r="3299" spans="1:4" x14ac:dyDescent="0.25">
      <c r="A3299" t="s">
        <v>6048</v>
      </c>
      <c r="B3299" s="51">
        <v>2768</v>
      </c>
      <c r="C3299" t="s">
        <v>6050</v>
      </c>
    </row>
    <row r="3300" spans="1:4" x14ac:dyDescent="0.25">
      <c r="A3300" t="s">
        <v>6048</v>
      </c>
      <c r="B3300" s="51">
        <v>2768</v>
      </c>
      <c r="C3300" t="s">
        <v>6054</v>
      </c>
      <c r="D3300" t="s">
        <v>6050</v>
      </c>
    </row>
    <row r="3301" spans="1:4" x14ac:dyDescent="0.25">
      <c r="A3301" t="s">
        <v>6055</v>
      </c>
      <c r="B3301" s="51">
        <v>2769</v>
      </c>
      <c r="C3301" t="s">
        <v>6056</v>
      </c>
      <c r="D3301" t="s">
        <v>6057</v>
      </c>
    </row>
    <row r="3302" spans="1:4" x14ac:dyDescent="0.25">
      <c r="A3302" t="s">
        <v>6055</v>
      </c>
      <c r="B3302" s="51">
        <v>2769</v>
      </c>
      <c r="C3302" t="s">
        <v>6057</v>
      </c>
    </row>
    <row r="3303" spans="1:4" x14ac:dyDescent="0.25">
      <c r="A3303" t="s">
        <v>6055</v>
      </c>
      <c r="B3303" s="51">
        <v>2769</v>
      </c>
      <c r="C3303" t="s">
        <v>6058</v>
      </c>
      <c r="D3303" t="s">
        <v>6057</v>
      </c>
    </row>
    <row r="3304" spans="1:4" x14ac:dyDescent="0.25">
      <c r="A3304" t="s">
        <v>6059</v>
      </c>
      <c r="B3304" s="51">
        <v>2770</v>
      </c>
      <c r="C3304" t="s">
        <v>6060</v>
      </c>
      <c r="D3304" t="s">
        <v>6061</v>
      </c>
    </row>
    <row r="3305" spans="1:4" x14ac:dyDescent="0.25">
      <c r="A3305" t="s">
        <v>6059</v>
      </c>
      <c r="B3305" s="51">
        <v>2770</v>
      </c>
      <c r="C3305" t="s">
        <v>6062</v>
      </c>
      <c r="D3305" t="s">
        <v>6061</v>
      </c>
    </row>
    <row r="3306" spans="1:4" x14ac:dyDescent="0.25">
      <c r="A3306" t="s">
        <v>6059</v>
      </c>
      <c r="B3306" s="51">
        <v>2770</v>
      </c>
      <c r="C3306" t="s">
        <v>6063</v>
      </c>
      <c r="D3306" t="s">
        <v>6061</v>
      </c>
    </row>
    <row r="3307" spans="1:4" x14ac:dyDescent="0.25">
      <c r="A3307" t="s">
        <v>6059</v>
      </c>
      <c r="B3307" s="51">
        <v>2770</v>
      </c>
      <c r="C3307" t="s">
        <v>6064</v>
      </c>
      <c r="D3307" t="s">
        <v>6061</v>
      </c>
    </row>
    <row r="3308" spans="1:4" x14ac:dyDescent="0.25">
      <c r="A3308" t="s">
        <v>6059</v>
      </c>
      <c r="B3308" s="51">
        <v>2770</v>
      </c>
      <c r="C3308" t="s">
        <v>6065</v>
      </c>
      <c r="D3308" t="s">
        <v>6061</v>
      </c>
    </row>
    <row r="3309" spans="1:4" x14ac:dyDescent="0.25">
      <c r="A3309" t="s">
        <v>6059</v>
      </c>
      <c r="B3309" s="51">
        <v>2770</v>
      </c>
      <c r="C3309" t="s">
        <v>6061</v>
      </c>
    </row>
    <row r="3310" spans="1:4" x14ac:dyDescent="0.25">
      <c r="A3310" t="s">
        <v>6059</v>
      </c>
      <c r="B3310" s="51">
        <v>2770</v>
      </c>
      <c r="C3310" t="s">
        <v>6066</v>
      </c>
      <c r="D3310" t="s">
        <v>6061</v>
      </c>
    </row>
    <row r="3311" spans="1:4" x14ac:dyDescent="0.25">
      <c r="A3311" t="s">
        <v>6067</v>
      </c>
      <c r="B3311" s="51">
        <v>2771</v>
      </c>
      <c r="C3311" t="s">
        <v>6068</v>
      </c>
      <c r="D3311" t="s">
        <v>6069</v>
      </c>
    </row>
    <row r="3312" spans="1:4" x14ac:dyDescent="0.25">
      <c r="A3312" t="s">
        <v>6067</v>
      </c>
      <c r="B3312" s="51">
        <v>2771</v>
      </c>
      <c r="C3312" t="s">
        <v>6069</v>
      </c>
    </row>
    <row r="3313" spans="1:4" x14ac:dyDescent="0.25">
      <c r="A3313" t="s">
        <v>6067</v>
      </c>
      <c r="B3313" s="51">
        <v>2771</v>
      </c>
      <c r="C3313" t="s">
        <v>6070</v>
      </c>
      <c r="D3313" t="s">
        <v>6069</v>
      </c>
    </row>
    <row r="3314" spans="1:4" x14ac:dyDescent="0.25">
      <c r="A3314" t="s">
        <v>6067</v>
      </c>
      <c r="B3314" s="51">
        <v>2771</v>
      </c>
      <c r="C3314" t="s">
        <v>6071</v>
      </c>
      <c r="D3314" t="s">
        <v>6069</v>
      </c>
    </row>
    <row r="3315" spans="1:4" x14ac:dyDescent="0.25">
      <c r="A3315" t="s">
        <v>6067</v>
      </c>
      <c r="B3315" s="51">
        <v>2771</v>
      </c>
      <c r="C3315" t="s">
        <v>6072</v>
      </c>
      <c r="D3315" t="s">
        <v>6069</v>
      </c>
    </row>
    <row r="3316" spans="1:4" x14ac:dyDescent="0.25">
      <c r="A3316" t="s">
        <v>6073</v>
      </c>
      <c r="B3316" s="51">
        <v>2772</v>
      </c>
      <c r="C3316" t="s">
        <v>6074</v>
      </c>
      <c r="D3316" t="s">
        <v>6075</v>
      </c>
    </row>
    <row r="3317" spans="1:4" x14ac:dyDescent="0.25">
      <c r="A3317" t="s">
        <v>6073</v>
      </c>
      <c r="B3317" s="51">
        <v>2772</v>
      </c>
      <c r="C3317" t="s">
        <v>6076</v>
      </c>
      <c r="D3317" t="s">
        <v>6075</v>
      </c>
    </row>
    <row r="3318" spans="1:4" x14ac:dyDescent="0.25">
      <c r="A3318" t="s">
        <v>6073</v>
      </c>
      <c r="B3318" s="51">
        <v>2772</v>
      </c>
      <c r="C3318" t="s">
        <v>6077</v>
      </c>
      <c r="D3318" t="s">
        <v>6075</v>
      </c>
    </row>
    <row r="3319" spans="1:4" x14ac:dyDescent="0.25">
      <c r="A3319" t="s">
        <v>6073</v>
      </c>
      <c r="B3319" s="51">
        <v>2772</v>
      </c>
      <c r="C3319" t="s">
        <v>6075</v>
      </c>
    </row>
    <row r="3320" spans="1:4" x14ac:dyDescent="0.25">
      <c r="A3320" t="s">
        <v>6073</v>
      </c>
      <c r="B3320" s="51">
        <v>2772</v>
      </c>
      <c r="C3320" t="s">
        <v>6078</v>
      </c>
      <c r="D3320" t="s">
        <v>6075</v>
      </c>
    </row>
    <row r="3321" spans="1:4" x14ac:dyDescent="0.25">
      <c r="A3321" t="s">
        <v>6073</v>
      </c>
      <c r="B3321" s="51">
        <v>2772</v>
      </c>
      <c r="C3321" t="s">
        <v>6079</v>
      </c>
      <c r="D3321" t="s">
        <v>6075</v>
      </c>
    </row>
    <row r="3322" spans="1:4" x14ac:dyDescent="0.25">
      <c r="A3322" t="s">
        <v>6073</v>
      </c>
      <c r="B3322" s="51">
        <v>2772</v>
      </c>
      <c r="C3322" t="s">
        <v>6080</v>
      </c>
      <c r="D3322" t="s">
        <v>6075</v>
      </c>
    </row>
    <row r="3323" spans="1:4" x14ac:dyDescent="0.25">
      <c r="A3323" t="s">
        <v>6081</v>
      </c>
      <c r="B3323" s="51">
        <v>2773</v>
      </c>
      <c r="C3323" t="s">
        <v>6082</v>
      </c>
      <c r="D3323" t="s">
        <v>6083</v>
      </c>
    </row>
    <row r="3324" spans="1:4" x14ac:dyDescent="0.25">
      <c r="A3324" t="s">
        <v>6081</v>
      </c>
      <c r="B3324" s="51">
        <v>2773</v>
      </c>
      <c r="C3324" t="s">
        <v>6084</v>
      </c>
      <c r="D3324" t="s">
        <v>6083</v>
      </c>
    </row>
    <row r="3325" spans="1:4" x14ac:dyDescent="0.25">
      <c r="A3325" t="s">
        <v>6081</v>
      </c>
      <c r="B3325" s="51">
        <v>2773</v>
      </c>
      <c r="C3325" t="s">
        <v>6083</v>
      </c>
    </row>
    <row r="3326" spans="1:4" x14ac:dyDescent="0.25">
      <c r="A3326" t="s">
        <v>6081</v>
      </c>
      <c r="B3326" s="51">
        <v>2773</v>
      </c>
      <c r="C3326" t="s">
        <v>6085</v>
      </c>
      <c r="D3326" t="s">
        <v>6083</v>
      </c>
    </row>
    <row r="3327" spans="1:4" x14ac:dyDescent="0.25">
      <c r="A3327" t="s">
        <v>6086</v>
      </c>
      <c r="B3327" s="51">
        <v>2774</v>
      </c>
      <c r="C3327" t="s">
        <v>6087</v>
      </c>
      <c r="D3327" t="s">
        <v>6088</v>
      </c>
    </row>
    <row r="3328" spans="1:4" x14ac:dyDescent="0.25">
      <c r="A3328" t="s">
        <v>6086</v>
      </c>
      <c r="B3328" s="51">
        <v>2774</v>
      </c>
      <c r="C3328" t="s">
        <v>6089</v>
      </c>
      <c r="D3328" t="s">
        <v>6088</v>
      </c>
    </row>
    <row r="3329" spans="1:4" x14ac:dyDescent="0.25">
      <c r="A3329" t="s">
        <v>6086</v>
      </c>
      <c r="B3329" s="51">
        <v>2774</v>
      </c>
      <c r="C3329" t="s">
        <v>6088</v>
      </c>
    </row>
    <row r="3330" spans="1:4" x14ac:dyDescent="0.25">
      <c r="A3330" t="s">
        <v>6090</v>
      </c>
      <c r="B3330" s="51">
        <v>2775</v>
      </c>
      <c r="C3330" t="s">
        <v>6091</v>
      </c>
      <c r="D3330" t="s">
        <v>6092</v>
      </c>
    </row>
    <row r="3331" spans="1:4" x14ac:dyDescent="0.25">
      <c r="A3331" t="s">
        <v>6090</v>
      </c>
      <c r="B3331" s="51">
        <v>2775</v>
      </c>
      <c r="C3331" t="s">
        <v>6092</v>
      </c>
    </row>
    <row r="3332" spans="1:4" x14ac:dyDescent="0.25">
      <c r="A3332" t="s">
        <v>6090</v>
      </c>
      <c r="B3332" s="51">
        <v>2775</v>
      </c>
      <c r="C3332" t="s">
        <v>6093</v>
      </c>
      <c r="D3332" t="s">
        <v>6092</v>
      </c>
    </row>
    <row r="3333" spans="1:4" x14ac:dyDescent="0.25">
      <c r="A3333" t="s">
        <v>6094</v>
      </c>
      <c r="B3333" s="51">
        <v>2776</v>
      </c>
      <c r="C3333" t="s">
        <v>6095</v>
      </c>
      <c r="D3333" t="s">
        <v>6096</v>
      </c>
    </row>
    <row r="3334" spans="1:4" x14ac:dyDescent="0.25">
      <c r="A3334" t="s">
        <v>6094</v>
      </c>
      <c r="B3334" s="51">
        <v>2776</v>
      </c>
      <c r="C3334" t="s">
        <v>6096</v>
      </c>
    </row>
    <row r="3335" spans="1:4" x14ac:dyDescent="0.25">
      <c r="A3335" t="s">
        <v>6094</v>
      </c>
      <c r="B3335" s="51">
        <v>2776</v>
      </c>
      <c r="C3335" t="s">
        <v>6097</v>
      </c>
      <c r="D3335" t="s">
        <v>6096</v>
      </c>
    </row>
    <row r="3336" spans="1:4" x14ac:dyDescent="0.25">
      <c r="A3336" t="s">
        <v>6098</v>
      </c>
      <c r="B3336" s="51">
        <v>2777</v>
      </c>
      <c r="C3336" t="s">
        <v>6099</v>
      </c>
      <c r="D3336" t="s">
        <v>6100</v>
      </c>
    </row>
    <row r="3337" spans="1:4" x14ac:dyDescent="0.25">
      <c r="A3337" t="s">
        <v>6098</v>
      </c>
      <c r="B3337" s="51">
        <v>2777</v>
      </c>
      <c r="C3337" t="s">
        <v>6101</v>
      </c>
      <c r="D3337" t="s">
        <v>6100</v>
      </c>
    </row>
    <row r="3338" spans="1:4" x14ac:dyDescent="0.25">
      <c r="A3338" t="s">
        <v>6098</v>
      </c>
      <c r="B3338" s="51">
        <v>2777</v>
      </c>
      <c r="C3338" t="s">
        <v>6102</v>
      </c>
      <c r="D3338" t="s">
        <v>6100</v>
      </c>
    </row>
    <row r="3339" spans="1:4" x14ac:dyDescent="0.25">
      <c r="A3339" t="s">
        <v>6098</v>
      </c>
      <c r="B3339" s="51">
        <v>2777</v>
      </c>
      <c r="C3339" t="s">
        <v>6100</v>
      </c>
    </row>
    <row r="3340" spans="1:4" x14ac:dyDescent="0.25">
      <c r="A3340" t="s">
        <v>6098</v>
      </c>
      <c r="B3340" s="51">
        <v>2777</v>
      </c>
      <c r="C3340" t="s">
        <v>6103</v>
      </c>
      <c r="D3340" t="s">
        <v>6100</v>
      </c>
    </row>
    <row r="3341" spans="1:4" x14ac:dyDescent="0.25">
      <c r="A3341" t="s">
        <v>6104</v>
      </c>
      <c r="B3341" s="51">
        <v>2778</v>
      </c>
      <c r="C3341" t="s">
        <v>6105</v>
      </c>
      <c r="D3341" t="s">
        <v>6106</v>
      </c>
    </row>
    <row r="3342" spans="1:4" x14ac:dyDescent="0.25">
      <c r="A3342" t="s">
        <v>6104</v>
      </c>
      <c r="B3342" s="51">
        <v>2778</v>
      </c>
      <c r="C3342" t="s">
        <v>6107</v>
      </c>
      <c r="D3342" t="s">
        <v>6106</v>
      </c>
    </row>
    <row r="3343" spans="1:4" x14ac:dyDescent="0.25">
      <c r="A3343" t="s">
        <v>6104</v>
      </c>
      <c r="B3343" s="51">
        <v>2778</v>
      </c>
      <c r="C3343" t="s">
        <v>6108</v>
      </c>
      <c r="D3343" t="s">
        <v>6106</v>
      </c>
    </row>
    <row r="3344" spans="1:4" x14ac:dyDescent="0.25">
      <c r="A3344" t="s">
        <v>6104</v>
      </c>
      <c r="B3344" s="51">
        <v>2778</v>
      </c>
      <c r="C3344" t="s">
        <v>6109</v>
      </c>
      <c r="D3344" t="s">
        <v>6106</v>
      </c>
    </row>
    <row r="3345" spans="1:4" x14ac:dyDescent="0.25">
      <c r="A3345" t="s">
        <v>6104</v>
      </c>
      <c r="B3345" s="51">
        <v>2778</v>
      </c>
      <c r="C3345" t="s">
        <v>6106</v>
      </c>
    </row>
    <row r="3346" spans="1:4" x14ac:dyDescent="0.25">
      <c r="A3346" t="s">
        <v>6104</v>
      </c>
      <c r="B3346" s="51">
        <v>2778</v>
      </c>
      <c r="C3346" t="s">
        <v>6110</v>
      </c>
      <c r="D3346" t="s">
        <v>6106</v>
      </c>
    </row>
    <row r="3347" spans="1:4" x14ac:dyDescent="0.25">
      <c r="A3347" t="s">
        <v>6104</v>
      </c>
      <c r="B3347" s="51">
        <v>2778</v>
      </c>
      <c r="C3347" t="s">
        <v>6111</v>
      </c>
      <c r="D3347" t="s">
        <v>6106</v>
      </c>
    </row>
    <row r="3348" spans="1:4" x14ac:dyDescent="0.25">
      <c r="A3348" t="s">
        <v>6112</v>
      </c>
      <c r="B3348" s="51">
        <v>2779</v>
      </c>
      <c r="C3348" t="s">
        <v>6113</v>
      </c>
      <c r="D3348" t="s">
        <v>6114</v>
      </c>
    </row>
    <row r="3349" spans="1:4" x14ac:dyDescent="0.25">
      <c r="A3349" t="s">
        <v>6112</v>
      </c>
      <c r="B3349" s="51">
        <v>2779</v>
      </c>
      <c r="C3349" t="s">
        <v>6115</v>
      </c>
      <c r="D3349" t="s">
        <v>6114</v>
      </c>
    </row>
    <row r="3350" spans="1:4" x14ac:dyDescent="0.25">
      <c r="A3350" t="s">
        <v>6112</v>
      </c>
      <c r="B3350" s="51">
        <v>2779</v>
      </c>
      <c r="C3350" t="s">
        <v>6116</v>
      </c>
      <c r="D3350" t="s">
        <v>6114</v>
      </c>
    </row>
    <row r="3351" spans="1:4" x14ac:dyDescent="0.25">
      <c r="A3351" t="s">
        <v>6112</v>
      </c>
      <c r="B3351" s="51">
        <v>2779</v>
      </c>
      <c r="C3351" t="s">
        <v>6117</v>
      </c>
      <c r="D3351" t="s">
        <v>6114</v>
      </c>
    </row>
    <row r="3352" spans="1:4" x14ac:dyDescent="0.25">
      <c r="A3352" t="s">
        <v>6112</v>
      </c>
      <c r="B3352" s="51">
        <v>2779</v>
      </c>
      <c r="C3352" t="s">
        <v>6118</v>
      </c>
      <c r="D3352" t="s">
        <v>6114</v>
      </c>
    </row>
    <row r="3353" spans="1:4" x14ac:dyDescent="0.25">
      <c r="A3353" t="s">
        <v>6112</v>
      </c>
      <c r="B3353" s="51">
        <v>2779</v>
      </c>
      <c r="C3353" t="s">
        <v>6114</v>
      </c>
    </row>
    <row r="3354" spans="1:4" x14ac:dyDescent="0.25">
      <c r="A3354" t="s">
        <v>6119</v>
      </c>
      <c r="B3354" s="51">
        <v>2780</v>
      </c>
      <c r="C3354" t="s">
        <v>6120</v>
      </c>
      <c r="D3354" t="s">
        <v>6121</v>
      </c>
    </row>
    <row r="3355" spans="1:4" x14ac:dyDescent="0.25">
      <c r="A3355" t="s">
        <v>6119</v>
      </c>
      <c r="B3355" s="51">
        <v>2780</v>
      </c>
      <c r="C3355" t="s">
        <v>6122</v>
      </c>
      <c r="D3355" t="s">
        <v>6121</v>
      </c>
    </row>
    <row r="3356" spans="1:4" x14ac:dyDescent="0.25">
      <c r="A3356" t="s">
        <v>6119</v>
      </c>
      <c r="B3356" s="51">
        <v>2780</v>
      </c>
      <c r="C3356" t="s">
        <v>6121</v>
      </c>
    </row>
    <row r="3357" spans="1:4" x14ac:dyDescent="0.25">
      <c r="A3357" t="s">
        <v>6119</v>
      </c>
      <c r="B3357" s="51">
        <v>2780</v>
      </c>
      <c r="C3357" t="s">
        <v>6123</v>
      </c>
      <c r="D3357" t="s">
        <v>6121</v>
      </c>
    </row>
    <row r="3358" spans="1:4" x14ac:dyDescent="0.25">
      <c r="A3358" t="s">
        <v>6124</v>
      </c>
      <c r="B3358" s="51">
        <v>2781</v>
      </c>
      <c r="C3358" t="s">
        <v>6125</v>
      </c>
      <c r="D3358" t="s">
        <v>6126</v>
      </c>
    </row>
    <row r="3359" spans="1:4" x14ac:dyDescent="0.25">
      <c r="A3359" t="s">
        <v>6124</v>
      </c>
      <c r="B3359" s="51">
        <v>2781</v>
      </c>
      <c r="C3359" t="s">
        <v>6127</v>
      </c>
      <c r="D3359" t="s">
        <v>6126</v>
      </c>
    </row>
    <row r="3360" spans="1:4" x14ac:dyDescent="0.25">
      <c r="A3360" t="s">
        <v>6124</v>
      </c>
      <c r="B3360" s="51">
        <v>2781</v>
      </c>
      <c r="C3360" t="s">
        <v>6128</v>
      </c>
      <c r="D3360" t="s">
        <v>6126</v>
      </c>
    </row>
    <row r="3361" spans="1:4" x14ac:dyDescent="0.25">
      <c r="A3361" t="s">
        <v>6124</v>
      </c>
      <c r="B3361" s="51">
        <v>2781</v>
      </c>
      <c r="C3361" t="s">
        <v>6129</v>
      </c>
      <c r="D3361" t="s">
        <v>6126</v>
      </c>
    </row>
    <row r="3362" spans="1:4" x14ac:dyDescent="0.25">
      <c r="A3362" t="s">
        <v>6124</v>
      </c>
      <c r="B3362" s="51">
        <v>2781</v>
      </c>
      <c r="C3362" t="s">
        <v>6130</v>
      </c>
      <c r="D3362" t="s">
        <v>6126</v>
      </c>
    </row>
    <row r="3363" spans="1:4" x14ac:dyDescent="0.25">
      <c r="A3363" t="s">
        <v>6124</v>
      </c>
      <c r="B3363" s="51">
        <v>2781</v>
      </c>
      <c r="C3363" t="s">
        <v>6131</v>
      </c>
      <c r="D3363" t="s">
        <v>6126</v>
      </c>
    </row>
    <row r="3364" spans="1:4" x14ac:dyDescent="0.25">
      <c r="A3364" t="s">
        <v>6124</v>
      </c>
      <c r="B3364" s="51">
        <v>2781</v>
      </c>
      <c r="C3364" t="s">
        <v>6132</v>
      </c>
      <c r="D3364" t="s">
        <v>6126</v>
      </c>
    </row>
    <row r="3365" spans="1:4" x14ac:dyDescent="0.25">
      <c r="A3365" t="s">
        <v>6124</v>
      </c>
      <c r="B3365" s="51">
        <v>2781</v>
      </c>
      <c r="C3365" t="s">
        <v>6126</v>
      </c>
    </row>
    <row r="3366" spans="1:4" x14ac:dyDescent="0.25">
      <c r="A3366" t="s">
        <v>6124</v>
      </c>
      <c r="B3366" s="51">
        <v>2781</v>
      </c>
      <c r="C3366" t="s">
        <v>6133</v>
      </c>
      <c r="D3366" t="s">
        <v>6126</v>
      </c>
    </row>
    <row r="3367" spans="1:4" x14ac:dyDescent="0.25">
      <c r="A3367" t="s">
        <v>6124</v>
      </c>
      <c r="B3367" s="51">
        <v>2781</v>
      </c>
      <c r="C3367" t="s">
        <v>6134</v>
      </c>
      <c r="D3367" t="s">
        <v>6126</v>
      </c>
    </row>
    <row r="3368" spans="1:4" x14ac:dyDescent="0.25">
      <c r="A3368" t="s">
        <v>6135</v>
      </c>
      <c r="B3368" s="51">
        <v>2782</v>
      </c>
      <c r="C3368" t="s">
        <v>6136</v>
      </c>
      <c r="D3368" t="s">
        <v>6137</v>
      </c>
    </row>
    <row r="3369" spans="1:4" x14ac:dyDescent="0.25">
      <c r="A3369" t="s">
        <v>6135</v>
      </c>
      <c r="B3369" s="51">
        <v>2782</v>
      </c>
      <c r="C3369" t="s">
        <v>6137</v>
      </c>
    </row>
    <row r="3370" spans="1:4" x14ac:dyDescent="0.25">
      <c r="A3370" t="s">
        <v>6135</v>
      </c>
      <c r="B3370" s="51">
        <v>2782</v>
      </c>
      <c r="C3370" t="s">
        <v>6138</v>
      </c>
      <c r="D3370" t="s">
        <v>6137</v>
      </c>
    </row>
    <row r="3371" spans="1:4" x14ac:dyDescent="0.25">
      <c r="A3371" t="s">
        <v>6135</v>
      </c>
      <c r="B3371" s="51">
        <v>2782</v>
      </c>
      <c r="C3371" t="s">
        <v>6139</v>
      </c>
      <c r="D3371" t="s">
        <v>6137</v>
      </c>
    </row>
    <row r="3372" spans="1:4" x14ac:dyDescent="0.25">
      <c r="A3372" t="s">
        <v>6135</v>
      </c>
      <c r="B3372" s="51">
        <v>2782</v>
      </c>
      <c r="C3372" t="s">
        <v>6140</v>
      </c>
      <c r="D3372" t="s">
        <v>6137</v>
      </c>
    </row>
    <row r="3373" spans="1:4" x14ac:dyDescent="0.25">
      <c r="A3373" t="s">
        <v>6135</v>
      </c>
      <c r="B3373" s="51">
        <v>2782</v>
      </c>
      <c r="C3373" t="s">
        <v>6141</v>
      </c>
      <c r="D3373" t="s">
        <v>6137</v>
      </c>
    </row>
    <row r="3374" spans="1:4" x14ac:dyDescent="0.25">
      <c r="A3374" t="s">
        <v>6135</v>
      </c>
      <c r="B3374" s="51">
        <v>2782</v>
      </c>
      <c r="C3374" t="s">
        <v>6142</v>
      </c>
      <c r="D3374" t="s">
        <v>6137</v>
      </c>
    </row>
    <row r="3375" spans="1:4" x14ac:dyDescent="0.25">
      <c r="A3375" t="s">
        <v>6143</v>
      </c>
      <c r="B3375" s="51">
        <v>2783</v>
      </c>
      <c r="C3375" t="s">
        <v>6144</v>
      </c>
      <c r="D3375" t="s">
        <v>6145</v>
      </c>
    </row>
    <row r="3376" spans="1:4" x14ac:dyDescent="0.25">
      <c r="A3376" t="s">
        <v>6143</v>
      </c>
      <c r="B3376" s="51">
        <v>2783</v>
      </c>
      <c r="C3376" t="s">
        <v>6146</v>
      </c>
      <c r="D3376" t="s">
        <v>6145</v>
      </c>
    </row>
    <row r="3377" spans="1:4" x14ac:dyDescent="0.25">
      <c r="A3377" t="s">
        <v>6143</v>
      </c>
      <c r="B3377" s="51">
        <v>2783</v>
      </c>
      <c r="C3377" t="s">
        <v>6147</v>
      </c>
      <c r="D3377" t="s">
        <v>6145</v>
      </c>
    </row>
    <row r="3378" spans="1:4" x14ac:dyDescent="0.25">
      <c r="A3378" t="s">
        <v>6143</v>
      </c>
      <c r="B3378" s="51">
        <v>2783</v>
      </c>
      <c r="C3378" t="s">
        <v>6148</v>
      </c>
      <c r="D3378" t="s">
        <v>6145</v>
      </c>
    </row>
    <row r="3379" spans="1:4" x14ac:dyDescent="0.25">
      <c r="A3379" t="s">
        <v>6143</v>
      </c>
      <c r="B3379" s="51">
        <v>2783</v>
      </c>
      <c r="C3379" t="s">
        <v>6149</v>
      </c>
      <c r="D3379" t="s">
        <v>6145</v>
      </c>
    </row>
    <row r="3380" spans="1:4" x14ac:dyDescent="0.25">
      <c r="A3380" t="s">
        <v>6143</v>
      </c>
      <c r="B3380" s="51">
        <v>2783</v>
      </c>
      <c r="C3380" t="s">
        <v>6145</v>
      </c>
    </row>
    <row r="3381" spans="1:4" x14ac:dyDescent="0.25">
      <c r="A3381" t="s">
        <v>6143</v>
      </c>
      <c r="B3381" s="51">
        <v>2783</v>
      </c>
      <c r="C3381" t="s">
        <v>6150</v>
      </c>
      <c r="D3381" t="s">
        <v>6145</v>
      </c>
    </row>
    <row r="3382" spans="1:4" x14ac:dyDescent="0.25">
      <c r="A3382" t="s">
        <v>6151</v>
      </c>
      <c r="B3382" s="51">
        <v>2784</v>
      </c>
      <c r="C3382" t="s">
        <v>6152</v>
      </c>
    </row>
    <row r="3383" spans="1:4" x14ac:dyDescent="0.25">
      <c r="A3383" t="s">
        <v>6151</v>
      </c>
      <c r="B3383" s="51">
        <v>2784</v>
      </c>
      <c r="C3383" t="s">
        <v>6153</v>
      </c>
      <c r="D3383" t="s">
        <v>6152</v>
      </c>
    </row>
    <row r="3384" spans="1:4" x14ac:dyDescent="0.25">
      <c r="A3384" t="s">
        <v>6151</v>
      </c>
      <c r="B3384" s="51">
        <v>2784</v>
      </c>
      <c r="C3384" t="s">
        <v>6154</v>
      </c>
      <c r="D3384" t="s">
        <v>6152</v>
      </c>
    </row>
    <row r="3385" spans="1:4" x14ac:dyDescent="0.25">
      <c r="A3385" t="s">
        <v>6155</v>
      </c>
      <c r="B3385" s="51">
        <v>2785</v>
      </c>
      <c r="C3385" t="s">
        <v>6156</v>
      </c>
      <c r="D3385" t="s">
        <v>6157</v>
      </c>
    </row>
    <row r="3386" spans="1:4" x14ac:dyDescent="0.25">
      <c r="A3386" t="s">
        <v>6155</v>
      </c>
      <c r="B3386" s="51">
        <v>2785</v>
      </c>
      <c r="C3386" t="s">
        <v>6158</v>
      </c>
      <c r="D3386" t="s">
        <v>6157</v>
      </c>
    </row>
    <row r="3387" spans="1:4" x14ac:dyDescent="0.25">
      <c r="A3387" t="s">
        <v>6155</v>
      </c>
      <c r="B3387" s="51">
        <v>2785</v>
      </c>
      <c r="C3387" t="s">
        <v>6157</v>
      </c>
    </row>
    <row r="3388" spans="1:4" x14ac:dyDescent="0.25">
      <c r="A3388" t="s">
        <v>6159</v>
      </c>
      <c r="B3388" s="51">
        <v>2787</v>
      </c>
      <c r="C3388" t="s">
        <v>6160</v>
      </c>
      <c r="D3388" t="s">
        <v>6161</v>
      </c>
    </row>
    <row r="3389" spans="1:4" x14ac:dyDescent="0.25">
      <c r="A3389" t="s">
        <v>6159</v>
      </c>
      <c r="B3389" s="51">
        <v>2787</v>
      </c>
      <c r="C3389" t="s">
        <v>6162</v>
      </c>
      <c r="D3389" t="s">
        <v>6161</v>
      </c>
    </row>
    <row r="3390" spans="1:4" x14ac:dyDescent="0.25">
      <c r="A3390" t="s">
        <v>6159</v>
      </c>
      <c r="B3390" s="51">
        <v>2787</v>
      </c>
      <c r="C3390" t="s">
        <v>6161</v>
      </c>
    </row>
    <row r="3391" spans="1:4" x14ac:dyDescent="0.25">
      <c r="A3391" t="s">
        <v>6159</v>
      </c>
      <c r="B3391" s="51">
        <v>2787</v>
      </c>
      <c r="C3391" t="s">
        <v>6163</v>
      </c>
      <c r="D3391" t="s">
        <v>6161</v>
      </c>
    </row>
    <row r="3392" spans="1:4" x14ac:dyDescent="0.25">
      <c r="A3392" t="s">
        <v>6159</v>
      </c>
      <c r="B3392" s="51">
        <v>2787</v>
      </c>
      <c r="C3392" t="s">
        <v>6164</v>
      </c>
      <c r="D3392" t="s">
        <v>6161</v>
      </c>
    </row>
    <row r="3393" spans="1:4" x14ac:dyDescent="0.25">
      <c r="A3393" t="s">
        <v>6165</v>
      </c>
      <c r="B3393" s="51">
        <v>2788</v>
      </c>
      <c r="C3393" t="s">
        <v>6166</v>
      </c>
      <c r="D3393" t="s">
        <v>6167</v>
      </c>
    </row>
    <row r="3394" spans="1:4" x14ac:dyDescent="0.25">
      <c r="A3394" t="s">
        <v>6165</v>
      </c>
      <c r="B3394" s="51">
        <v>2788</v>
      </c>
      <c r="C3394" t="s">
        <v>6168</v>
      </c>
      <c r="D3394" t="s">
        <v>6167</v>
      </c>
    </row>
    <row r="3395" spans="1:4" x14ac:dyDescent="0.25">
      <c r="A3395" t="s">
        <v>6165</v>
      </c>
      <c r="B3395" s="51">
        <v>2788</v>
      </c>
      <c r="C3395" t="s">
        <v>6167</v>
      </c>
    </row>
    <row r="3396" spans="1:4" x14ac:dyDescent="0.25">
      <c r="A3396" t="s">
        <v>6165</v>
      </c>
      <c r="B3396" s="51">
        <v>2788</v>
      </c>
      <c r="C3396" t="s">
        <v>6169</v>
      </c>
      <c r="D3396" t="s">
        <v>6167</v>
      </c>
    </row>
    <row r="3397" spans="1:4" x14ac:dyDescent="0.25">
      <c r="A3397" t="s">
        <v>6170</v>
      </c>
      <c r="B3397" s="51">
        <v>2789</v>
      </c>
      <c r="C3397" t="s">
        <v>6171</v>
      </c>
      <c r="D3397" t="s">
        <v>6172</v>
      </c>
    </row>
    <row r="3398" spans="1:4" x14ac:dyDescent="0.25">
      <c r="A3398" t="s">
        <v>6170</v>
      </c>
      <c r="B3398" s="51">
        <v>2789</v>
      </c>
      <c r="C3398" t="s">
        <v>6173</v>
      </c>
      <c r="D3398" t="s">
        <v>6172</v>
      </c>
    </row>
    <row r="3399" spans="1:4" x14ac:dyDescent="0.25">
      <c r="A3399" t="s">
        <v>6170</v>
      </c>
      <c r="B3399" s="51">
        <v>2789</v>
      </c>
      <c r="C3399" t="s">
        <v>6174</v>
      </c>
      <c r="D3399" t="s">
        <v>6172</v>
      </c>
    </row>
    <row r="3400" spans="1:4" x14ac:dyDescent="0.25">
      <c r="A3400" t="s">
        <v>6170</v>
      </c>
      <c r="B3400" s="51">
        <v>2789</v>
      </c>
      <c r="C3400" t="s">
        <v>6172</v>
      </c>
    </row>
    <row r="3401" spans="1:4" x14ac:dyDescent="0.25">
      <c r="A3401" t="s">
        <v>6170</v>
      </c>
      <c r="B3401" s="51">
        <v>2789</v>
      </c>
      <c r="C3401" t="s">
        <v>6175</v>
      </c>
      <c r="D3401" t="s">
        <v>6172</v>
      </c>
    </row>
    <row r="3402" spans="1:4" x14ac:dyDescent="0.25">
      <c r="A3402" t="s">
        <v>6170</v>
      </c>
      <c r="B3402" s="51">
        <v>2789</v>
      </c>
      <c r="C3402" t="s">
        <v>6176</v>
      </c>
      <c r="D3402" t="s">
        <v>6172</v>
      </c>
    </row>
    <row r="3403" spans="1:4" x14ac:dyDescent="0.25">
      <c r="A3403" t="s">
        <v>6177</v>
      </c>
      <c r="B3403" s="51">
        <v>2790</v>
      </c>
      <c r="C3403" t="s">
        <v>6178</v>
      </c>
      <c r="D3403" t="s">
        <v>6179</v>
      </c>
    </row>
    <row r="3404" spans="1:4" x14ac:dyDescent="0.25">
      <c r="A3404" t="s">
        <v>6177</v>
      </c>
      <c r="B3404" s="51">
        <v>2790</v>
      </c>
      <c r="C3404" t="s">
        <v>6179</v>
      </c>
    </row>
    <row r="3405" spans="1:4" x14ac:dyDescent="0.25">
      <c r="A3405" t="s">
        <v>6177</v>
      </c>
      <c r="B3405" s="51">
        <v>2790</v>
      </c>
      <c r="C3405" t="s">
        <v>6180</v>
      </c>
      <c r="D3405" t="s">
        <v>6179</v>
      </c>
    </row>
    <row r="3406" spans="1:4" x14ac:dyDescent="0.25">
      <c r="A3406" t="s">
        <v>6177</v>
      </c>
      <c r="B3406" s="51">
        <v>2790</v>
      </c>
      <c r="C3406" t="s">
        <v>6181</v>
      </c>
      <c r="D3406" t="s">
        <v>6179</v>
      </c>
    </row>
    <row r="3407" spans="1:4" x14ac:dyDescent="0.25">
      <c r="A3407" t="s">
        <v>6182</v>
      </c>
      <c r="B3407" s="51">
        <v>2791</v>
      </c>
      <c r="C3407" t="s">
        <v>6183</v>
      </c>
      <c r="D3407" t="s">
        <v>6184</v>
      </c>
    </row>
    <row r="3408" spans="1:4" x14ac:dyDescent="0.25">
      <c r="A3408" t="s">
        <v>6182</v>
      </c>
      <c r="B3408" s="51">
        <v>2791</v>
      </c>
      <c r="C3408" t="s">
        <v>6185</v>
      </c>
      <c r="D3408" t="s">
        <v>6184</v>
      </c>
    </row>
    <row r="3409" spans="1:4" x14ac:dyDescent="0.25">
      <c r="A3409" t="s">
        <v>6182</v>
      </c>
      <c r="B3409" s="51">
        <v>2791</v>
      </c>
      <c r="C3409" t="s">
        <v>6184</v>
      </c>
    </row>
    <row r="3410" spans="1:4" x14ac:dyDescent="0.25">
      <c r="A3410" t="s">
        <v>6182</v>
      </c>
      <c r="B3410" s="51">
        <v>2791</v>
      </c>
      <c r="C3410" t="s">
        <v>6186</v>
      </c>
      <c r="D3410" t="s">
        <v>6184</v>
      </c>
    </row>
    <row r="3411" spans="1:4" x14ac:dyDescent="0.25">
      <c r="A3411" t="s">
        <v>6182</v>
      </c>
      <c r="B3411" s="51">
        <v>2791</v>
      </c>
      <c r="C3411" t="s">
        <v>6187</v>
      </c>
      <c r="D3411" t="s">
        <v>6184</v>
      </c>
    </row>
    <row r="3412" spans="1:4" x14ac:dyDescent="0.25">
      <c r="A3412" t="s">
        <v>6188</v>
      </c>
      <c r="B3412" s="51">
        <v>2792</v>
      </c>
      <c r="C3412" t="s">
        <v>6189</v>
      </c>
      <c r="D3412" t="s">
        <v>6190</v>
      </c>
    </row>
    <row r="3413" spans="1:4" x14ac:dyDescent="0.25">
      <c r="A3413" t="s">
        <v>6188</v>
      </c>
      <c r="B3413" s="51">
        <v>2792</v>
      </c>
      <c r="C3413" t="s">
        <v>6191</v>
      </c>
      <c r="D3413" t="s">
        <v>6190</v>
      </c>
    </row>
    <row r="3414" spans="1:4" x14ac:dyDescent="0.25">
      <c r="A3414" t="s">
        <v>6188</v>
      </c>
      <c r="B3414" s="51">
        <v>2792</v>
      </c>
      <c r="C3414" t="s">
        <v>6190</v>
      </c>
    </row>
    <row r="3415" spans="1:4" x14ac:dyDescent="0.25">
      <c r="A3415" t="s">
        <v>6192</v>
      </c>
      <c r="B3415" s="51">
        <v>2793</v>
      </c>
      <c r="C3415" t="s">
        <v>6193</v>
      </c>
      <c r="D3415" t="s">
        <v>6194</v>
      </c>
    </row>
    <row r="3416" spans="1:4" x14ac:dyDescent="0.25">
      <c r="A3416" t="s">
        <v>6192</v>
      </c>
      <c r="B3416" s="51">
        <v>2793</v>
      </c>
      <c r="C3416" t="s">
        <v>6195</v>
      </c>
      <c r="D3416" t="s">
        <v>6194</v>
      </c>
    </row>
    <row r="3417" spans="1:4" x14ac:dyDescent="0.25">
      <c r="A3417" t="s">
        <v>6192</v>
      </c>
      <c r="B3417" s="51">
        <v>2793</v>
      </c>
      <c r="C3417" t="s">
        <v>6196</v>
      </c>
      <c r="D3417" t="s">
        <v>6194</v>
      </c>
    </row>
    <row r="3418" spans="1:4" x14ac:dyDescent="0.25">
      <c r="A3418" t="s">
        <v>6192</v>
      </c>
      <c r="B3418" s="51">
        <v>2793</v>
      </c>
      <c r="C3418" t="s">
        <v>6197</v>
      </c>
      <c r="D3418" t="s">
        <v>6194</v>
      </c>
    </row>
    <row r="3419" spans="1:4" x14ac:dyDescent="0.25">
      <c r="A3419" t="s">
        <v>6192</v>
      </c>
      <c r="B3419" s="51">
        <v>2793</v>
      </c>
      <c r="C3419" t="s">
        <v>6198</v>
      </c>
      <c r="D3419" t="s">
        <v>6194</v>
      </c>
    </row>
    <row r="3420" spans="1:4" x14ac:dyDescent="0.25">
      <c r="A3420" t="s">
        <v>6192</v>
      </c>
      <c r="B3420" s="51">
        <v>2793</v>
      </c>
      <c r="C3420" t="s">
        <v>6194</v>
      </c>
    </row>
    <row r="3421" spans="1:4" x14ac:dyDescent="0.25">
      <c r="A3421" t="s">
        <v>6192</v>
      </c>
      <c r="B3421" s="51">
        <v>2793</v>
      </c>
      <c r="C3421" t="s">
        <v>6199</v>
      </c>
      <c r="D3421" t="s">
        <v>6194</v>
      </c>
    </row>
    <row r="3422" spans="1:4" x14ac:dyDescent="0.25">
      <c r="A3422" t="s">
        <v>6200</v>
      </c>
      <c r="B3422" s="51">
        <v>2794</v>
      </c>
      <c r="C3422" t="s">
        <v>6201</v>
      </c>
    </row>
    <row r="3423" spans="1:4" x14ac:dyDescent="0.25">
      <c r="A3423" t="s">
        <v>6200</v>
      </c>
      <c r="B3423" s="51">
        <v>2794</v>
      </c>
      <c r="C3423" t="s">
        <v>6202</v>
      </c>
      <c r="D3423" t="s">
        <v>6201</v>
      </c>
    </row>
    <row r="3424" spans="1:4" x14ac:dyDescent="0.25">
      <c r="A3424" t="s">
        <v>6203</v>
      </c>
      <c r="B3424" s="51">
        <v>2795</v>
      </c>
      <c r="C3424" t="s">
        <v>6204</v>
      </c>
      <c r="D3424" t="s">
        <v>6205</v>
      </c>
    </row>
    <row r="3425" spans="1:4" x14ac:dyDescent="0.25">
      <c r="A3425" t="s">
        <v>6203</v>
      </c>
      <c r="B3425" s="51">
        <v>2795</v>
      </c>
      <c r="C3425" t="s">
        <v>6206</v>
      </c>
      <c r="D3425" t="s">
        <v>6205</v>
      </c>
    </row>
    <row r="3426" spans="1:4" x14ac:dyDescent="0.25">
      <c r="A3426" t="s">
        <v>6203</v>
      </c>
      <c r="B3426" s="51">
        <v>2795</v>
      </c>
      <c r="C3426" t="s">
        <v>6205</v>
      </c>
    </row>
    <row r="3427" spans="1:4" x14ac:dyDescent="0.25">
      <c r="A3427" t="s">
        <v>6207</v>
      </c>
      <c r="B3427" s="51">
        <v>2796</v>
      </c>
      <c r="C3427" t="s">
        <v>6208</v>
      </c>
      <c r="D3427" t="s">
        <v>6209</v>
      </c>
    </row>
    <row r="3428" spans="1:4" x14ac:dyDescent="0.25">
      <c r="A3428" t="s">
        <v>6207</v>
      </c>
      <c r="B3428" s="51">
        <v>2796</v>
      </c>
      <c r="C3428" t="s">
        <v>6210</v>
      </c>
      <c r="D3428" t="s">
        <v>6209</v>
      </c>
    </row>
    <row r="3429" spans="1:4" x14ac:dyDescent="0.25">
      <c r="A3429" t="s">
        <v>6207</v>
      </c>
      <c r="B3429" s="51">
        <v>2796</v>
      </c>
      <c r="C3429" t="s">
        <v>6211</v>
      </c>
      <c r="D3429" t="s">
        <v>6209</v>
      </c>
    </row>
    <row r="3430" spans="1:4" x14ac:dyDescent="0.25">
      <c r="A3430" t="s">
        <v>6207</v>
      </c>
      <c r="B3430" s="51">
        <v>2796</v>
      </c>
      <c r="C3430" t="s">
        <v>6212</v>
      </c>
      <c r="D3430" t="s">
        <v>6209</v>
      </c>
    </row>
    <row r="3431" spans="1:4" x14ac:dyDescent="0.25">
      <c r="A3431" t="s">
        <v>6207</v>
      </c>
      <c r="B3431" s="51">
        <v>2796</v>
      </c>
      <c r="C3431" t="s">
        <v>6209</v>
      </c>
    </row>
    <row r="3432" spans="1:4" x14ac:dyDescent="0.25">
      <c r="A3432" t="s">
        <v>6207</v>
      </c>
      <c r="B3432" s="51">
        <v>2796</v>
      </c>
      <c r="C3432" t="s">
        <v>6213</v>
      </c>
      <c r="D3432" t="s">
        <v>6209</v>
      </c>
    </row>
    <row r="3433" spans="1:4" x14ac:dyDescent="0.25">
      <c r="A3433" t="s">
        <v>6207</v>
      </c>
      <c r="B3433" s="51">
        <v>2796</v>
      </c>
      <c r="C3433" t="s">
        <v>6214</v>
      </c>
      <c r="D3433" t="s">
        <v>6209</v>
      </c>
    </row>
    <row r="3434" spans="1:4" x14ac:dyDescent="0.25">
      <c r="A3434" t="s">
        <v>6215</v>
      </c>
      <c r="B3434" s="51">
        <v>2797</v>
      </c>
      <c r="C3434" t="s">
        <v>6216</v>
      </c>
      <c r="D3434" t="s">
        <v>6217</v>
      </c>
    </row>
    <row r="3435" spans="1:4" x14ac:dyDescent="0.25">
      <c r="A3435" t="s">
        <v>6215</v>
      </c>
      <c r="B3435" s="51">
        <v>2797</v>
      </c>
      <c r="C3435" t="s">
        <v>6218</v>
      </c>
      <c r="D3435" t="s">
        <v>6217</v>
      </c>
    </row>
    <row r="3436" spans="1:4" x14ac:dyDescent="0.25">
      <c r="A3436" t="s">
        <v>6215</v>
      </c>
      <c r="B3436" s="51">
        <v>2797</v>
      </c>
      <c r="C3436" t="s">
        <v>6219</v>
      </c>
      <c r="D3436" t="s">
        <v>6217</v>
      </c>
    </row>
    <row r="3437" spans="1:4" x14ac:dyDescent="0.25">
      <c r="A3437" t="s">
        <v>6215</v>
      </c>
      <c r="B3437" s="51">
        <v>2797</v>
      </c>
      <c r="C3437" t="s">
        <v>6217</v>
      </c>
    </row>
    <row r="3438" spans="1:4" x14ac:dyDescent="0.25">
      <c r="A3438" t="s">
        <v>6215</v>
      </c>
      <c r="B3438" s="51">
        <v>2797</v>
      </c>
      <c r="C3438" t="s">
        <v>6220</v>
      </c>
      <c r="D3438" t="s">
        <v>6217</v>
      </c>
    </row>
    <row r="3439" spans="1:4" x14ac:dyDescent="0.25">
      <c r="A3439" t="s">
        <v>6221</v>
      </c>
      <c r="B3439" s="51">
        <v>2798</v>
      </c>
      <c r="C3439" t="s">
        <v>6222</v>
      </c>
      <c r="D3439" t="s">
        <v>6223</v>
      </c>
    </row>
    <row r="3440" spans="1:4" x14ac:dyDescent="0.25">
      <c r="A3440" t="s">
        <v>6221</v>
      </c>
      <c r="B3440" s="51">
        <v>2798</v>
      </c>
      <c r="C3440" t="s">
        <v>6224</v>
      </c>
      <c r="D3440" t="s">
        <v>6223</v>
      </c>
    </row>
    <row r="3441" spans="1:4" x14ac:dyDescent="0.25">
      <c r="A3441" t="s">
        <v>6221</v>
      </c>
      <c r="B3441" s="51">
        <v>2798</v>
      </c>
      <c r="C3441" t="s">
        <v>6225</v>
      </c>
      <c r="D3441" t="s">
        <v>6223</v>
      </c>
    </row>
    <row r="3442" spans="1:4" x14ac:dyDescent="0.25">
      <c r="A3442" t="s">
        <v>6221</v>
      </c>
      <c r="B3442" s="51">
        <v>2798</v>
      </c>
      <c r="C3442" t="s">
        <v>6226</v>
      </c>
      <c r="D3442" t="s">
        <v>6223</v>
      </c>
    </row>
    <row r="3443" spans="1:4" x14ac:dyDescent="0.25">
      <c r="A3443" t="s">
        <v>6221</v>
      </c>
      <c r="B3443" s="51">
        <v>2798</v>
      </c>
      <c r="C3443" t="s">
        <v>6223</v>
      </c>
    </row>
    <row r="3444" spans="1:4" x14ac:dyDescent="0.25">
      <c r="A3444" t="s">
        <v>6221</v>
      </c>
      <c r="B3444" s="51">
        <v>2798</v>
      </c>
      <c r="C3444" t="s">
        <v>6227</v>
      </c>
      <c r="D3444" t="s">
        <v>6223</v>
      </c>
    </row>
    <row r="3445" spans="1:4" x14ac:dyDescent="0.25">
      <c r="A3445" t="s">
        <v>6221</v>
      </c>
      <c r="B3445" s="51">
        <v>2798</v>
      </c>
      <c r="C3445" t="s">
        <v>6228</v>
      </c>
      <c r="D3445" t="s">
        <v>6223</v>
      </c>
    </row>
    <row r="3446" spans="1:4" x14ac:dyDescent="0.25">
      <c r="A3446" t="s">
        <v>6229</v>
      </c>
      <c r="B3446" s="51">
        <v>2799</v>
      </c>
      <c r="C3446" t="s">
        <v>6230</v>
      </c>
      <c r="D3446" t="s">
        <v>6231</v>
      </c>
    </row>
    <row r="3447" spans="1:4" x14ac:dyDescent="0.25">
      <c r="A3447" t="s">
        <v>6229</v>
      </c>
      <c r="B3447" s="51">
        <v>2799</v>
      </c>
      <c r="C3447" t="s">
        <v>6232</v>
      </c>
      <c r="D3447" t="s">
        <v>6231</v>
      </c>
    </row>
    <row r="3448" spans="1:4" x14ac:dyDescent="0.25">
      <c r="A3448" t="s">
        <v>6229</v>
      </c>
      <c r="B3448" s="51">
        <v>2799</v>
      </c>
      <c r="C3448" t="s">
        <v>6231</v>
      </c>
    </row>
    <row r="3449" spans="1:4" x14ac:dyDescent="0.25">
      <c r="A3449" t="s">
        <v>6229</v>
      </c>
      <c r="B3449" s="51">
        <v>2799</v>
      </c>
      <c r="C3449" t="s">
        <v>6233</v>
      </c>
      <c r="D3449" t="s">
        <v>6231</v>
      </c>
    </row>
    <row r="3450" spans="1:4" x14ac:dyDescent="0.25">
      <c r="A3450" t="s">
        <v>6234</v>
      </c>
      <c r="B3450" s="51">
        <v>2800</v>
      </c>
      <c r="C3450" t="s">
        <v>6235</v>
      </c>
      <c r="D3450" t="s">
        <v>6236</v>
      </c>
    </row>
    <row r="3451" spans="1:4" x14ac:dyDescent="0.25">
      <c r="A3451" t="s">
        <v>6234</v>
      </c>
      <c r="B3451" s="51">
        <v>2800</v>
      </c>
      <c r="C3451" t="s">
        <v>6237</v>
      </c>
      <c r="D3451" t="s">
        <v>6236</v>
      </c>
    </row>
    <row r="3452" spans="1:4" x14ac:dyDescent="0.25">
      <c r="A3452" t="s">
        <v>6234</v>
      </c>
      <c r="B3452" s="51">
        <v>2800</v>
      </c>
      <c r="C3452" t="s">
        <v>6238</v>
      </c>
      <c r="D3452" t="s">
        <v>6236</v>
      </c>
    </row>
    <row r="3453" spans="1:4" x14ac:dyDescent="0.25">
      <c r="A3453" t="s">
        <v>6234</v>
      </c>
      <c r="B3453" s="51">
        <v>2800</v>
      </c>
      <c r="C3453" t="s">
        <v>6239</v>
      </c>
      <c r="D3453" t="s">
        <v>6236</v>
      </c>
    </row>
    <row r="3454" spans="1:4" x14ac:dyDescent="0.25">
      <c r="A3454" t="s">
        <v>6234</v>
      </c>
      <c r="B3454" s="51">
        <v>2800</v>
      </c>
      <c r="C3454" t="s">
        <v>6236</v>
      </c>
    </row>
    <row r="3455" spans="1:4" x14ac:dyDescent="0.25">
      <c r="A3455" t="s">
        <v>6234</v>
      </c>
      <c r="B3455" s="51">
        <v>2800</v>
      </c>
      <c r="C3455" t="s">
        <v>6240</v>
      </c>
      <c r="D3455" t="s">
        <v>6236</v>
      </c>
    </row>
    <row r="3456" spans="1:4" x14ac:dyDescent="0.25">
      <c r="A3456" t="s">
        <v>6234</v>
      </c>
      <c r="B3456" s="51">
        <v>2800</v>
      </c>
      <c r="C3456" t="s">
        <v>6241</v>
      </c>
      <c r="D3456" t="s">
        <v>6236</v>
      </c>
    </row>
    <row r="3457" spans="1:4" x14ac:dyDescent="0.25">
      <c r="A3457" t="s">
        <v>6234</v>
      </c>
      <c r="B3457" s="51">
        <v>2800</v>
      </c>
      <c r="C3457" t="s">
        <v>6242</v>
      </c>
      <c r="D3457" t="s">
        <v>6236</v>
      </c>
    </row>
    <row r="3458" spans="1:4" x14ac:dyDescent="0.25">
      <c r="A3458" t="s">
        <v>6243</v>
      </c>
      <c r="B3458" s="51">
        <v>2801</v>
      </c>
      <c r="C3458" t="s">
        <v>6244</v>
      </c>
      <c r="D3458" t="s">
        <v>6245</v>
      </c>
    </row>
    <row r="3459" spans="1:4" x14ac:dyDescent="0.25">
      <c r="A3459" t="s">
        <v>6243</v>
      </c>
      <c r="B3459" s="51">
        <v>2801</v>
      </c>
      <c r="C3459" t="s">
        <v>6246</v>
      </c>
      <c r="D3459" t="s">
        <v>6245</v>
      </c>
    </row>
    <row r="3460" spans="1:4" x14ac:dyDescent="0.25">
      <c r="A3460" t="s">
        <v>6243</v>
      </c>
      <c r="B3460" s="51">
        <v>2801</v>
      </c>
      <c r="C3460" t="s">
        <v>6247</v>
      </c>
      <c r="D3460" t="s">
        <v>6245</v>
      </c>
    </row>
    <row r="3461" spans="1:4" x14ac:dyDescent="0.25">
      <c r="A3461" t="s">
        <v>6243</v>
      </c>
      <c r="B3461" s="51">
        <v>2801</v>
      </c>
      <c r="C3461" t="s">
        <v>6248</v>
      </c>
      <c r="D3461" t="s">
        <v>6245</v>
      </c>
    </row>
    <row r="3462" spans="1:4" x14ac:dyDescent="0.25">
      <c r="A3462" t="s">
        <v>6243</v>
      </c>
      <c r="B3462" s="51">
        <v>2801</v>
      </c>
      <c r="C3462" t="s">
        <v>6245</v>
      </c>
    </row>
    <row r="3463" spans="1:4" x14ac:dyDescent="0.25">
      <c r="A3463" t="s">
        <v>6243</v>
      </c>
      <c r="B3463" s="51">
        <v>2801</v>
      </c>
      <c r="C3463" t="s">
        <v>6249</v>
      </c>
      <c r="D3463" t="s">
        <v>6245</v>
      </c>
    </row>
    <row r="3464" spans="1:4" x14ac:dyDescent="0.25">
      <c r="A3464" t="s">
        <v>6250</v>
      </c>
      <c r="B3464" s="51">
        <v>2802</v>
      </c>
      <c r="C3464" t="s">
        <v>6251</v>
      </c>
      <c r="D3464" t="s">
        <v>6252</v>
      </c>
    </row>
    <row r="3465" spans="1:4" x14ac:dyDescent="0.25">
      <c r="A3465" t="s">
        <v>6250</v>
      </c>
      <c r="B3465" s="51">
        <v>2802</v>
      </c>
      <c r="C3465" t="s">
        <v>6253</v>
      </c>
      <c r="D3465" t="s">
        <v>6252</v>
      </c>
    </row>
    <row r="3466" spans="1:4" x14ac:dyDescent="0.25">
      <c r="A3466" t="s">
        <v>6250</v>
      </c>
      <c r="B3466" s="51">
        <v>2802</v>
      </c>
      <c r="C3466" t="s">
        <v>6252</v>
      </c>
    </row>
    <row r="3467" spans="1:4" x14ac:dyDescent="0.25">
      <c r="A3467" t="s">
        <v>6254</v>
      </c>
      <c r="B3467" s="51">
        <v>2803</v>
      </c>
      <c r="C3467" t="s">
        <v>6255</v>
      </c>
      <c r="D3467" t="s">
        <v>6256</v>
      </c>
    </row>
    <row r="3468" spans="1:4" x14ac:dyDescent="0.25">
      <c r="A3468" t="s">
        <v>6254</v>
      </c>
      <c r="B3468" s="51">
        <v>2803</v>
      </c>
      <c r="C3468" t="s">
        <v>6257</v>
      </c>
      <c r="D3468" t="s">
        <v>6256</v>
      </c>
    </row>
    <row r="3469" spans="1:4" x14ac:dyDescent="0.25">
      <c r="A3469" t="s">
        <v>6254</v>
      </c>
      <c r="B3469" s="51">
        <v>2803</v>
      </c>
      <c r="C3469" t="s">
        <v>6258</v>
      </c>
      <c r="D3469" t="s">
        <v>6256</v>
      </c>
    </row>
    <row r="3470" spans="1:4" x14ac:dyDescent="0.25">
      <c r="A3470" t="s">
        <v>6254</v>
      </c>
      <c r="B3470" s="51">
        <v>2803</v>
      </c>
      <c r="C3470" t="s">
        <v>6259</v>
      </c>
      <c r="D3470" t="s">
        <v>6256</v>
      </c>
    </row>
    <row r="3471" spans="1:4" x14ac:dyDescent="0.25">
      <c r="A3471" t="s">
        <v>6254</v>
      </c>
      <c r="B3471" s="51">
        <v>2803</v>
      </c>
      <c r="C3471" t="s">
        <v>6256</v>
      </c>
    </row>
    <row r="3472" spans="1:4" x14ac:dyDescent="0.25">
      <c r="A3472" t="s">
        <v>6260</v>
      </c>
      <c r="B3472" s="51">
        <v>2804</v>
      </c>
      <c r="C3472" t="s">
        <v>6261</v>
      </c>
      <c r="D3472" t="s">
        <v>6262</v>
      </c>
    </row>
    <row r="3473" spans="1:4" x14ac:dyDescent="0.25">
      <c r="A3473" t="s">
        <v>6260</v>
      </c>
      <c r="B3473" s="51">
        <v>2804</v>
      </c>
      <c r="C3473" t="s">
        <v>6263</v>
      </c>
      <c r="D3473" t="s">
        <v>6262</v>
      </c>
    </row>
    <row r="3474" spans="1:4" x14ac:dyDescent="0.25">
      <c r="A3474" t="s">
        <v>6260</v>
      </c>
      <c r="B3474" s="51">
        <v>2804</v>
      </c>
      <c r="C3474" t="s">
        <v>6262</v>
      </c>
    </row>
    <row r="3475" spans="1:4" x14ac:dyDescent="0.25">
      <c r="A3475" t="s">
        <v>6260</v>
      </c>
      <c r="B3475" s="51">
        <v>2804</v>
      </c>
      <c r="C3475" t="s">
        <v>6264</v>
      </c>
      <c r="D3475" t="s">
        <v>6262</v>
      </c>
    </row>
    <row r="3476" spans="1:4" x14ac:dyDescent="0.25">
      <c r="A3476" t="s">
        <v>6260</v>
      </c>
      <c r="B3476" s="51">
        <v>2804</v>
      </c>
      <c r="C3476" t="s">
        <v>6265</v>
      </c>
      <c r="D3476" t="s">
        <v>6262</v>
      </c>
    </row>
    <row r="3477" spans="1:4" x14ac:dyDescent="0.25">
      <c r="A3477" t="s">
        <v>6266</v>
      </c>
      <c r="B3477" s="51">
        <v>2805</v>
      </c>
      <c r="C3477" t="s">
        <v>6267</v>
      </c>
      <c r="D3477" t="s">
        <v>6268</v>
      </c>
    </row>
    <row r="3478" spans="1:4" x14ac:dyDescent="0.25">
      <c r="A3478" t="s">
        <v>6266</v>
      </c>
      <c r="B3478" s="51">
        <v>2805</v>
      </c>
      <c r="C3478" t="s">
        <v>6269</v>
      </c>
      <c r="D3478" t="s">
        <v>6268</v>
      </c>
    </row>
    <row r="3479" spans="1:4" x14ac:dyDescent="0.25">
      <c r="A3479" t="s">
        <v>6266</v>
      </c>
      <c r="B3479" s="51">
        <v>2805</v>
      </c>
      <c r="C3479" t="s">
        <v>6268</v>
      </c>
    </row>
    <row r="3480" spans="1:4" x14ac:dyDescent="0.25">
      <c r="A3480" t="s">
        <v>6266</v>
      </c>
      <c r="B3480" s="51">
        <v>2805</v>
      </c>
      <c r="C3480" t="s">
        <v>6270</v>
      </c>
      <c r="D3480" t="s">
        <v>6268</v>
      </c>
    </row>
    <row r="3481" spans="1:4" x14ac:dyDescent="0.25">
      <c r="A3481" t="s">
        <v>6266</v>
      </c>
      <c r="B3481" s="51">
        <v>2805</v>
      </c>
      <c r="C3481" t="s">
        <v>6271</v>
      </c>
      <c r="D3481" t="s">
        <v>6268</v>
      </c>
    </row>
    <row r="3482" spans="1:4" x14ac:dyDescent="0.25">
      <c r="A3482" t="s">
        <v>6272</v>
      </c>
      <c r="B3482" s="51">
        <v>2806</v>
      </c>
      <c r="C3482" t="s">
        <v>6273</v>
      </c>
      <c r="D3482" t="s">
        <v>6274</v>
      </c>
    </row>
    <row r="3483" spans="1:4" x14ac:dyDescent="0.25">
      <c r="A3483" t="s">
        <v>6272</v>
      </c>
      <c r="B3483" s="51">
        <v>2806</v>
      </c>
      <c r="C3483" t="s">
        <v>6275</v>
      </c>
      <c r="D3483" t="s">
        <v>6274</v>
      </c>
    </row>
    <row r="3484" spans="1:4" x14ac:dyDescent="0.25">
      <c r="A3484" t="s">
        <v>6272</v>
      </c>
      <c r="B3484" s="51">
        <v>2806</v>
      </c>
      <c r="C3484" t="s">
        <v>6274</v>
      </c>
    </row>
    <row r="3485" spans="1:4" x14ac:dyDescent="0.25">
      <c r="A3485" t="s">
        <v>6272</v>
      </c>
      <c r="B3485" s="51">
        <v>2806</v>
      </c>
      <c r="C3485" t="s">
        <v>6276</v>
      </c>
      <c r="D3485" t="s">
        <v>6274</v>
      </c>
    </row>
    <row r="3486" spans="1:4" x14ac:dyDescent="0.25">
      <c r="A3486" t="s">
        <v>6277</v>
      </c>
      <c r="B3486" s="51">
        <v>2807</v>
      </c>
      <c r="C3486" t="s">
        <v>6278</v>
      </c>
      <c r="D3486" t="s">
        <v>6279</v>
      </c>
    </row>
    <row r="3487" spans="1:4" x14ac:dyDescent="0.25">
      <c r="A3487" t="s">
        <v>6277</v>
      </c>
      <c r="B3487" s="51">
        <v>2807</v>
      </c>
      <c r="C3487" t="s">
        <v>6280</v>
      </c>
      <c r="D3487" t="s">
        <v>6279</v>
      </c>
    </row>
    <row r="3488" spans="1:4" x14ac:dyDescent="0.25">
      <c r="A3488" t="s">
        <v>6277</v>
      </c>
      <c r="B3488" s="51">
        <v>2807</v>
      </c>
      <c r="C3488" t="s">
        <v>6279</v>
      </c>
    </row>
    <row r="3489" spans="1:4" x14ac:dyDescent="0.25">
      <c r="A3489" t="s">
        <v>6281</v>
      </c>
      <c r="B3489" s="51">
        <v>2808</v>
      </c>
      <c r="C3489" t="s">
        <v>6282</v>
      </c>
    </row>
    <row r="3490" spans="1:4" x14ac:dyDescent="0.25">
      <c r="A3490" t="s">
        <v>6281</v>
      </c>
      <c r="B3490" s="51">
        <v>2808</v>
      </c>
      <c r="C3490" t="s">
        <v>6283</v>
      </c>
      <c r="D3490" t="s">
        <v>6282</v>
      </c>
    </row>
    <row r="3491" spans="1:4" x14ac:dyDescent="0.25">
      <c r="A3491" t="s">
        <v>6281</v>
      </c>
      <c r="B3491" s="51">
        <v>2808</v>
      </c>
      <c r="C3491" t="s">
        <v>6284</v>
      </c>
      <c r="D3491" t="s">
        <v>6282</v>
      </c>
    </row>
    <row r="3492" spans="1:4" x14ac:dyDescent="0.25">
      <c r="A3492" t="s">
        <v>6285</v>
      </c>
      <c r="B3492" s="51">
        <v>2809</v>
      </c>
      <c r="C3492" t="s">
        <v>6286</v>
      </c>
      <c r="D3492" t="s">
        <v>6287</v>
      </c>
    </row>
    <row r="3493" spans="1:4" x14ac:dyDescent="0.25">
      <c r="A3493" t="s">
        <v>6285</v>
      </c>
      <c r="B3493" s="51">
        <v>2809</v>
      </c>
      <c r="C3493" t="s">
        <v>6287</v>
      </c>
    </row>
    <row r="3494" spans="1:4" x14ac:dyDescent="0.25">
      <c r="A3494" t="s">
        <v>6285</v>
      </c>
      <c r="B3494" s="51">
        <v>2809</v>
      </c>
      <c r="C3494" t="s">
        <v>6288</v>
      </c>
      <c r="D3494" t="s">
        <v>6287</v>
      </c>
    </row>
    <row r="3495" spans="1:4" x14ac:dyDescent="0.25">
      <c r="A3495" t="s">
        <v>6289</v>
      </c>
      <c r="B3495" s="51">
        <v>2810</v>
      </c>
      <c r="C3495" t="s">
        <v>6290</v>
      </c>
      <c r="D3495" t="s">
        <v>6291</v>
      </c>
    </row>
    <row r="3496" spans="1:4" x14ac:dyDescent="0.25">
      <c r="A3496" t="s">
        <v>6289</v>
      </c>
      <c r="B3496" s="51">
        <v>2810</v>
      </c>
      <c r="C3496" t="s">
        <v>6291</v>
      </c>
    </row>
    <row r="3497" spans="1:4" x14ac:dyDescent="0.25">
      <c r="A3497" t="s">
        <v>6289</v>
      </c>
      <c r="B3497" s="51">
        <v>2810</v>
      </c>
      <c r="C3497" t="s">
        <v>6292</v>
      </c>
      <c r="D3497" t="s">
        <v>6291</v>
      </c>
    </row>
    <row r="3498" spans="1:4" x14ac:dyDescent="0.25">
      <c r="A3498" t="s">
        <v>6293</v>
      </c>
      <c r="B3498" s="51">
        <v>2811</v>
      </c>
      <c r="C3498" t="s">
        <v>6294</v>
      </c>
      <c r="D3498" t="s">
        <v>6295</v>
      </c>
    </row>
    <row r="3499" spans="1:4" x14ac:dyDescent="0.25">
      <c r="A3499" t="s">
        <v>6293</v>
      </c>
      <c r="B3499" s="51">
        <v>2811</v>
      </c>
      <c r="C3499" t="s">
        <v>6296</v>
      </c>
      <c r="D3499" t="s">
        <v>6295</v>
      </c>
    </row>
    <row r="3500" spans="1:4" x14ac:dyDescent="0.25">
      <c r="A3500" t="s">
        <v>6293</v>
      </c>
      <c r="B3500" s="51">
        <v>2811</v>
      </c>
      <c r="C3500" t="s">
        <v>6295</v>
      </c>
    </row>
    <row r="3501" spans="1:4" x14ac:dyDescent="0.25">
      <c r="A3501" t="s">
        <v>6297</v>
      </c>
      <c r="B3501" s="51">
        <v>2812</v>
      </c>
      <c r="C3501" t="s">
        <v>6298</v>
      </c>
      <c r="D3501" t="s">
        <v>6299</v>
      </c>
    </row>
    <row r="3502" spans="1:4" x14ac:dyDescent="0.25">
      <c r="A3502" t="s">
        <v>6297</v>
      </c>
      <c r="B3502" s="51">
        <v>2812</v>
      </c>
      <c r="C3502" t="s">
        <v>6299</v>
      </c>
    </row>
    <row r="3503" spans="1:4" x14ac:dyDescent="0.25">
      <c r="A3503" t="s">
        <v>6297</v>
      </c>
      <c r="B3503" s="51">
        <v>2812</v>
      </c>
      <c r="C3503" t="s">
        <v>6300</v>
      </c>
      <c r="D3503" t="s">
        <v>6299</v>
      </c>
    </row>
    <row r="3504" spans="1:4" x14ac:dyDescent="0.25">
      <c r="A3504" t="s">
        <v>6301</v>
      </c>
      <c r="B3504" s="51">
        <v>2813</v>
      </c>
      <c r="C3504" t="s">
        <v>6302</v>
      </c>
      <c r="D3504" t="s">
        <v>6303</v>
      </c>
    </row>
    <row r="3505" spans="1:4" x14ac:dyDescent="0.25">
      <c r="A3505" t="s">
        <v>6301</v>
      </c>
      <c r="B3505" s="51">
        <v>2813</v>
      </c>
      <c r="C3505" t="s">
        <v>6303</v>
      </c>
    </row>
    <row r="3506" spans="1:4" x14ac:dyDescent="0.25">
      <c r="A3506" t="s">
        <v>6301</v>
      </c>
      <c r="B3506" s="51">
        <v>2813</v>
      </c>
      <c r="C3506" t="s">
        <v>6304</v>
      </c>
      <c r="D3506" t="s">
        <v>6303</v>
      </c>
    </row>
    <row r="3507" spans="1:4" x14ac:dyDescent="0.25">
      <c r="A3507" t="s">
        <v>6305</v>
      </c>
      <c r="B3507" s="51">
        <v>2814</v>
      </c>
      <c r="C3507" t="s">
        <v>6306</v>
      </c>
      <c r="D3507" t="s">
        <v>6307</v>
      </c>
    </row>
    <row r="3508" spans="1:4" x14ac:dyDescent="0.25">
      <c r="A3508" t="s">
        <v>6305</v>
      </c>
      <c r="B3508" s="51">
        <v>2814</v>
      </c>
      <c r="C3508" t="s">
        <v>6308</v>
      </c>
      <c r="D3508" t="s">
        <v>6307</v>
      </c>
    </row>
    <row r="3509" spans="1:4" x14ac:dyDescent="0.25">
      <c r="A3509" t="s">
        <v>6305</v>
      </c>
      <c r="B3509" s="51">
        <v>2814</v>
      </c>
      <c r="C3509" t="s">
        <v>6307</v>
      </c>
    </row>
    <row r="3510" spans="1:4" x14ac:dyDescent="0.25">
      <c r="A3510" t="s">
        <v>6305</v>
      </c>
      <c r="B3510" s="51">
        <v>2814</v>
      </c>
      <c r="C3510" t="s">
        <v>6309</v>
      </c>
      <c r="D3510" t="s">
        <v>6307</v>
      </c>
    </row>
    <row r="3511" spans="1:4" x14ac:dyDescent="0.25">
      <c r="A3511" t="s">
        <v>6305</v>
      </c>
      <c r="B3511" s="51">
        <v>2814</v>
      </c>
      <c r="C3511" t="s">
        <v>6310</v>
      </c>
      <c r="D3511" t="s">
        <v>6307</v>
      </c>
    </row>
    <row r="3512" spans="1:4" x14ac:dyDescent="0.25">
      <c r="A3512" t="s">
        <v>6305</v>
      </c>
      <c r="B3512" s="51">
        <v>2814</v>
      </c>
      <c r="C3512" t="s">
        <v>6311</v>
      </c>
      <c r="D3512" t="s">
        <v>6307</v>
      </c>
    </row>
    <row r="3513" spans="1:4" x14ac:dyDescent="0.25">
      <c r="A3513" t="s">
        <v>6312</v>
      </c>
      <c r="B3513" s="51">
        <v>2815</v>
      </c>
      <c r="C3513" t="s">
        <v>6313</v>
      </c>
      <c r="D3513" t="s">
        <v>6314</v>
      </c>
    </row>
    <row r="3514" spans="1:4" x14ac:dyDescent="0.25">
      <c r="A3514" t="s">
        <v>6312</v>
      </c>
      <c r="B3514" s="51">
        <v>2815</v>
      </c>
      <c r="C3514" t="s">
        <v>6315</v>
      </c>
      <c r="D3514" t="s">
        <v>6314</v>
      </c>
    </row>
    <row r="3515" spans="1:4" x14ac:dyDescent="0.25">
      <c r="A3515" t="s">
        <v>6312</v>
      </c>
      <c r="B3515" s="51">
        <v>2815</v>
      </c>
      <c r="C3515" t="s">
        <v>6316</v>
      </c>
      <c r="D3515" t="s">
        <v>6314</v>
      </c>
    </row>
    <row r="3516" spans="1:4" x14ac:dyDescent="0.25">
      <c r="A3516" t="s">
        <v>6312</v>
      </c>
      <c r="B3516" s="51">
        <v>2815</v>
      </c>
      <c r="C3516" t="s">
        <v>6314</v>
      </c>
    </row>
    <row r="3517" spans="1:4" x14ac:dyDescent="0.25">
      <c r="A3517" t="s">
        <v>6312</v>
      </c>
      <c r="B3517" s="51">
        <v>2815</v>
      </c>
      <c r="C3517" t="s">
        <v>6317</v>
      </c>
      <c r="D3517" t="s">
        <v>6314</v>
      </c>
    </row>
    <row r="3518" spans="1:4" x14ac:dyDescent="0.25">
      <c r="A3518" t="s">
        <v>6318</v>
      </c>
      <c r="B3518" s="51">
        <v>2816</v>
      </c>
      <c r="C3518" t="s">
        <v>6319</v>
      </c>
      <c r="D3518" t="s">
        <v>6320</v>
      </c>
    </row>
    <row r="3519" spans="1:4" x14ac:dyDescent="0.25">
      <c r="A3519" t="s">
        <v>6318</v>
      </c>
      <c r="B3519" s="51">
        <v>2816</v>
      </c>
      <c r="C3519" t="s">
        <v>6321</v>
      </c>
      <c r="D3519" t="s">
        <v>6320</v>
      </c>
    </row>
    <row r="3520" spans="1:4" x14ac:dyDescent="0.25">
      <c r="A3520" t="s">
        <v>6318</v>
      </c>
      <c r="B3520" s="51">
        <v>2816</v>
      </c>
      <c r="C3520" t="s">
        <v>6320</v>
      </c>
    </row>
    <row r="3521" spans="1:4" x14ac:dyDescent="0.25">
      <c r="A3521" t="s">
        <v>6322</v>
      </c>
      <c r="B3521" s="51">
        <v>2817</v>
      </c>
      <c r="C3521" t="s">
        <v>6323</v>
      </c>
      <c r="D3521" t="s">
        <v>6324</v>
      </c>
    </row>
    <row r="3522" spans="1:4" x14ac:dyDescent="0.25">
      <c r="A3522" t="s">
        <v>6322</v>
      </c>
      <c r="B3522" s="51">
        <v>2817</v>
      </c>
      <c r="C3522" t="s">
        <v>6324</v>
      </c>
    </row>
    <row r="3523" spans="1:4" x14ac:dyDescent="0.25">
      <c r="A3523" t="s">
        <v>6325</v>
      </c>
      <c r="B3523" s="51">
        <v>2818</v>
      </c>
      <c r="C3523" t="s">
        <v>6326</v>
      </c>
      <c r="D3523" t="s">
        <v>6327</v>
      </c>
    </row>
    <row r="3524" spans="1:4" x14ac:dyDescent="0.25">
      <c r="A3524" t="s">
        <v>6325</v>
      </c>
      <c r="B3524" s="51">
        <v>2818</v>
      </c>
      <c r="C3524" t="s">
        <v>6327</v>
      </c>
    </row>
    <row r="3525" spans="1:4" x14ac:dyDescent="0.25">
      <c r="A3525" t="s">
        <v>6325</v>
      </c>
      <c r="B3525" s="51">
        <v>2818</v>
      </c>
      <c r="C3525" t="s">
        <v>6328</v>
      </c>
      <c r="D3525" t="s">
        <v>6327</v>
      </c>
    </row>
    <row r="3526" spans="1:4" x14ac:dyDescent="0.25">
      <c r="A3526" t="s">
        <v>6325</v>
      </c>
      <c r="B3526" s="51">
        <v>2819</v>
      </c>
      <c r="C3526" t="s">
        <v>6329</v>
      </c>
      <c r="D3526" t="s">
        <v>6330</v>
      </c>
    </row>
    <row r="3527" spans="1:4" x14ac:dyDescent="0.25">
      <c r="A3527" t="s">
        <v>6325</v>
      </c>
      <c r="B3527" s="51">
        <v>2819</v>
      </c>
      <c r="C3527" t="s">
        <v>6330</v>
      </c>
    </row>
    <row r="3528" spans="1:4" x14ac:dyDescent="0.25">
      <c r="A3528" t="s">
        <v>6325</v>
      </c>
      <c r="B3528" s="51">
        <v>2820</v>
      </c>
      <c r="C3528" t="s">
        <v>6331</v>
      </c>
    </row>
    <row r="3529" spans="1:4" x14ac:dyDescent="0.25">
      <c r="A3529" t="s">
        <v>6332</v>
      </c>
      <c r="B3529" s="51">
        <v>2821</v>
      </c>
      <c r="C3529" t="s">
        <v>6333</v>
      </c>
      <c r="D3529" t="s">
        <v>6334</v>
      </c>
    </row>
    <row r="3530" spans="1:4" x14ac:dyDescent="0.25">
      <c r="A3530" t="s">
        <v>6332</v>
      </c>
      <c r="B3530" s="51">
        <v>2821</v>
      </c>
      <c r="C3530" t="s">
        <v>6334</v>
      </c>
    </row>
    <row r="3531" spans="1:4" x14ac:dyDescent="0.25">
      <c r="A3531" t="s">
        <v>6335</v>
      </c>
      <c r="B3531" s="51">
        <v>2822</v>
      </c>
      <c r="C3531" t="s">
        <v>6336</v>
      </c>
      <c r="D3531" t="s">
        <v>6337</v>
      </c>
    </row>
    <row r="3532" spans="1:4" x14ac:dyDescent="0.25">
      <c r="A3532" t="s">
        <v>6335</v>
      </c>
      <c r="B3532" s="51">
        <v>2822</v>
      </c>
      <c r="C3532" t="s">
        <v>6337</v>
      </c>
    </row>
    <row r="3533" spans="1:4" x14ac:dyDescent="0.25">
      <c r="A3533" t="s">
        <v>6338</v>
      </c>
      <c r="B3533" s="51">
        <v>2823</v>
      </c>
      <c r="C3533" t="s">
        <v>6339</v>
      </c>
      <c r="D3533" t="s">
        <v>6340</v>
      </c>
    </row>
    <row r="3534" spans="1:4" x14ac:dyDescent="0.25">
      <c r="A3534" t="s">
        <v>6338</v>
      </c>
      <c r="B3534" s="51">
        <v>2823</v>
      </c>
      <c r="C3534" t="s">
        <v>6341</v>
      </c>
      <c r="D3534" t="s">
        <v>6340</v>
      </c>
    </row>
    <row r="3535" spans="1:4" x14ac:dyDescent="0.25">
      <c r="A3535" t="s">
        <v>6338</v>
      </c>
      <c r="B3535" s="51">
        <v>2823</v>
      </c>
      <c r="C3535" t="s">
        <v>6342</v>
      </c>
      <c r="D3535" t="s">
        <v>6340</v>
      </c>
    </row>
    <row r="3536" spans="1:4" x14ac:dyDescent="0.25">
      <c r="A3536" t="s">
        <v>6338</v>
      </c>
      <c r="B3536" s="51">
        <v>2823</v>
      </c>
      <c r="C3536" t="s">
        <v>6340</v>
      </c>
    </row>
    <row r="3537" spans="1:4" x14ac:dyDescent="0.25">
      <c r="A3537" t="s">
        <v>6343</v>
      </c>
      <c r="B3537" s="51">
        <v>2824</v>
      </c>
      <c r="C3537" t="s">
        <v>6344</v>
      </c>
      <c r="D3537" t="s">
        <v>6345</v>
      </c>
    </row>
    <row r="3538" spans="1:4" x14ac:dyDescent="0.25">
      <c r="A3538" t="s">
        <v>6343</v>
      </c>
      <c r="B3538" s="51">
        <v>2824</v>
      </c>
      <c r="C3538" t="s">
        <v>6345</v>
      </c>
    </row>
    <row r="3539" spans="1:4" x14ac:dyDescent="0.25">
      <c r="A3539" t="s">
        <v>6343</v>
      </c>
      <c r="B3539" s="51">
        <v>2824</v>
      </c>
      <c r="C3539" t="s">
        <v>6346</v>
      </c>
      <c r="D3539" t="s">
        <v>6345</v>
      </c>
    </row>
    <row r="3540" spans="1:4" x14ac:dyDescent="0.25">
      <c r="A3540" t="s">
        <v>6335</v>
      </c>
      <c r="B3540" s="51">
        <v>2825</v>
      </c>
      <c r="C3540" t="s">
        <v>6347</v>
      </c>
      <c r="D3540" t="s">
        <v>6348</v>
      </c>
    </row>
    <row r="3541" spans="1:4" x14ac:dyDescent="0.25">
      <c r="A3541" t="s">
        <v>6335</v>
      </c>
      <c r="B3541" s="51">
        <v>2825</v>
      </c>
      <c r="C3541" t="s">
        <v>6349</v>
      </c>
      <c r="D3541" t="s">
        <v>6348</v>
      </c>
    </row>
    <row r="3542" spans="1:4" x14ac:dyDescent="0.25">
      <c r="A3542" t="s">
        <v>6335</v>
      </c>
      <c r="B3542" s="51">
        <v>2825</v>
      </c>
      <c r="C3542" t="s">
        <v>6350</v>
      </c>
      <c r="D3542" t="s">
        <v>6348</v>
      </c>
    </row>
    <row r="3543" spans="1:4" x14ac:dyDescent="0.25">
      <c r="A3543" t="s">
        <v>6335</v>
      </c>
      <c r="B3543" s="51">
        <v>2825</v>
      </c>
      <c r="C3543" t="s">
        <v>6348</v>
      </c>
    </row>
    <row r="3544" spans="1:4" x14ac:dyDescent="0.25">
      <c r="A3544" t="s">
        <v>6332</v>
      </c>
      <c r="B3544" s="51">
        <v>2826</v>
      </c>
      <c r="C3544" t="s">
        <v>6351</v>
      </c>
      <c r="D3544" t="s">
        <v>6352</v>
      </c>
    </row>
    <row r="3545" spans="1:4" x14ac:dyDescent="0.25">
      <c r="A3545" t="s">
        <v>6332</v>
      </c>
      <c r="B3545" s="51">
        <v>2826</v>
      </c>
      <c r="C3545" t="s">
        <v>6352</v>
      </c>
    </row>
    <row r="3546" spans="1:4" x14ac:dyDescent="0.25">
      <c r="A3546" t="s">
        <v>6353</v>
      </c>
      <c r="B3546" s="51">
        <v>2827</v>
      </c>
      <c r="C3546" t="s">
        <v>6354</v>
      </c>
      <c r="D3546" t="s">
        <v>6355</v>
      </c>
    </row>
    <row r="3547" spans="1:4" x14ac:dyDescent="0.25">
      <c r="A3547" t="s">
        <v>6353</v>
      </c>
      <c r="B3547" s="51">
        <v>2827</v>
      </c>
      <c r="C3547" t="s">
        <v>6355</v>
      </c>
    </row>
    <row r="3548" spans="1:4" x14ac:dyDescent="0.25">
      <c r="A3548" t="s">
        <v>6353</v>
      </c>
      <c r="B3548" s="51">
        <v>2827</v>
      </c>
      <c r="C3548" t="s">
        <v>6356</v>
      </c>
      <c r="D3548" t="s">
        <v>6355</v>
      </c>
    </row>
    <row r="3549" spans="1:4" x14ac:dyDescent="0.25">
      <c r="A3549" t="s">
        <v>6353</v>
      </c>
      <c r="B3549" s="51">
        <v>2827</v>
      </c>
      <c r="C3549" t="s">
        <v>6357</v>
      </c>
      <c r="D3549" t="s">
        <v>6355</v>
      </c>
    </row>
    <row r="3550" spans="1:4" x14ac:dyDescent="0.25">
      <c r="A3550" t="s">
        <v>6353</v>
      </c>
      <c r="B3550" s="51">
        <v>2827</v>
      </c>
      <c r="C3550" t="s">
        <v>6358</v>
      </c>
      <c r="D3550" t="s">
        <v>6355</v>
      </c>
    </row>
    <row r="3551" spans="1:4" x14ac:dyDescent="0.25">
      <c r="A3551" t="s">
        <v>6353</v>
      </c>
      <c r="B3551" s="51">
        <v>2827</v>
      </c>
      <c r="C3551" t="s">
        <v>6359</v>
      </c>
      <c r="D3551" t="s">
        <v>6355</v>
      </c>
    </row>
    <row r="3552" spans="1:4" x14ac:dyDescent="0.25">
      <c r="A3552" t="s">
        <v>6353</v>
      </c>
      <c r="B3552" s="51">
        <v>2828</v>
      </c>
      <c r="C3552" t="s">
        <v>6360</v>
      </c>
    </row>
    <row r="3553" spans="1:4" x14ac:dyDescent="0.25">
      <c r="A3553" t="s">
        <v>6353</v>
      </c>
      <c r="B3553" s="51">
        <v>2828</v>
      </c>
      <c r="C3553" t="s">
        <v>6361</v>
      </c>
      <c r="D3553" t="s">
        <v>6360</v>
      </c>
    </row>
    <row r="3554" spans="1:4" x14ac:dyDescent="0.25">
      <c r="A3554" t="s">
        <v>6353</v>
      </c>
      <c r="B3554" s="51">
        <v>2828</v>
      </c>
      <c r="C3554" t="s">
        <v>6362</v>
      </c>
      <c r="D3554" t="s">
        <v>6360</v>
      </c>
    </row>
    <row r="3555" spans="1:4" x14ac:dyDescent="0.25">
      <c r="A3555" t="s">
        <v>6363</v>
      </c>
      <c r="B3555" s="51">
        <v>2829</v>
      </c>
      <c r="C3555" t="s">
        <v>6364</v>
      </c>
    </row>
    <row r="3556" spans="1:4" x14ac:dyDescent="0.25">
      <c r="A3556" t="s">
        <v>6363</v>
      </c>
      <c r="B3556" s="51">
        <v>2830</v>
      </c>
      <c r="C3556" t="s">
        <v>6365</v>
      </c>
      <c r="D3556" t="s">
        <v>6366</v>
      </c>
    </row>
    <row r="3557" spans="1:4" x14ac:dyDescent="0.25">
      <c r="A3557" t="s">
        <v>6363</v>
      </c>
      <c r="B3557" s="51">
        <v>2830</v>
      </c>
      <c r="C3557" t="s">
        <v>6366</v>
      </c>
    </row>
    <row r="3558" spans="1:4" x14ac:dyDescent="0.25">
      <c r="A3558" t="s">
        <v>6363</v>
      </c>
      <c r="B3558" s="51">
        <v>2830</v>
      </c>
      <c r="C3558" t="s">
        <v>6367</v>
      </c>
      <c r="D3558" t="s">
        <v>6366</v>
      </c>
    </row>
    <row r="3559" spans="1:4" x14ac:dyDescent="0.25">
      <c r="A3559" t="s">
        <v>6368</v>
      </c>
      <c r="B3559" s="51">
        <v>2831</v>
      </c>
      <c r="C3559" t="s">
        <v>6369</v>
      </c>
      <c r="D3559" t="s">
        <v>6370</v>
      </c>
    </row>
    <row r="3560" spans="1:4" x14ac:dyDescent="0.25">
      <c r="A3560" t="s">
        <v>6368</v>
      </c>
      <c r="B3560" s="51">
        <v>2831</v>
      </c>
      <c r="C3560" t="s">
        <v>6371</v>
      </c>
      <c r="D3560" t="s">
        <v>6370</v>
      </c>
    </row>
    <row r="3561" spans="1:4" x14ac:dyDescent="0.25">
      <c r="A3561" t="s">
        <v>6368</v>
      </c>
      <c r="B3561" s="51">
        <v>2831</v>
      </c>
      <c r="C3561" t="s">
        <v>6370</v>
      </c>
    </row>
    <row r="3562" spans="1:4" x14ac:dyDescent="0.25">
      <c r="A3562" t="s">
        <v>6372</v>
      </c>
      <c r="B3562" s="51">
        <v>2832</v>
      </c>
      <c r="C3562" t="s">
        <v>6373</v>
      </c>
      <c r="D3562" t="s">
        <v>6374</v>
      </c>
    </row>
    <row r="3563" spans="1:4" x14ac:dyDescent="0.25">
      <c r="A3563" t="s">
        <v>6372</v>
      </c>
      <c r="B3563" s="51">
        <v>2832</v>
      </c>
      <c r="C3563" t="s">
        <v>6375</v>
      </c>
      <c r="D3563" t="s">
        <v>6374</v>
      </c>
    </row>
    <row r="3564" spans="1:4" x14ac:dyDescent="0.25">
      <c r="A3564" t="s">
        <v>6372</v>
      </c>
      <c r="B3564" s="51">
        <v>2832</v>
      </c>
      <c r="C3564" t="s">
        <v>6376</v>
      </c>
      <c r="D3564" t="s">
        <v>6374</v>
      </c>
    </row>
    <row r="3565" spans="1:4" x14ac:dyDescent="0.25">
      <c r="A3565" t="s">
        <v>6372</v>
      </c>
      <c r="B3565" s="51">
        <v>2832</v>
      </c>
      <c r="C3565" t="s">
        <v>6374</v>
      </c>
    </row>
    <row r="3566" spans="1:4" x14ac:dyDescent="0.25">
      <c r="A3566" t="s">
        <v>6372</v>
      </c>
      <c r="B3566" s="51">
        <v>2832</v>
      </c>
      <c r="C3566" t="s">
        <v>6377</v>
      </c>
      <c r="D3566" t="s">
        <v>6374</v>
      </c>
    </row>
    <row r="3567" spans="1:4" x14ac:dyDescent="0.25">
      <c r="A3567" t="s">
        <v>6378</v>
      </c>
      <c r="B3567" s="51">
        <v>2833</v>
      </c>
      <c r="C3567" t="s">
        <v>6379</v>
      </c>
      <c r="D3567" t="s">
        <v>6380</v>
      </c>
    </row>
    <row r="3568" spans="1:4" x14ac:dyDescent="0.25">
      <c r="A3568" t="s">
        <v>6378</v>
      </c>
      <c r="B3568" s="51">
        <v>2833</v>
      </c>
      <c r="C3568" t="s">
        <v>6380</v>
      </c>
    </row>
    <row r="3569" spans="1:4" x14ac:dyDescent="0.25">
      <c r="A3569" t="s">
        <v>6378</v>
      </c>
      <c r="B3569" s="51">
        <v>2834</v>
      </c>
      <c r="C3569" t="s">
        <v>6381</v>
      </c>
    </row>
    <row r="3570" spans="1:4" x14ac:dyDescent="0.25">
      <c r="A3570" t="s">
        <v>6382</v>
      </c>
      <c r="B3570" s="51">
        <v>2835</v>
      </c>
      <c r="C3570" t="s">
        <v>6383</v>
      </c>
    </row>
    <row r="3571" spans="1:4" x14ac:dyDescent="0.25">
      <c r="A3571" t="s">
        <v>6382</v>
      </c>
      <c r="B3571" s="51">
        <v>2835</v>
      </c>
      <c r="C3571" t="s">
        <v>6384</v>
      </c>
      <c r="D3571" t="s">
        <v>6383</v>
      </c>
    </row>
    <row r="3572" spans="1:4" x14ac:dyDescent="0.25">
      <c r="A3572" t="s">
        <v>6382</v>
      </c>
      <c r="B3572" s="51">
        <v>2835</v>
      </c>
      <c r="C3572" t="s">
        <v>6385</v>
      </c>
      <c r="D3572" t="s">
        <v>6383</v>
      </c>
    </row>
    <row r="3573" spans="1:4" x14ac:dyDescent="0.25">
      <c r="A3573" t="s">
        <v>6386</v>
      </c>
      <c r="B3573" s="51">
        <v>2836</v>
      </c>
      <c r="C3573" t="s">
        <v>6387</v>
      </c>
      <c r="D3573" t="s">
        <v>6388</v>
      </c>
    </row>
    <row r="3574" spans="1:4" x14ac:dyDescent="0.25">
      <c r="A3574" t="s">
        <v>6386</v>
      </c>
      <c r="B3574" s="51">
        <v>2836</v>
      </c>
      <c r="C3574" t="s">
        <v>6388</v>
      </c>
    </row>
    <row r="3575" spans="1:4" x14ac:dyDescent="0.25">
      <c r="A3575" t="s">
        <v>6386</v>
      </c>
      <c r="B3575" s="51">
        <v>2836</v>
      </c>
      <c r="C3575" t="s">
        <v>6389</v>
      </c>
      <c r="D3575" t="s">
        <v>6388</v>
      </c>
    </row>
    <row r="3576" spans="1:4" x14ac:dyDescent="0.25">
      <c r="A3576" t="s">
        <v>6386</v>
      </c>
      <c r="B3576" s="51">
        <v>2836</v>
      </c>
      <c r="C3576" t="s">
        <v>6390</v>
      </c>
      <c r="D3576" t="s">
        <v>6388</v>
      </c>
    </row>
    <row r="3577" spans="1:4" x14ac:dyDescent="0.25">
      <c r="A3577" t="s">
        <v>6386</v>
      </c>
      <c r="B3577" s="51">
        <v>2836</v>
      </c>
      <c r="C3577" t="s">
        <v>6391</v>
      </c>
      <c r="D3577" t="s">
        <v>6388</v>
      </c>
    </row>
    <row r="3578" spans="1:4" x14ac:dyDescent="0.25">
      <c r="A3578" t="s">
        <v>6386</v>
      </c>
      <c r="B3578" s="51">
        <v>2836</v>
      </c>
      <c r="C3578" t="s">
        <v>6392</v>
      </c>
      <c r="D3578" t="s">
        <v>6388</v>
      </c>
    </row>
    <row r="3579" spans="1:4" x14ac:dyDescent="0.25">
      <c r="A3579" t="s">
        <v>6382</v>
      </c>
      <c r="B3579" s="51">
        <v>2837</v>
      </c>
      <c r="C3579" t="s">
        <v>6393</v>
      </c>
    </row>
    <row r="3580" spans="1:4" x14ac:dyDescent="0.25">
      <c r="A3580" t="s">
        <v>6382</v>
      </c>
      <c r="B3580" s="51">
        <v>2837</v>
      </c>
      <c r="C3580" t="s">
        <v>6394</v>
      </c>
      <c r="D3580" t="s">
        <v>6393</v>
      </c>
    </row>
    <row r="3581" spans="1:4" x14ac:dyDescent="0.25">
      <c r="A3581" t="s">
        <v>6395</v>
      </c>
      <c r="B3581" s="51">
        <v>2838</v>
      </c>
      <c r="C3581" t="s">
        <v>6396</v>
      </c>
      <c r="D3581" t="s">
        <v>6397</v>
      </c>
    </row>
    <row r="3582" spans="1:4" x14ac:dyDescent="0.25">
      <c r="A3582" t="s">
        <v>6395</v>
      </c>
      <c r="B3582" s="51">
        <v>2838</v>
      </c>
      <c r="C3582" t="s">
        <v>6398</v>
      </c>
      <c r="D3582" t="s">
        <v>6397</v>
      </c>
    </row>
    <row r="3583" spans="1:4" x14ac:dyDescent="0.25">
      <c r="A3583" t="s">
        <v>6395</v>
      </c>
      <c r="B3583" s="51">
        <v>2838</v>
      </c>
      <c r="C3583" t="s">
        <v>6399</v>
      </c>
      <c r="D3583" t="s">
        <v>6397</v>
      </c>
    </row>
    <row r="3584" spans="1:4" x14ac:dyDescent="0.25">
      <c r="A3584" t="s">
        <v>6395</v>
      </c>
      <c r="B3584" s="51">
        <v>2838</v>
      </c>
      <c r="C3584" t="s">
        <v>6397</v>
      </c>
    </row>
    <row r="3585" spans="1:4" x14ac:dyDescent="0.25">
      <c r="A3585" t="s">
        <v>6395</v>
      </c>
      <c r="B3585" s="51">
        <v>2838</v>
      </c>
      <c r="C3585" t="s">
        <v>6400</v>
      </c>
      <c r="D3585" t="s">
        <v>6397</v>
      </c>
    </row>
    <row r="3586" spans="1:4" x14ac:dyDescent="0.25">
      <c r="A3586" t="s">
        <v>6395</v>
      </c>
      <c r="B3586" s="51">
        <v>2838</v>
      </c>
      <c r="C3586" t="s">
        <v>6401</v>
      </c>
      <c r="D3586" t="s">
        <v>6397</v>
      </c>
    </row>
    <row r="3587" spans="1:4" x14ac:dyDescent="0.25">
      <c r="A3587" t="s">
        <v>6395</v>
      </c>
      <c r="B3587" s="51">
        <v>2838</v>
      </c>
      <c r="C3587" t="s">
        <v>6402</v>
      </c>
      <c r="D3587" t="s">
        <v>6397</v>
      </c>
    </row>
    <row r="3588" spans="1:4" x14ac:dyDescent="0.25">
      <c r="A3588" t="s">
        <v>6403</v>
      </c>
      <c r="B3588" s="51">
        <v>2839</v>
      </c>
      <c r="C3588" t="s">
        <v>6404</v>
      </c>
      <c r="D3588" t="s">
        <v>6405</v>
      </c>
    </row>
    <row r="3589" spans="1:4" x14ac:dyDescent="0.25">
      <c r="A3589" t="s">
        <v>6403</v>
      </c>
      <c r="B3589" s="51">
        <v>2839</v>
      </c>
      <c r="C3589" t="s">
        <v>6406</v>
      </c>
      <c r="D3589" t="s">
        <v>6405</v>
      </c>
    </row>
    <row r="3590" spans="1:4" x14ac:dyDescent="0.25">
      <c r="A3590" t="s">
        <v>6403</v>
      </c>
      <c r="B3590" s="51">
        <v>2839</v>
      </c>
      <c r="C3590" t="s">
        <v>6407</v>
      </c>
      <c r="D3590" t="s">
        <v>6405</v>
      </c>
    </row>
    <row r="3591" spans="1:4" x14ac:dyDescent="0.25">
      <c r="A3591" t="s">
        <v>6403</v>
      </c>
      <c r="B3591" s="51">
        <v>2839</v>
      </c>
      <c r="C3591" t="s">
        <v>6405</v>
      </c>
    </row>
    <row r="3592" spans="1:4" x14ac:dyDescent="0.25">
      <c r="A3592" t="s">
        <v>6403</v>
      </c>
      <c r="B3592" s="51">
        <v>2839</v>
      </c>
      <c r="C3592" t="s">
        <v>6408</v>
      </c>
      <c r="D3592" t="s">
        <v>6405</v>
      </c>
    </row>
    <row r="3593" spans="1:4" x14ac:dyDescent="0.25">
      <c r="A3593" t="s">
        <v>6409</v>
      </c>
      <c r="B3593" s="51">
        <v>2840</v>
      </c>
      <c r="C3593" t="s">
        <v>6410</v>
      </c>
      <c r="D3593" t="s">
        <v>6411</v>
      </c>
    </row>
    <row r="3594" spans="1:4" x14ac:dyDescent="0.25">
      <c r="A3594" t="s">
        <v>6409</v>
      </c>
      <c r="B3594" s="51">
        <v>2840</v>
      </c>
      <c r="C3594" t="s">
        <v>6412</v>
      </c>
      <c r="D3594" t="s">
        <v>6411</v>
      </c>
    </row>
    <row r="3595" spans="1:4" x14ac:dyDescent="0.25">
      <c r="A3595" t="s">
        <v>6409</v>
      </c>
      <c r="B3595" s="51">
        <v>2840</v>
      </c>
      <c r="C3595" t="s">
        <v>6413</v>
      </c>
      <c r="D3595" t="s">
        <v>6411</v>
      </c>
    </row>
    <row r="3596" spans="1:4" x14ac:dyDescent="0.25">
      <c r="A3596" t="s">
        <v>6409</v>
      </c>
      <c r="B3596" s="51">
        <v>2840</v>
      </c>
      <c r="C3596" t="s">
        <v>6414</v>
      </c>
      <c r="D3596" t="s">
        <v>6411</v>
      </c>
    </row>
    <row r="3597" spans="1:4" x14ac:dyDescent="0.25">
      <c r="A3597" t="s">
        <v>6409</v>
      </c>
      <c r="B3597" s="51">
        <v>2840</v>
      </c>
      <c r="C3597" t="s">
        <v>6415</v>
      </c>
      <c r="D3597" t="s">
        <v>6411</v>
      </c>
    </row>
    <row r="3598" spans="1:4" x14ac:dyDescent="0.25">
      <c r="A3598" t="s">
        <v>6409</v>
      </c>
      <c r="B3598" s="51">
        <v>2840</v>
      </c>
      <c r="C3598" t="s">
        <v>6416</v>
      </c>
      <c r="D3598" t="s">
        <v>6411</v>
      </c>
    </row>
    <row r="3599" spans="1:4" x14ac:dyDescent="0.25">
      <c r="A3599" t="s">
        <v>6409</v>
      </c>
      <c r="B3599" s="51">
        <v>2840</v>
      </c>
      <c r="C3599" t="s">
        <v>6411</v>
      </c>
    </row>
    <row r="3600" spans="1:4" x14ac:dyDescent="0.25">
      <c r="A3600" t="s">
        <v>6409</v>
      </c>
      <c r="B3600" s="51">
        <v>2840</v>
      </c>
      <c r="C3600" t="s">
        <v>6417</v>
      </c>
      <c r="D3600" t="s">
        <v>6411</v>
      </c>
    </row>
    <row r="3601" spans="1:4" x14ac:dyDescent="0.25">
      <c r="A3601" t="s">
        <v>6409</v>
      </c>
      <c r="B3601" s="51">
        <v>2840</v>
      </c>
      <c r="C3601" t="s">
        <v>6418</v>
      </c>
      <c r="D3601" t="s">
        <v>6411</v>
      </c>
    </row>
    <row r="3602" spans="1:4" x14ac:dyDescent="0.25">
      <c r="A3602" t="s">
        <v>6409</v>
      </c>
      <c r="B3602" s="51">
        <v>2840</v>
      </c>
      <c r="C3602" t="s">
        <v>6419</v>
      </c>
      <c r="D3602" t="s">
        <v>6411</v>
      </c>
    </row>
    <row r="3603" spans="1:4" x14ac:dyDescent="0.25">
      <c r="A3603" t="s">
        <v>6420</v>
      </c>
      <c r="B3603" s="51">
        <v>2841</v>
      </c>
      <c r="C3603" t="s">
        <v>6421</v>
      </c>
      <c r="D3603" t="s">
        <v>772</v>
      </c>
    </row>
    <row r="3604" spans="1:4" x14ac:dyDescent="0.25">
      <c r="A3604" t="s">
        <v>6420</v>
      </c>
      <c r="B3604" s="51">
        <v>2841</v>
      </c>
      <c r="C3604" t="s">
        <v>6422</v>
      </c>
      <c r="D3604" t="s">
        <v>772</v>
      </c>
    </row>
    <row r="3605" spans="1:4" x14ac:dyDescent="0.25">
      <c r="A3605" t="s">
        <v>6420</v>
      </c>
      <c r="B3605" s="51">
        <v>2841</v>
      </c>
      <c r="C3605" t="s">
        <v>772</v>
      </c>
    </row>
    <row r="3606" spans="1:4" x14ac:dyDescent="0.25">
      <c r="A3606" t="s">
        <v>6423</v>
      </c>
      <c r="B3606" s="51">
        <v>2842</v>
      </c>
      <c r="C3606" t="s">
        <v>6424</v>
      </c>
      <c r="D3606" t="s">
        <v>6425</v>
      </c>
    </row>
    <row r="3607" spans="1:4" x14ac:dyDescent="0.25">
      <c r="A3607" t="s">
        <v>6423</v>
      </c>
      <c r="B3607" s="51">
        <v>2842</v>
      </c>
      <c r="C3607" t="s">
        <v>6426</v>
      </c>
      <c r="D3607" t="s">
        <v>6425</v>
      </c>
    </row>
    <row r="3608" spans="1:4" x14ac:dyDescent="0.25">
      <c r="A3608" t="s">
        <v>6423</v>
      </c>
      <c r="B3608" s="51">
        <v>2842</v>
      </c>
      <c r="C3608" t="s">
        <v>6425</v>
      </c>
    </row>
    <row r="3609" spans="1:4" x14ac:dyDescent="0.25">
      <c r="A3609" t="s">
        <v>6423</v>
      </c>
      <c r="B3609" s="51">
        <v>2842</v>
      </c>
      <c r="C3609" t="s">
        <v>6427</v>
      </c>
      <c r="D3609" t="s">
        <v>6425</v>
      </c>
    </row>
    <row r="3610" spans="1:4" x14ac:dyDescent="0.25">
      <c r="A3610" t="s">
        <v>6428</v>
      </c>
      <c r="B3610" s="51">
        <v>2843</v>
      </c>
      <c r="C3610" t="s">
        <v>6429</v>
      </c>
      <c r="D3610" t="s">
        <v>6430</v>
      </c>
    </row>
    <row r="3611" spans="1:4" x14ac:dyDescent="0.25">
      <c r="A3611" t="s">
        <v>6428</v>
      </c>
      <c r="B3611" s="51">
        <v>2843</v>
      </c>
      <c r="C3611" t="s">
        <v>6430</v>
      </c>
    </row>
    <row r="3612" spans="1:4" x14ac:dyDescent="0.25">
      <c r="A3612" t="s">
        <v>6431</v>
      </c>
      <c r="B3612" s="51">
        <v>2844</v>
      </c>
      <c r="C3612" t="s">
        <v>6432</v>
      </c>
    </row>
    <row r="3613" spans="1:4" x14ac:dyDescent="0.25">
      <c r="A3613" t="s">
        <v>6431</v>
      </c>
      <c r="B3613" s="51">
        <v>2844</v>
      </c>
      <c r="C3613" t="s">
        <v>6433</v>
      </c>
      <c r="D3613" t="s">
        <v>6432</v>
      </c>
    </row>
    <row r="3614" spans="1:4" x14ac:dyDescent="0.25">
      <c r="A3614" t="s">
        <v>6431</v>
      </c>
      <c r="B3614" s="51">
        <v>2844</v>
      </c>
      <c r="C3614" t="s">
        <v>6434</v>
      </c>
      <c r="D3614" t="s">
        <v>6432</v>
      </c>
    </row>
    <row r="3615" spans="1:4" x14ac:dyDescent="0.25">
      <c r="A3615" t="s">
        <v>6435</v>
      </c>
      <c r="B3615" s="51">
        <v>2845</v>
      </c>
      <c r="C3615" t="s">
        <v>6436</v>
      </c>
      <c r="D3615" t="s">
        <v>6437</v>
      </c>
    </row>
    <row r="3616" spans="1:4" x14ac:dyDescent="0.25">
      <c r="A3616" t="s">
        <v>6435</v>
      </c>
      <c r="B3616" s="51">
        <v>2845</v>
      </c>
      <c r="C3616" t="s">
        <v>6437</v>
      </c>
    </row>
    <row r="3617" spans="1:4" x14ac:dyDescent="0.25">
      <c r="A3617" t="s">
        <v>6435</v>
      </c>
      <c r="B3617" s="51">
        <v>2845</v>
      </c>
      <c r="C3617" t="s">
        <v>6438</v>
      </c>
      <c r="D3617" t="s">
        <v>6437</v>
      </c>
    </row>
    <row r="3618" spans="1:4" x14ac:dyDescent="0.25">
      <c r="A3618" t="s">
        <v>6431</v>
      </c>
      <c r="B3618" s="51">
        <v>2846</v>
      </c>
      <c r="C3618" t="s">
        <v>6439</v>
      </c>
    </row>
    <row r="3619" spans="1:4" x14ac:dyDescent="0.25">
      <c r="A3619" t="s">
        <v>6431</v>
      </c>
      <c r="B3619" s="51">
        <v>2846</v>
      </c>
      <c r="C3619" t="s">
        <v>6440</v>
      </c>
      <c r="D3619" t="s">
        <v>6439</v>
      </c>
    </row>
    <row r="3620" spans="1:4" x14ac:dyDescent="0.25">
      <c r="A3620" t="s">
        <v>6441</v>
      </c>
      <c r="B3620" s="51">
        <v>2847</v>
      </c>
      <c r="C3620" t="s">
        <v>6442</v>
      </c>
      <c r="D3620" t="s">
        <v>14316</v>
      </c>
    </row>
    <row r="3621" spans="1:4" x14ac:dyDescent="0.25">
      <c r="A3621" t="s">
        <v>6441</v>
      </c>
      <c r="B3621" s="51">
        <v>2847</v>
      </c>
      <c r="C3621" t="s">
        <v>6443</v>
      </c>
      <c r="D3621" t="s">
        <v>14316</v>
      </c>
    </row>
    <row r="3622" spans="1:4" x14ac:dyDescent="0.25">
      <c r="A3622" t="s">
        <v>6441</v>
      </c>
      <c r="B3622" s="51">
        <v>2847</v>
      </c>
      <c r="C3622" t="s">
        <v>14316</v>
      </c>
    </row>
    <row r="3623" spans="1:4" x14ac:dyDescent="0.25">
      <c r="A3623" t="s">
        <v>6441</v>
      </c>
      <c r="B3623" s="51">
        <v>2847</v>
      </c>
      <c r="C3623" t="s">
        <v>6444</v>
      </c>
      <c r="D3623" t="s">
        <v>14316</v>
      </c>
    </row>
    <row r="3624" spans="1:4" x14ac:dyDescent="0.25">
      <c r="A3624" t="s">
        <v>6445</v>
      </c>
      <c r="B3624" s="51">
        <v>2848</v>
      </c>
      <c r="C3624" t="s">
        <v>6446</v>
      </c>
      <c r="D3624" t="s">
        <v>6447</v>
      </c>
    </row>
    <row r="3625" spans="1:4" x14ac:dyDescent="0.25">
      <c r="A3625" t="s">
        <v>6445</v>
      </c>
      <c r="B3625" s="51">
        <v>2848</v>
      </c>
      <c r="C3625" t="s">
        <v>6448</v>
      </c>
      <c r="D3625" t="s">
        <v>6447</v>
      </c>
    </row>
    <row r="3626" spans="1:4" x14ac:dyDescent="0.25">
      <c r="A3626" t="s">
        <v>6445</v>
      </c>
      <c r="B3626" s="51">
        <v>2848</v>
      </c>
      <c r="C3626" t="s">
        <v>6447</v>
      </c>
    </row>
    <row r="3627" spans="1:4" x14ac:dyDescent="0.25">
      <c r="A3627" t="s">
        <v>6445</v>
      </c>
      <c r="B3627" s="51">
        <v>2848</v>
      </c>
      <c r="C3627" t="s">
        <v>6449</v>
      </c>
      <c r="D3627" t="s">
        <v>6447</v>
      </c>
    </row>
    <row r="3628" spans="1:4" x14ac:dyDescent="0.25">
      <c r="A3628" t="s">
        <v>6445</v>
      </c>
      <c r="B3628" s="51">
        <v>2848</v>
      </c>
      <c r="C3628" t="s">
        <v>6450</v>
      </c>
      <c r="D3628" t="s">
        <v>6447</v>
      </c>
    </row>
    <row r="3629" spans="1:4" x14ac:dyDescent="0.25">
      <c r="A3629" t="s">
        <v>6445</v>
      </c>
      <c r="B3629" s="51">
        <v>2848</v>
      </c>
      <c r="C3629" t="s">
        <v>6451</v>
      </c>
      <c r="D3629" t="s">
        <v>6447</v>
      </c>
    </row>
    <row r="3630" spans="1:4" x14ac:dyDescent="0.25">
      <c r="A3630" t="s">
        <v>6452</v>
      </c>
      <c r="B3630" s="51">
        <v>2849</v>
      </c>
      <c r="C3630" t="s">
        <v>6453</v>
      </c>
      <c r="D3630" t="s">
        <v>6454</v>
      </c>
    </row>
    <row r="3631" spans="1:4" x14ac:dyDescent="0.25">
      <c r="A3631" t="s">
        <v>6452</v>
      </c>
      <c r="B3631" s="51">
        <v>2849</v>
      </c>
      <c r="C3631" t="s">
        <v>6455</v>
      </c>
      <c r="D3631" t="s">
        <v>6454</v>
      </c>
    </row>
    <row r="3632" spans="1:4" x14ac:dyDescent="0.25">
      <c r="A3632" t="s">
        <v>6452</v>
      </c>
      <c r="B3632" s="51">
        <v>2849</v>
      </c>
      <c r="C3632" t="s">
        <v>6454</v>
      </c>
    </row>
    <row r="3633" spans="1:4" x14ac:dyDescent="0.25">
      <c r="A3633" t="s">
        <v>6431</v>
      </c>
      <c r="B3633" s="51">
        <v>2850</v>
      </c>
      <c r="C3633" t="s">
        <v>6456</v>
      </c>
    </row>
    <row r="3634" spans="1:4" x14ac:dyDescent="0.25">
      <c r="A3634" t="s">
        <v>6435</v>
      </c>
      <c r="B3634" s="51">
        <v>2851</v>
      </c>
      <c r="C3634" t="s">
        <v>6457</v>
      </c>
    </row>
    <row r="3635" spans="1:4" x14ac:dyDescent="0.25">
      <c r="A3635" t="s">
        <v>6431</v>
      </c>
      <c r="B3635" s="51">
        <v>2852</v>
      </c>
      <c r="C3635" t="s">
        <v>6458</v>
      </c>
    </row>
    <row r="3636" spans="1:4" x14ac:dyDescent="0.25">
      <c r="A3636" t="s">
        <v>6431</v>
      </c>
      <c r="B3636" s="51">
        <v>2852</v>
      </c>
      <c r="C3636" t="s">
        <v>6440</v>
      </c>
      <c r="D3636" t="s">
        <v>6458</v>
      </c>
    </row>
    <row r="3637" spans="1:4" x14ac:dyDescent="0.25">
      <c r="A3637" t="s">
        <v>5234</v>
      </c>
      <c r="B3637" s="51">
        <v>2853</v>
      </c>
      <c r="C3637" t="s">
        <v>6459</v>
      </c>
      <c r="D3637" t="s">
        <v>6460</v>
      </c>
    </row>
    <row r="3638" spans="1:4" x14ac:dyDescent="0.25">
      <c r="A3638" t="s">
        <v>5234</v>
      </c>
      <c r="B3638" s="51">
        <v>2853</v>
      </c>
      <c r="C3638" t="s">
        <v>6461</v>
      </c>
      <c r="D3638" t="s">
        <v>6460</v>
      </c>
    </row>
    <row r="3639" spans="1:4" x14ac:dyDescent="0.25">
      <c r="A3639" t="s">
        <v>5234</v>
      </c>
      <c r="B3639" s="51">
        <v>2853</v>
      </c>
      <c r="C3639" t="s">
        <v>6460</v>
      </c>
    </row>
    <row r="3640" spans="1:4" x14ac:dyDescent="0.25">
      <c r="A3640" t="s">
        <v>6462</v>
      </c>
      <c r="B3640" s="51">
        <v>2854</v>
      </c>
      <c r="C3640" t="s">
        <v>6463</v>
      </c>
      <c r="D3640" t="s">
        <v>6464</v>
      </c>
    </row>
    <row r="3641" spans="1:4" x14ac:dyDescent="0.25">
      <c r="A3641" t="s">
        <v>6462</v>
      </c>
      <c r="B3641" s="51">
        <v>2854</v>
      </c>
      <c r="C3641" t="s">
        <v>6464</v>
      </c>
    </row>
    <row r="3642" spans="1:4" x14ac:dyDescent="0.25">
      <c r="A3642" t="s">
        <v>6462</v>
      </c>
      <c r="B3642" s="51">
        <v>2855</v>
      </c>
      <c r="C3642" t="s">
        <v>6465</v>
      </c>
      <c r="D3642" t="s">
        <v>6466</v>
      </c>
    </row>
    <row r="3643" spans="1:4" x14ac:dyDescent="0.25">
      <c r="A3643" t="s">
        <v>6462</v>
      </c>
      <c r="B3643" s="51">
        <v>2855</v>
      </c>
      <c r="C3643" t="s">
        <v>6467</v>
      </c>
      <c r="D3643" t="s">
        <v>6466</v>
      </c>
    </row>
    <row r="3644" spans="1:4" x14ac:dyDescent="0.25">
      <c r="A3644" t="s">
        <v>6462</v>
      </c>
      <c r="B3644" s="51">
        <v>2855</v>
      </c>
      <c r="C3644" t="s">
        <v>6468</v>
      </c>
      <c r="D3644" t="s">
        <v>6466</v>
      </c>
    </row>
    <row r="3645" spans="1:4" x14ac:dyDescent="0.25">
      <c r="A3645" t="s">
        <v>6462</v>
      </c>
      <c r="B3645" s="51">
        <v>2855</v>
      </c>
      <c r="C3645" t="s">
        <v>6469</v>
      </c>
      <c r="D3645" t="s">
        <v>6466</v>
      </c>
    </row>
    <row r="3646" spans="1:4" x14ac:dyDescent="0.25">
      <c r="A3646" t="s">
        <v>6462</v>
      </c>
      <c r="B3646" s="51">
        <v>2855</v>
      </c>
      <c r="C3646" t="s">
        <v>6466</v>
      </c>
    </row>
    <row r="3647" spans="1:4" x14ac:dyDescent="0.25">
      <c r="A3647" t="s">
        <v>6470</v>
      </c>
      <c r="B3647" s="51">
        <v>2856</v>
      </c>
      <c r="C3647" t="s">
        <v>6471</v>
      </c>
      <c r="D3647" t="s">
        <v>6472</v>
      </c>
    </row>
    <row r="3648" spans="1:4" x14ac:dyDescent="0.25">
      <c r="A3648" t="s">
        <v>6470</v>
      </c>
      <c r="B3648" s="51">
        <v>2856</v>
      </c>
      <c r="C3648" t="s">
        <v>6473</v>
      </c>
      <c r="D3648" t="s">
        <v>6472</v>
      </c>
    </row>
    <row r="3649" spans="1:4" x14ac:dyDescent="0.25">
      <c r="A3649" t="s">
        <v>6470</v>
      </c>
      <c r="B3649" s="51">
        <v>2856</v>
      </c>
      <c r="C3649" t="s">
        <v>6474</v>
      </c>
      <c r="D3649" t="s">
        <v>6472</v>
      </c>
    </row>
    <row r="3650" spans="1:4" x14ac:dyDescent="0.25">
      <c r="A3650" t="s">
        <v>6470</v>
      </c>
      <c r="B3650" s="51">
        <v>2856</v>
      </c>
      <c r="C3650" t="s">
        <v>6475</v>
      </c>
      <c r="D3650" t="s">
        <v>6472</v>
      </c>
    </row>
    <row r="3651" spans="1:4" x14ac:dyDescent="0.25">
      <c r="A3651" t="s">
        <v>6470</v>
      </c>
      <c r="B3651" s="51">
        <v>2856</v>
      </c>
      <c r="C3651" t="s">
        <v>6476</v>
      </c>
      <c r="D3651" t="s">
        <v>6472</v>
      </c>
    </row>
    <row r="3652" spans="1:4" x14ac:dyDescent="0.25">
      <c r="A3652" t="s">
        <v>6470</v>
      </c>
      <c r="B3652" s="51">
        <v>2856</v>
      </c>
      <c r="C3652" t="s">
        <v>6477</v>
      </c>
      <c r="D3652" t="s">
        <v>6472</v>
      </c>
    </row>
    <row r="3653" spans="1:4" x14ac:dyDescent="0.25">
      <c r="A3653" t="s">
        <v>6470</v>
      </c>
      <c r="B3653" s="51">
        <v>2856</v>
      </c>
      <c r="C3653" t="s">
        <v>6472</v>
      </c>
    </row>
    <row r="3654" spans="1:4" x14ac:dyDescent="0.25">
      <c r="A3654" t="s">
        <v>6478</v>
      </c>
      <c r="B3654" s="51">
        <v>2857</v>
      </c>
      <c r="C3654" t="s">
        <v>6479</v>
      </c>
      <c r="D3654" t="s">
        <v>6480</v>
      </c>
    </row>
    <row r="3655" spans="1:4" x14ac:dyDescent="0.25">
      <c r="A3655" t="s">
        <v>6478</v>
      </c>
      <c r="B3655" s="51">
        <v>2857</v>
      </c>
      <c r="C3655" t="s">
        <v>6481</v>
      </c>
      <c r="D3655" t="s">
        <v>6480</v>
      </c>
    </row>
    <row r="3656" spans="1:4" x14ac:dyDescent="0.25">
      <c r="A3656" t="s">
        <v>6478</v>
      </c>
      <c r="B3656" s="51">
        <v>2857</v>
      </c>
      <c r="C3656" t="s">
        <v>6480</v>
      </c>
    </row>
    <row r="3657" spans="1:4" x14ac:dyDescent="0.25">
      <c r="A3657" t="s">
        <v>6478</v>
      </c>
      <c r="B3657" s="51">
        <v>2857</v>
      </c>
      <c r="C3657" t="s">
        <v>6482</v>
      </c>
      <c r="D3657" t="s">
        <v>6480</v>
      </c>
    </row>
    <row r="3658" spans="1:4" x14ac:dyDescent="0.25">
      <c r="A3658" t="s">
        <v>6478</v>
      </c>
      <c r="B3658" s="51">
        <v>2857</v>
      </c>
      <c r="C3658" t="s">
        <v>6483</v>
      </c>
      <c r="D3658" t="s">
        <v>6480</v>
      </c>
    </row>
    <row r="3659" spans="1:4" x14ac:dyDescent="0.25">
      <c r="A3659" t="s">
        <v>6484</v>
      </c>
      <c r="B3659" s="51">
        <v>2858</v>
      </c>
      <c r="C3659" t="s">
        <v>6485</v>
      </c>
      <c r="D3659" t="s">
        <v>6486</v>
      </c>
    </row>
    <row r="3660" spans="1:4" x14ac:dyDescent="0.25">
      <c r="A3660" t="s">
        <v>6484</v>
      </c>
      <c r="B3660" s="51">
        <v>2858</v>
      </c>
      <c r="C3660" t="s">
        <v>6487</v>
      </c>
      <c r="D3660" t="s">
        <v>6486</v>
      </c>
    </row>
    <row r="3661" spans="1:4" x14ac:dyDescent="0.25">
      <c r="A3661" t="s">
        <v>6484</v>
      </c>
      <c r="B3661" s="51">
        <v>2858</v>
      </c>
      <c r="C3661" t="s">
        <v>6488</v>
      </c>
      <c r="D3661" t="s">
        <v>6486</v>
      </c>
    </row>
    <row r="3662" spans="1:4" x14ac:dyDescent="0.25">
      <c r="A3662" t="s">
        <v>6484</v>
      </c>
      <c r="B3662" s="51">
        <v>2858</v>
      </c>
      <c r="C3662" t="s">
        <v>6486</v>
      </c>
    </row>
    <row r="3663" spans="1:4" x14ac:dyDescent="0.25">
      <c r="A3663" t="s">
        <v>6484</v>
      </c>
      <c r="B3663" s="51">
        <v>2858</v>
      </c>
      <c r="C3663" t="s">
        <v>6489</v>
      </c>
      <c r="D3663" t="s">
        <v>6486</v>
      </c>
    </row>
    <row r="3664" spans="1:4" x14ac:dyDescent="0.25">
      <c r="A3664" t="s">
        <v>6484</v>
      </c>
      <c r="B3664" s="51">
        <v>2858</v>
      </c>
      <c r="C3664" t="s">
        <v>6490</v>
      </c>
      <c r="D3664" t="s">
        <v>6486</v>
      </c>
    </row>
    <row r="3665" spans="1:4" x14ac:dyDescent="0.25">
      <c r="A3665" t="s">
        <v>6484</v>
      </c>
      <c r="B3665" s="51">
        <v>2858</v>
      </c>
      <c r="C3665" t="s">
        <v>6491</v>
      </c>
      <c r="D3665" t="s">
        <v>6486</v>
      </c>
    </row>
    <row r="3666" spans="1:4" x14ac:dyDescent="0.25">
      <c r="A3666" t="s">
        <v>6484</v>
      </c>
      <c r="B3666" s="51">
        <v>2858</v>
      </c>
      <c r="C3666" t="s">
        <v>6492</v>
      </c>
      <c r="D3666" t="s">
        <v>6486</v>
      </c>
    </row>
    <row r="3667" spans="1:4" x14ac:dyDescent="0.25">
      <c r="A3667" t="s">
        <v>6484</v>
      </c>
      <c r="B3667" s="51">
        <v>2858</v>
      </c>
      <c r="C3667" t="s">
        <v>6493</v>
      </c>
      <c r="D3667" t="s">
        <v>6486</v>
      </c>
    </row>
    <row r="3668" spans="1:4" x14ac:dyDescent="0.25">
      <c r="A3668" t="s">
        <v>6494</v>
      </c>
      <c r="B3668" s="51">
        <v>2859</v>
      </c>
      <c r="C3668" t="s">
        <v>6495</v>
      </c>
      <c r="D3668" t="s">
        <v>6496</v>
      </c>
    </row>
    <row r="3669" spans="1:4" x14ac:dyDescent="0.25">
      <c r="A3669" t="s">
        <v>6494</v>
      </c>
      <c r="B3669" s="51">
        <v>2859</v>
      </c>
      <c r="C3669" t="s">
        <v>6497</v>
      </c>
      <c r="D3669" t="s">
        <v>6496</v>
      </c>
    </row>
    <row r="3670" spans="1:4" x14ac:dyDescent="0.25">
      <c r="A3670" t="s">
        <v>6494</v>
      </c>
      <c r="B3670" s="51">
        <v>2859</v>
      </c>
      <c r="C3670" t="s">
        <v>6498</v>
      </c>
      <c r="D3670" t="s">
        <v>6496</v>
      </c>
    </row>
    <row r="3671" spans="1:4" x14ac:dyDescent="0.25">
      <c r="A3671" t="s">
        <v>6494</v>
      </c>
      <c r="B3671" s="51">
        <v>2859</v>
      </c>
      <c r="C3671" t="s">
        <v>6496</v>
      </c>
    </row>
    <row r="3672" spans="1:4" x14ac:dyDescent="0.25">
      <c r="A3672" t="s">
        <v>6494</v>
      </c>
      <c r="B3672" s="51">
        <v>2859</v>
      </c>
      <c r="C3672" t="s">
        <v>6499</v>
      </c>
      <c r="D3672" t="s">
        <v>6496</v>
      </c>
    </row>
    <row r="3673" spans="1:4" x14ac:dyDescent="0.25">
      <c r="A3673" t="s">
        <v>6500</v>
      </c>
      <c r="B3673" s="51">
        <v>2860</v>
      </c>
      <c r="C3673" t="s">
        <v>6501</v>
      </c>
      <c r="D3673" t="s">
        <v>6502</v>
      </c>
    </row>
    <row r="3674" spans="1:4" x14ac:dyDescent="0.25">
      <c r="A3674" t="s">
        <v>6500</v>
      </c>
      <c r="B3674" s="51">
        <v>2860</v>
      </c>
      <c r="C3674" t="s">
        <v>6503</v>
      </c>
      <c r="D3674" t="s">
        <v>6502</v>
      </c>
    </row>
    <row r="3675" spans="1:4" x14ac:dyDescent="0.25">
      <c r="A3675" t="s">
        <v>6500</v>
      </c>
      <c r="B3675" s="51">
        <v>2860</v>
      </c>
      <c r="C3675" t="s">
        <v>6502</v>
      </c>
    </row>
    <row r="3676" spans="1:4" x14ac:dyDescent="0.25">
      <c r="A3676" t="s">
        <v>6500</v>
      </c>
      <c r="B3676" s="51">
        <v>2860</v>
      </c>
      <c r="C3676" t="s">
        <v>6504</v>
      </c>
      <c r="D3676" t="s">
        <v>6502</v>
      </c>
    </row>
    <row r="3677" spans="1:4" x14ac:dyDescent="0.25">
      <c r="A3677" t="s">
        <v>6500</v>
      </c>
      <c r="B3677" s="51">
        <v>2860</v>
      </c>
      <c r="C3677" t="s">
        <v>6505</v>
      </c>
      <c r="D3677" t="s">
        <v>6502</v>
      </c>
    </row>
    <row r="3678" spans="1:4" x14ac:dyDescent="0.25">
      <c r="A3678" t="s">
        <v>6506</v>
      </c>
      <c r="B3678" s="51">
        <v>2861</v>
      </c>
      <c r="C3678" t="s">
        <v>6507</v>
      </c>
      <c r="D3678" t="s">
        <v>6508</v>
      </c>
    </row>
    <row r="3679" spans="1:4" x14ac:dyDescent="0.25">
      <c r="A3679" t="s">
        <v>6506</v>
      </c>
      <c r="B3679" s="51">
        <v>2861</v>
      </c>
      <c r="C3679" t="s">
        <v>6509</v>
      </c>
      <c r="D3679" t="s">
        <v>6508</v>
      </c>
    </row>
    <row r="3680" spans="1:4" x14ac:dyDescent="0.25">
      <c r="A3680" t="s">
        <v>6506</v>
      </c>
      <c r="B3680" s="51">
        <v>2861</v>
      </c>
      <c r="C3680" t="s">
        <v>6508</v>
      </c>
    </row>
    <row r="3681" spans="1:4" x14ac:dyDescent="0.25">
      <c r="A3681" t="s">
        <v>6506</v>
      </c>
      <c r="B3681" s="51">
        <v>2861</v>
      </c>
      <c r="C3681" t="s">
        <v>6510</v>
      </c>
      <c r="D3681" t="s">
        <v>6508</v>
      </c>
    </row>
    <row r="3682" spans="1:4" x14ac:dyDescent="0.25">
      <c r="A3682" t="s">
        <v>6506</v>
      </c>
      <c r="B3682" s="51">
        <v>2861</v>
      </c>
      <c r="C3682" t="s">
        <v>6511</v>
      </c>
      <c r="D3682" t="s">
        <v>6508</v>
      </c>
    </row>
    <row r="3683" spans="1:4" x14ac:dyDescent="0.25">
      <c r="A3683" t="s">
        <v>6506</v>
      </c>
      <c r="B3683" s="51">
        <v>2861</v>
      </c>
      <c r="C3683" t="s">
        <v>6512</v>
      </c>
      <c r="D3683" t="s">
        <v>6508</v>
      </c>
    </row>
    <row r="3684" spans="1:4" x14ac:dyDescent="0.25">
      <c r="A3684" t="s">
        <v>6513</v>
      </c>
      <c r="B3684" s="51">
        <v>2862</v>
      </c>
      <c r="C3684" t="s">
        <v>6514</v>
      </c>
      <c r="D3684" t="s">
        <v>6515</v>
      </c>
    </row>
    <row r="3685" spans="1:4" x14ac:dyDescent="0.25">
      <c r="A3685" t="s">
        <v>6513</v>
      </c>
      <c r="B3685" s="51">
        <v>2862</v>
      </c>
      <c r="C3685" t="s">
        <v>6516</v>
      </c>
      <c r="D3685" t="s">
        <v>6515</v>
      </c>
    </row>
    <row r="3686" spans="1:4" x14ac:dyDescent="0.25">
      <c r="A3686" t="s">
        <v>6513</v>
      </c>
      <c r="B3686" s="51">
        <v>2862</v>
      </c>
      <c r="C3686" t="s">
        <v>6515</v>
      </c>
    </row>
    <row r="3687" spans="1:4" x14ac:dyDescent="0.25">
      <c r="A3687" t="s">
        <v>6513</v>
      </c>
      <c r="B3687" s="51">
        <v>2862</v>
      </c>
      <c r="C3687" t="s">
        <v>6517</v>
      </c>
      <c r="D3687" t="s">
        <v>6515</v>
      </c>
    </row>
    <row r="3688" spans="1:4" x14ac:dyDescent="0.25">
      <c r="A3688" t="s">
        <v>6513</v>
      </c>
      <c r="B3688" s="51">
        <v>2862</v>
      </c>
      <c r="C3688" t="s">
        <v>6518</v>
      </c>
      <c r="D3688" t="s">
        <v>6515</v>
      </c>
    </row>
    <row r="3689" spans="1:4" x14ac:dyDescent="0.25">
      <c r="A3689" t="s">
        <v>6513</v>
      </c>
      <c r="B3689" s="51">
        <v>2862</v>
      </c>
      <c r="C3689" t="s">
        <v>6519</v>
      </c>
      <c r="D3689" t="s">
        <v>6515</v>
      </c>
    </row>
    <row r="3690" spans="1:4" x14ac:dyDescent="0.25">
      <c r="A3690" t="s">
        <v>6513</v>
      </c>
      <c r="B3690" s="51">
        <v>2862</v>
      </c>
      <c r="C3690" t="s">
        <v>6520</v>
      </c>
      <c r="D3690" t="s">
        <v>6515</v>
      </c>
    </row>
    <row r="3691" spans="1:4" x14ac:dyDescent="0.25">
      <c r="A3691" t="s">
        <v>6521</v>
      </c>
      <c r="B3691" s="51">
        <v>2863</v>
      </c>
      <c r="C3691" t="s">
        <v>6522</v>
      </c>
      <c r="D3691" t="s">
        <v>6523</v>
      </c>
    </row>
    <row r="3692" spans="1:4" x14ac:dyDescent="0.25">
      <c r="A3692" t="s">
        <v>6521</v>
      </c>
      <c r="B3692" s="51">
        <v>2863</v>
      </c>
      <c r="C3692" t="s">
        <v>6523</v>
      </c>
    </row>
    <row r="3693" spans="1:4" x14ac:dyDescent="0.25">
      <c r="A3693" t="s">
        <v>6521</v>
      </c>
      <c r="B3693" s="51">
        <v>2863</v>
      </c>
      <c r="C3693" t="s">
        <v>6524</v>
      </c>
      <c r="D3693" t="s">
        <v>6523</v>
      </c>
    </row>
    <row r="3694" spans="1:4" x14ac:dyDescent="0.25">
      <c r="A3694" t="s">
        <v>6521</v>
      </c>
      <c r="B3694" s="51">
        <v>2863</v>
      </c>
      <c r="C3694" t="s">
        <v>6525</v>
      </c>
      <c r="D3694" t="s">
        <v>6523</v>
      </c>
    </row>
    <row r="3695" spans="1:4" x14ac:dyDescent="0.25">
      <c r="A3695" t="s">
        <v>6521</v>
      </c>
      <c r="B3695" s="51">
        <v>2863</v>
      </c>
      <c r="C3695" t="s">
        <v>6526</v>
      </c>
      <c r="D3695" t="s">
        <v>6523</v>
      </c>
    </row>
    <row r="3696" spans="1:4" x14ac:dyDescent="0.25">
      <c r="A3696" t="s">
        <v>6521</v>
      </c>
      <c r="B3696" s="51">
        <v>2863</v>
      </c>
      <c r="C3696" t="s">
        <v>6527</v>
      </c>
      <c r="D3696" t="s">
        <v>6523</v>
      </c>
    </row>
    <row r="3697" spans="1:4" x14ac:dyDescent="0.25">
      <c r="A3697" t="s">
        <v>6521</v>
      </c>
      <c r="B3697" s="51">
        <v>2863</v>
      </c>
      <c r="C3697" t="s">
        <v>6528</v>
      </c>
      <c r="D3697" t="s">
        <v>6523</v>
      </c>
    </row>
    <row r="3698" spans="1:4" x14ac:dyDescent="0.25">
      <c r="A3698" t="s">
        <v>6529</v>
      </c>
      <c r="B3698" s="51">
        <v>2864</v>
      </c>
      <c r="C3698" t="s">
        <v>6530</v>
      </c>
      <c r="D3698" t="s">
        <v>6531</v>
      </c>
    </row>
    <row r="3699" spans="1:4" x14ac:dyDescent="0.25">
      <c r="A3699" t="s">
        <v>6529</v>
      </c>
      <c r="B3699" s="51">
        <v>2864</v>
      </c>
      <c r="C3699" t="s">
        <v>6532</v>
      </c>
      <c r="D3699" t="s">
        <v>6531</v>
      </c>
    </row>
    <row r="3700" spans="1:4" x14ac:dyDescent="0.25">
      <c r="A3700" t="s">
        <v>6529</v>
      </c>
      <c r="B3700" s="51">
        <v>2864</v>
      </c>
      <c r="C3700" t="s">
        <v>6531</v>
      </c>
    </row>
    <row r="3701" spans="1:4" x14ac:dyDescent="0.25">
      <c r="A3701" t="s">
        <v>6529</v>
      </c>
      <c r="B3701" s="51">
        <v>2864</v>
      </c>
      <c r="C3701" t="s">
        <v>6533</v>
      </c>
      <c r="D3701" t="s">
        <v>6531</v>
      </c>
    </row>
    <row r="3702" spans="1:4" x14ac:dyDescent="0.25">
      <c r="A3702" t="s">
        <v>6529</v>
      </c>
      <c r="B3702" s="51">
        <v>2864</v>
      </c>
      <c r="C3702" t="s">
        <v>6534</v>
      </c>
      <c r="D3702" t="s">
        <v>6531</v>
      </c>
    </row>
    <row r="3703" spans="1:4" x14ac:dyDescent="0.25">
      <c r="A3703" t="s">
        <v>6529</v>
      </c>
      <c r="B3703" s="51">
        <v>2864</v>
      </c>
      <c r="C3703" t="s">
        <v>6535</v>
      </c>
      <c r="D3703" t="s">
        <v>6531</v>
      </c>
    </row>
    <row r="3704" spans="1:4" x14ac:dyDescent="0.25">
      <c r="A3704" t="s">
        <v>6536</v>
      </c>
      <c r="B3704" s="51">
        <v>2865</v>
      </c>
      <c r="C3704" t="s">
        <v>6537</v>
      </c>
      <c r="D3704" t="s">
        <v>6538</v>
      </c>
    </row>
    <row r="3705" spans="1:4" x14ac:dyDescent="0.25">
      <c r="A3705" t="s">
        <v>6536</v>
      </c>
      <c r="B3705" s="51">
        <v>2865</v>
      </c>
      <c r="C3705" t="s">
        <v>6538</v>
      </c>
    </row>
    <row r="3706" spans="1:4" x14ac:dyDescent="0.25">
      <c r="A3706" t="s">
        <v>6536</v>
      </c>
      <c r="B3706" s="51">
        <v>2865</v>
      </c>
      <c r="C3706" t="s">
        <v>6539</v>
      </c>
      <c r="D3706" t="s">
        <v>6538</v>
      </c>
    </row>
    <row r="3707" spans="1:4" x14ac:dyDescent="0.25">
      <c r="A3707" t="s">
        <v>6536</v>
      </c>
      <c r="B3707" s="51">
        <v>2865</v>
      </c>
      <c r="C3707" t="s">
        <v>6540</v>
      </c>
      <c r="D3707" t="s">
        <v>6538</v>
      </c>
    </row>
    <row r="3708" spans="1:4" x14ac:dyDescent="0.25">
      <c r="A3708" t="s">
        <v>6541</v>
      </c>
      <c r="B3708" s="51">
        <v>2866</v>
      </c>
      <c r="C3708" t="s">
        <v>6542</v>
      </c>
      <c r="D3708" t="s">
        <v>6543</v>
      </c>
    </row>
    <row r="3709" spans="1:4" x14ac:dyDescent="0.25">
      <c r="A3709" t="s">
        <v>6541</v>
      </c>
      <c r="B3709" s="51">
        <v>2866</v>
      </c>
      <c r="C3709" t="s">
        <v>6544</v>
      </c>
      <c r="D3709" t="s">
        <v>6543</v>
      </c>
    </row>
    <row r="3710" spans="1:4" x14ac:dyDescent="0.25">
      <c r="A3710" t="s">
        <v>6541</v>
      </c>
      <c r="B3710" s="51">
        <v>2866</v>
      </c>
      <c r="C3710" t="s">
        <v>6543</v>
      </c>
    </row>
    <row r="3711" spans="1:4" x14ac:dyDescent="0.25">
      <c r="A3711" t="s">
        <v>6541</v>
      </c>
      <c r="B3711" s="51">
        <v>2866</v>
      </c>
      <c r="C3711" t="s">
        <v>6545</v>
      </c>
      <c r="D3711" t="s">
        <v>6543</v>
      </c>
    </row>
    <row r="3712" spans="1:4" x14ac:dyDescent="0.25">
      <c r="A3712" t="s">
        <v>6541</v>
      </c>
      <c r="B3712" s="51">
        <v>2866</v>
      </c>
      <c r="C3712" t="s">
        <v>6546</v>
      </c>
      <c r="D3712" t="s">
        <v>6543</v>
      </c>
    </row>
    <row r="3713" spans="1:4" x14ac:dyDescent="0.25">
      <c r="A3713" t="s">
        <v>6541</v>
      </c>
      <c r="B3713" s="51">
        <v>2866</v>
      </c>
      <c r="C3713" t="s">
        <v>6547</v>
      </c>
      <c r="D3713" t="s">
        <v>6543</v>
      </c>
    </row>
    <row r="3714" spans="1:4" x14ac:dyDescent="0.25">
      <c r="A3714" t="s">
        <v>6541</v>
      </c>
      <c r="B3714" s="51">
        <v>2866</v>
      </c>
      <c r="C3714" t="s">
        <v>6548</v>
      </c>
      <c r="D3714" t="s">
        <v>6543</v>
      </c>
    </row>
    <row r="3715" spans="1:4" x14ac:dyDescent="0.25">
      <c r="A3715" t="s">
        <v>6549</v>
      </c>
      <c r="B3715" s="51">
        <v>2867</v>
      </c>
      <c r="C3715" t="s">
        <v>6550</v>
      </c>
      <c r="D3715" t="s">
        <v>6551</v>
      </c>
    </row>
    <row r="3716" spans="1:4" x14ac:dyDescent="0.25">
      <c r="A3716" t="s">
        <v>6549</v>
      </c>
      <c r="B3716" s="51">
        <v>2867</v>
      </c>
      <c r="C3716" t="s">
        <v>6551</v>
      </c>
    </row>
    <row r="3717" spans="1:4" x14ac:dyDescent="0.25">
      <c r="A3717" t="s">
        <v>6549</v>
      </c>
      <c r="B3717" s="51">
        <v>2867</v>
      </c>
      <c r="C3717" t="s">
        <v>6552</v>
      </c>
      <c r="D3717" t="s">
        <v>6551</v>
      </c>
    </row>
    <row r="3718" spans="1:4" x14ac:dyDescent="0.25">
      <c r="A3718" t="s">
        <v>6549</v>
      </c>
      <c r="B3718" s="51">
        <v>2867</v>
      </c>
      <c r="C3718" t="s">
        <v>6553</v>
      </c>
      <c r="D3718" t="s">
        <v>6551</v>
      </c>
    </row>
    <row r="3719" spans="1:4" x14ac:dyDescent="0.25">
      <c r="A3719" t="s">
        <v>6549</v>
      </c>
      <c r="B3719" s="51">
        <v>2867</v>
      </c>
      <c r="C3719" t="s">
        <v>6554</v>
      </c>
      <c r="D3719" t="s">
        <v>6551</v>
      </c>
    </row>
    <row r="3720" spans="1:4" x14ac:dyDescent="0.25">
      <c r="A3720" t="s">
        <v>6549</v>
      </c>
      <c r="B3720" s="51">
        <v>2867</v>
      </c>
      <c r="C3720" t="s">
        <v>6555</v>
      </c>
      <c r="D3720" t="s">
        <v>6551</v>
      </c>
    </row>
    <row r="3721" spans="1:4" x14ac:dyDescent="0.25">
      <c r="A3721" t="s">
        <v>6556</v>
      </c>
      <c r="B3721" s="51">
        <v>2868</v>
      </c>
      <c r="C3721" t="s">
        <v>6557</v>
      </c>
      <c r="D3721" t="s">
        <v>6558</v>
      </c>
    </row>
    <row r="3722" spans="1:4" x14ac:dyDescent="0.25">
      <c r="A3722" t="s">
        <v>6556</v>
      </c>
      <c r="B3722" s="51">
        <v>2868</v>
      </c>
      <c r="C3722" t="s">
        <v>6559</v>
      </c>
      <c r="D3722" t="s">
        <v>6558</v>
      </c>
    </row>
    <row r="3723" spans="1:4" x14ac:dyDescent="0.25">
      <c r="A3723" t="s">
        <v>6556</v>
      </c>
      <c r="B3723" s="51">
        <v>2868</v>
      </c>
      <c r="C3723" t="s">
        <v>6560</v>
      </c>
      <c r="D3723" t="s">
        <v>6558</v>
      </c>
    </row>
    <row r="3724" spans="1:4" x14ac:dyDescent="0.25">
      <c r="A3724" t="s">
        <v>6556</v>
      </c>
      <c r="B3724" s="51">
        <v>2868</v>
      </c>
      <c r="C3724" t="s">
        <v>6558</v>
      </c>
    </row>
    <row r="3725" spans="1:4" x14ac:dyDescent="0.25">
      <c r="A3725" t="s">
        <v>6556</v>
      </c>
      <c r="B3725" s="51">
        <v>2868</v>
      </c>
      <c r="C3725" t="s">
        <v>6561</v>
      </c>
      <c r="D3725" t="s">
        <v>6558</v>
      </c>
    </row>
    <row r="3726" spans="1:4" x14ac:dyDescent="0.25">
      <c r="A3726" t="s">
        <v>6556</v>
      </c>
      <c r="B3726" s="51">
        <v>2868</v>
      </c>
      <c r="C3726" t="s">
        <v>6562</v>
      </c>
      <c r="D3726" t="s">
        <v>6558</v>
      </c>
    </row>
    <row r="3727" spans="1:4" x14ac:dyDescent="0.25">
      <c r="A3727" t="s">
        <v>6556</v>
      </c>
      <c r="B3727" s="51">
        <v>2868</v>
      </c>
      <c r="C3727" t="s">
        <v>6563</v>
      </c>
      <c r="D3727" t="s">
        <v>6558</v>
      </c>
    </row>
    <row r="3728" spans="1:4" x14ac:dyDescent="0.25">
      <c r="A3728" t="s">
        <v>6564</v>
      </c>
      <c r="B3728" s="51">
        <v>2869</v>
      </c>
      <c r="C3728" t="s">
        <v>6565</v>
      </c>
      <c r="D3728" t="s">
        <v>6566</v>
      </c>
    </row>
    <row r="3729" spans="1:4" x14ac:dyDescent="0.25">
      <c r="A3729" t="s">
        <v>6564</v>
      </c>
      <c r="B3729" s="51">
        <v>2869</v>
      </c>
      <c r="C3729" t="s">
        <v>6567</v>
      </c>
      <c r="D3729" t="s">
        <v>6566</v>
      </c>
    </row>
    <row r="3730" spans="1:4" x14ac:dyDescent="0.25">
      <c r="A3730" t="s">
        <v>6564</v>
      </c>
      <c r="B3730" s="51">
        <v>2869</v>
      </c>
      <c r="C3730" t="s">
        <v>6568</v>
      </c>
      <c r="D3730" t="s">
        <v>6566</v>
      </c>
    </row>
    <row r="3731" spans="1:4" x14ac:dyDescent="0.25">
      <c r="A3731" t="s">
        <v>6564</v>
      </c>
      <c r="B3731" s="51">
        <v>2869</v>
      </c>
      <c r="C3731" t="s">
        <v>6566</v>
      </c>
    </row>
    <row r="3732" spans="1:4" x14ac:dyDescent="0.25">
      <c r="A3732" t="s">
        <v>6564</v>
      </c>
      <c r="B3732" s="51">
        <v>2869</v>
      </c>
      <c r="C3732" t="s">
        <v>6569</v>
      </c>
      <c r="D3732" t="s">
        <v>6566</v>
      </c>
    </row>
    <row r="3733" spans="1:4" x14ac:dyDescent="0.25">
      <c r="A3733" t="s">
        <v>6564</v>
      </c>
      <c r="B3733" s="51">
        <v>2869</v>
      </c>
      <c r="C3733" t="s">
        <v>6570</v>
      </c>
      <c r="D3733" t="s">
        <v>6566</v>
      </c>
    </row>
    <row r="3734" spans="1:4" x14ac:dyDescent="0.25">
      <c r="A3734" t="s">
        <v>6564</v>
      </c>
      <c r="B3734" s="51">
        <v>2869</v>
      </c>
      <c r="C3734" t="s">
        <v>6571</v>
      </c>
      <c r="D3734" t="s">
        <v>6566</v>
      </c>
    </row>
    <row r="3735" spans="1:4" x14ac:dyDescent="0.25">
      <c r="A3735" t="s">
        <v>6572</v>
      </c>
      <c r="B3735" s="51">
        <v>2870</v>
      </c>
      <c r="C3735" t="s">
        <v>6573</v>
      </c>
      <c r="D3735" t="s">
        <v>6574</v>
      </c>
    </row>
    <row r="3736" spans="1:4" x14ac:dyDescent="0.25">
      <c r="A3736" t="s">
        <v>6572</v>
      </c>
      <c r="B3736" s="51">
        <v>2870</v>
      </c>
      <c r="C3736" t="s">
        <v>6575</v>
      </c>
      <c r="D3736" t="s">
        <v>6574</v>
      </c>
    </row>
    <row r="3737" spans="1:4" x14ac:dyDescent="0.25">
      <c r="A3737" t="s">
        <v>6572</v>
      </c>
      <c r="B3737" s="51">
        <v>2870</v>
      </c>
      <c r="C3737" t="s">
        <v>6576</v>
      </c>
      <c r="D3737" t="s">
        <v>6574</v>
      </c>
    </row>
    <row r="3738" spans="1:4" x14ac:dyDescent="0.25">
      <c r="A3738" t="s">
        <v>6572</v>
      </c>
      <c r="B3738" s="51">
        <v>2870</v>
      </c>
      <c r="C3738" t="s">
        <v>6574</v>
      </c>
    </row>
    <row r="3739" spans="1:4" x14ac:dyDescent="0.25">
      <c r="A3739" t="s">
        <v>6572</v>
      </c>
      <c r="B3739" s="51">
        <v>2870</v>
      </c>
      <c r="C3739" t="s">
        <v>6577</v>
      </c>
      <c r="D3739" t="s">
        <v>6574</v>
      </c>
    </row>
    <row r="3740" spans="1:4" x14ac:dyDescent="0.25">
      <c r="A3740" t="s">
        <v>6572</v>
      </c>
      <c r="B3740" s="51">
        <v>2870</v>
      </c>
      <c r="C3740" t="s">
        <v>6578</v>
      </c>
      <c r="D3740" t="s">
        <v>6574</v>
      </c>
    </row>
    <row r="3741" spans="1:4" x14ac:dyDescent="0.25">
      <c r="A3741" t="s">
        <v>6572</v>
      </c>
      <c r="B3741" s="51">
        <v>2870</v>
      </c>
      <c r="C3741" t="s">
        <v>6579</v>
      </c>
      <c r="D3741" t="s">
        <v>6574</v>
      </c>
    </row>
    <row r="3742" spans="1:4" x14ac:dyDescent="0.25">
      <c r="A3742" t="s">
        <v>6572</v>
      </c>
      <c r="B3742" s="51">
        <v>2870</v>
      </c>
      <c r="C3742" t="s">
        <v>6580</v>
      </c>
      <c r="D3742" t="s">
        <v>6574</v>
      </c>
    </row>
    <row r="3743" spans="1:4" x14ac:dyDescent="0.25">
      <c r="A3743" t="s">
        <v>6572</v>
      </c>
      <c r="B3743" s="51">
        <v>2870</v>
      </c>
      <c r="C3743" t="s">
        <v>6581</v>
      </c>
      <c r="D3743" t="s">
        <v>6574</v>
      </c>
    </row>
    <row r="3744" spans="1:4" x14ac:dyDescent="0.25">
      <c r="A3744" t="s">
        <v>6582</v>
      </c>
      <c r="B3744" s="51">
        <v>2871</v>
      </c>
      <c r="C3744" t="s">
        <v>6583</v>
      </c>
      <c r="D3744" t="s">
        <v>6584</v>
      </c>
    </row>
    <row r="3745" spans="1:4" x14ac:dyDescent="0.25">
      <c r="A3745" t="s">
        <v>6582</v>
      </c>
      <c r="B3745" s="51">
        <v>2871</v>
      </c>
      <c r="C3745" t="s">
        <v>6585</v>
      </c>
      <c r="D3745" t="s">
        <v>6584</v>
      </c>
    </row>
    <row r="3746" spans="1:4" x14ac:dyDescent="0.25">
      <c r="A3746" t="s">
        <v>6582</v>
      </c>
      <c r="B3746" s="51">
        <v>2871</v>
      </c>
      <c r="C3746" t="s">
        <v>6586</v>
      </c>
      <c r="D3746" t="s">
        <v>6584</v>
      </c>
    </row>
    <row r="3747" spans="1:4" x14ac:dyDescent="0.25">
      <c r="A3747" t="s">
        <v>6582</v>
      </c>
      <c r="B3747" s="51">
        <v>2871</v>
      </c>
      <c r="C3747" t="s">
        <v>6584</v>
      </c>
    </row>
    <row r="3748" spans="1:4" x14ac:dyDescent="0.25">
      <c r="A3748" t="s">
        <v>6582</v>
      </c>
      <c r="B3748" s="51">
        <v>2871</v>
      </c>
      <c r="C3748" t="s">
        <v>6587</v>
      </c>
      <c r="D3748" t="s">
        <v>6584</v>
      </c>
    </row>
    <row r="3749" spans="1:4" x14ac:dyDescent="0.25">
      <c r="A3749" t="s">
        <v>6582</v>
      </c>
      <c r="B3749" s="51">
        <v>2871</v>
      </c>
      <c r="C3749" t="s">
        <v>6588</v>
      </c>
      <c r="D3749" t="s">
        <v>6584</v>
      </c>
    </row>
    <row r="3750" spans="1:4" x14ac:dyDescent="0.25">
      <c r="A3750" t="s">
        <v>6582</v>
      </c>
      <c r="B3750" s="51">
        <v>2871</v>
      </c>
      <c r="C3750" t="s">
        <v>6589</v>
      </c>
      <c r="D3750" t="s">
        <v>6584</v>
      </c>
    </row>
    <row r="3751" spans="1:4" x14ac:dyDescent="0.25">
      <c r="A3751" t="s">
        <v>6582</v>
      </c>
      <c r="B3751" s="51">
        <v>2871</v>
      </c>
      <c r="C3751" t="s">
        <v>6590</v>
      </c>
      <c r="D3751" t="s">
        <v>6584</v>
      </c>
    </row>
    <row r="3752" spans="1:4" x14ac:dyDescent="0.25">
      <c r="A3752" t="s">
        <v>6591</v>
      </c>
      <c r="B3752" s="51">
        <v>2872</v>
      </c>
      <c r="C3752" t="s">
        <v>6592</v>
      </c>
      <c r="D3752" t="s">
        <v>6593</v>
      </c>
    </row>
    <row r="3753" spans="1:4" x14ac:dyDescent="0.25">
      <c r="A3753" t="s">
        <v>6591</v>
      </c>
      <c r="B3753" s="51">
        <v>2872</v>
      </c>
      <c r="C3753" t="s">
        <v>6594</v>
      </c>
      <c r="D3753" t="s">
        <v>6593</v>
      </c>
    </row>
    <row r="3754" spans="1:4" x14ac:dyDescent="0.25">
      <c r="A3754" t="s">
        <v>6591</v>
      </c>
      <c r="B3754" s="51">
        <v>2872</v>
      </c>
      <c r="C3754" t="s">
        <v>6593</v>
      </c>
    </row>
    <row r="3755" spans="1:4" x14ac:dyDescent="0.25">
      <c r="A3755" t="s">
        <v>6591</v>
      </c>
      <c r="B3755" s="51">
        <v>2872</v>
      </c>
      <c r="C3755" t="s">
        <v>6595</v>
      </c>
      <c r="D3755" t="s">
        <v>6593</v>
      </c>
    </row>
    <row r="3756" spans="1:4" x14ac:dyDescent="0.25">
      <c r="A3756" t="s">
        <v>6591</v>
      </c>
      <c r="B3756" s="51">
        <v>2872</v>
      </c>
      <c r="C3756" t="s">
        <v>6596</v>
      </c>
      <c r="D3756" t="s">
        <v>6593</v>
      </c>
    </row>
    <row r="3757" spans="1:4" x14ac:dyDescent="0.25">
      <c r="A3757" t="s">
        <v>6591</v>
      </c>
      <c r="B3757" s="51">
        <v>2872</v>
      </c>
      <c r="C3757" t="s">
        <v>6597</v>
      </c>
      <c r="D3757" t="s">
        <v>6593</v>
      </c>
    </row>
    <row r="3758" spans="1:4" x14ac:dyDescent="0.25">
      <c r="A3758" t="s">
        <v>6598</v>
      </c>
      <c r="B3758" s="51">
        <v>2873</v>
      </c>
      <c r="C3758" t="s">
        <v>6599</v>
      </c>
      <c r="D3758" t="s">
        <v>6600</v>
      </c>
    </row>
    <row r="3759" spans="1:4" x14ac:dyDescent="0.25">
      <c r="A3759" t="s">
        <v>6598</v>
      </c>
      <c r="B3759" s="51">
        <v>2873</v>
      </c>
      <c r="C3759" t="s">
        <v>6601</v>
      </c>
      <c r="D3759" t="s">
        <v>6600</v>
      </c>
    </row>
    <row r="3760" spans="1:4" x14ac:dyDescent="0.25">
      <c r="A3760" t="s">
        <v>6598</v>
      </c>
      <c r="B3760" s="51">
        <v>2873</v>
      </c>
      <c r="C3760" t="s">
        <v>6602</v>
      </c>
      <c r="D3760" t="s">
        <v>6600</v>
      </c>
    </row>
    <row r="3761" spans="1:4" x14ac:dyDescent="0.25">
      <c r="A3761" t="s">
        <v>6598</v>
      </c>
      <c r="B3761" s="51">
        <v>2873</v>
      </c>
      <c r="C3761" t="s">
        <v>6600</v>
      </c>
    </row>
    <row r="3762" spans="1:4" x14ac:dyDescent="0.25">
      <c r="A3762" t="s">
        <v>6598</v>
      </c>
      <c r="B3762" s="51">
        <v>2873</v>
      </c>
      <c r="C3762" t="s">
        <v>6603</v>
      </c>
      <c r="D3762" t="s">
        <v>6600</v>
      </c>
    </row>
    <row r="3763" spans="1:4" x14ac:dyDescent="0.25">
      <c r="A3763" t="s">
        <v>6598</v>
      </c>
      <c r="B3763" s="51">
        <v>2873</v>
      </c>
      <c r="C3763" t="s">
        <v>6604</v>
      </c>
      <c r="D3763" t="s">
        <v>6600</v>
      </c>
    </row>
    <row r="3764" spans="1:4" x14ac:dyDescent="0.25">
      <c r="A3764" t="s">
        <v>6598</v>
      </c>
      <c r="B3764" s="51">
        <v>2873</v>
      </c>
      <c r="C3764" t="s">
        <v>6605</v>
      </c>
      <c r="D3764" t="s">
        <v>6600</v>
      </c>
    </row>
    <row r="3765" spans="1:4" x14ac:dyDescent="0.25">
      <c r="A3765" t="s">
        <v>6606</v>
      </c>
      <c r="B3765" s="51">
        <v>2874</v>
      </c>
      <c r="C3765" t="s">
        <v>6607</v>
      </c>
      <c r="D3765" t="s">
        <v>6608</v>
      </c>
    </row>
    <row r="3766" spans="1:4" x14ac:dyDescent="0.25">
      <c r="A3766" t="s">
        <v>6606</v>
      </c>
      <c r="B3766" s="51">
        <v>2874</v>
      </c>
      <c r="C3766" t="s">
        <v>6609</v>
      </c>
      <c r="D3766" t="s">
        <v>6608</v>
      </c>
    </row>
    <row r="3767" spans="1:4" x14ac:dyDescent="0.25">
      <c r="A3767" t="s">
        <v>6606</v>
      </c>
      <c r="B3767" s="51">
        <v>2874</v>
      </c>
      <c r="C3767" t="s">
        <v>6610</v>
      </c>
      <c r="D3767" t="s">
        <v>6608</v>
      </c>
    </row>
    <row r="3768" spans="1:4" x14ac:dyDescent="0.25">
      <c r="A3768" t="s">
        <v>6606</v>
      </c>
      <c r="B3768" s="51">
        <v>2874</v>
      </c>
      <c r="C3768" t="s">
        <v>6611</v>
      </c>
      <c r="D3768" t="s">
        <v>6608</v>
      </c>
    </row>
    <row r="3769" spans="1:4" x14ac:dyDescent="0.25">
      <c r="A3769" t="s">
        <v>6606</v>
      </c>
      <c r="B3769" s="51">
        <v>2874</v>
      </c>
      <c r="C3769" t="s">
        <v>6608</v>
      </c>
    </row>
    <row r="3770" spans="1:4" x14ac:dyDescent="0.25">
      <c r="A3770" t="s">
        <v>6606</v>
      </c>
      <c r="B3770" s="51">
        <v>2874</v>
      </c>
      <c r="C3770" t="s">
        <v>6612</v>
      </c>
      <c r="D3770" t="s">
        <v>6608</v>
      </c>
    </row>
    <row r="3771" spans="1:4" x14ac:dyDescent="0.25">
      <c r="A3771" t="s">
        <v>6606</v>
      </c>
      <c r="B3771" s="51">
        <v>2874</v>
      </c>
      <c r="C3771" t="s">
        <v>6613</v>
      </c>
      <c r="D3771" t="s">
        <v>6608</v>
      </c>
    </row>
    <row r="3772" spans="1:4" x14ac:dyDescent="0.25">
      <c r="A3772" t="s">
        <v>6606</v>
      </c>
      <c r="B3772" s="51">
        <v>2874</v>
      </c>
      <c r="C3772" t="s">
        <v>6614</v>
      </c>
      <c r="D3772" t="s">
        <v>6608</v>
      </c>
    </row>
    <row r="3773" spans="1:4" x14ac:dyDescent="0.25">
      <c r="A3773" t="s">
        <v>6615</v>
      </c>
      <c r="B3773" s="51">
        <v>2875</v>
      </c>
      <c r="C3773" t="s">
        <v>6616</v>
      </c>
      <c r="D3773" t="s">
        <v>6617</v>
      </c>
    </row>
    <row r="3774" spans="1:4" x14ac:dyDescent="0.25">
      <c r="A3774" t="s">
        <v>6615</v>
      </c>
      <c r="B3774" s="51">
        <v>2875</v>
      </c>
      <c r="C3774" t="s">
        <v>6618</v>
      </c>
      <c r="D3774" t="s">
        <v>6617</v>
      </c>
    </row>
    <row r="3775" spans="1:4" x14ac:dyDescent="0.25">
      <c r="A3775" t="s">
        <v>6615</v>
      </c>
      <c r="B3775" s="51">
        <v>2875</v>
      </c>
      <c r="C3775" t="s">
        <v>6619</v>
      </c>
      <c r="D3775" t="s">
        <v>6617</v>
      </c>
    </row>
    <row r="3776" spans="1:4" x14ac:dyDescent="0.25">
      <c r="A3776" t="s">
        <v>6615</v>
      </c>
      <c r="B3776" s="51">
        <v>2875</v>
      </c>
      <c r="C3776" t="s">
        <v>6617</v>
      </c>
    </row>
    <row r="3777" spans="1:4" x14ac:dyDescent="0.25">
      <c r="A3777" t="s">
        <v>6620</v>
      </c>
      <c r="B3777" s="51">
        <v>2876</v>
      </c>
      <c r="C3777" t="s">
        <v>6621</v>
      </c>
      <c r="D3777" t="s">
        <v>6622</v>
      </c>
    </row>
    <row r="3778" spans="1:4" x14ac:dyDescent="0.25">
      <c r="A3778" t="s">
        <v>6620</v>
      </c>
      <c r="B3778" s="51">
        <v>2876</v>
      </c>
      <c r="C3778" t="s">
        <v>6623</v>
      </c>
      <c r="D3778" t="s">
        <v>6622</v>
      </c>
    </row>
    <row r="3779" spans="1:4" x14ac:dyDescent="0.25">
      <c r="A3779" t="s">
        <v>6620</v>
      </c>
      <c r="B3779" s="51">
        <v>2876</v>
      </c>
      <c r="C3779" t="s">
        <v>6624</v>
      </c>
      <c r="D3779" t="s">
        <v>6622</v>
      </c>
    </row>
    <row r="3780" spans="1:4" x14ac:dyDescent="0.25">
      <c r="A3780" t="s">
        <v>6620</v>
      </c>
      <c r="B3780" s="51">
        <v>2876</v>
      </c>
      <c r="C3780" t="s">
        <v>6625</v>
      </c>
      <c r="D3780" t="s">
        <v>6622</v>
      </c>
    </row>
    <row r="3781" spans="1:4" x14ac:dyDescent="0.25">
      <c r="A3781" t="s">
        <v>6620</v>
      </c>
      <c r="B3781" s="51">
        <v>2876</v>
      </c>
      <c r="C3781" t="s">
        <v>6626</v>
      </c>
      <c r="D3781" t="s">
        <v>6622</v>
      </c>
    </row>
    <row r="3782" spans="1:4" x14ac:dyDescent="0.25">
      <c r="A3782" t="s">
        <v>6620</v>
      </c>
      <c r="B3782" s="51">
        <v>2876</v>
      </c>
      <c r="C3782" t="s">
        <v>6622</v>
      </c>
    </row>
    <row r="3783" spans="1:4" x14ac:dyDescent="0.25">
      <c r="A3783" t="s">
        <v>6620</v>
      </c>
      <c r="B3783" s="51">
        <v>2876</v>
      </c>
      <c r="C3783" t="s">
        <v>6627</v>
      </c>
      <c r="D3783" t="s">
        <v>6622</v>
      </c>
    </row>
    <row r="3784" spans="1:4" x14ac:dyDescent="0.25">
      <c r="A3784" t="s">
        <v>6620</v>
      </c>
      <c r="B3784" s="51">
        <v>2876</v>
      </c>
      <c r="C3784" t="s">
        <v>6628</v>
      </c>
      <c r="D3784" t="s">
        <v>6622</v>
      </c>
    </row>
    <row r="3785" spans="1:4" x14ac:dyDescent="0.25">
      <c r="A3785" t="s">
        <v>6620</v>
      </c>
      <c r="B3785" s="51">
        <v>2876</v>
      </c>
      <c r="C3785" t="s">
        <v>6629</v>
      </c>
      <c r="D3785" t="s">
        <v>6622</v>
      </c>
    </row>
    <row r="3786" spans="1:4" x14ac:dyDescent="0.25">
      <c r="A3786" t="s">
        <v>6620</v>
      </c>
      <c r="B3786" s="51">
        <v>2876</v>
      </c>
      <c r="C3786" t="s">
        <v>6630</v>
      </c>
      <c r="D3786" t="s">
        <v>6622</v>
      </c>
    </row>
    <row r="3787" spans="1:4" x14ac:dyDescent="0.25">
      <c r="A3787" t="s">
        <v>6631</v>
      </c>
      <c r="B3787" s="51">
        <v>2877</v>
      </c>
      <c r="C3787" t="s">
        <v>6632</v>
      </c>
      <c r="D3787" t="s">
        <v>6633</v>
      </c>
    </row>
    <row r="3788" spans="1:4" x14ac:dyDescent="0.25">
      <c r="A3788" t="s">
        <v>6631</v>
      </c>
      <c r="B3788" s="51">
        <v>2877</v>
      </c>
      <c r="C3788" t="s">
        <v>6634</v>
      </c>
      <c r="D3788" t="s">
        <v>6633</v>
      </c>
    </row>
    <row r="3789" spans="1:4" x14ac:dyDescent="0.25">
      <c r="A3789" t="s">
        <v>6631</v>
      </c>
      <c r="B3789" s="51">
        <v>2877</v>
      </c>
      <c r="C3789" t="s">
        <v>6635</v>
      </c>
      <c r="D3789" t="s">
        <v>6633</v>
      </c>
    </row>
    <row r="3790" spans="1:4" x14ac:dyDescent="0.25">
      <c r="A3790" t="s">
        <v>6631</v>
      </c>
      <c r="B3790" s="51">
        <v>2877</v>
      </c>
      <c r="C3790" t="s">
        <v>6636</v>
      </c>
      <c r="D3790" t="s">
        <v>6633</v>
      </c>
    </row>
    <row r="3791" spans="1:4" x14ac:dyDescent="0.25">
      <c r="A3791" t="s">
        <v>6631</v>
      </c>
      <c r="B3791" s="51">
        <v>2877</v>
      </c>
      <c r="C3791" t="s">
        <v>6633</v>
      </c>
    </row>
    <row r="3792" spans="1:4" x14ac:dyDescent="0.25">
      <c r="A3792" t="s">
        <v>6637</v>
      </c>
      <c r="B3792" s="51">
        <v>2878</v>
      </c>
      <c r="C3792" t="s">
        <v>6638</v>
      </c>
      <c r="D3792" t="s">
        <v>6639</v>
      </c>
    </row>
    <row r="3793" spans="1:4" x14ac:dyDescent="0.25">
      <c r="A3793" t="s">
        <v>6637</v>
      </c>
      <c r="B3793" s="51">
        <v>2878</v>
      </c>
      <c r="C3793" t="s">
        <v>6640</v>
      </c>
      <c r="D3793" t="s">
        <v>6639</v>
      </c>
    </row>
    <row r="3794" spans="1:4" x14ac:dyDescent="0.25">
      <c r="A3794" t="s">
        <v>6637</v>
      </c>
      <c r="B3794" s="51">
        <v>2878</v>
      </c>
      <c r="C3794" t="s">
        <v>6639</v>
      </c>
    </row>
    <row r="3795" spans="1:4" x14ac:dyDescent="0.25">
      <c r="A3795" t="s">
        <v>6637</v>
      </c>
      <c r="B3795" s="51">
        <v>2878</v>
      </c>
      <c r="C3795" t="s">
        <v>6641</v>
      </c>
      <c r="D3795" t="s">
        <v>6639</v>
      </c>
    </row>
    <row r="3796" spans="1:4" x14ac:dyDescent="0.25">
      <c r="A3796" t="s">
        <v>6642</v>
      </c>
      <c r="B3796" s="51">
        <v>2879</v>
      </c>
      <c r="C3796" t="s">
        <v>6643</v>
      </c>
      <c r="D3796" t="s">
        <v>6644</v>
      </c>
    </row>
    <row r="3797" spans="1:4" x14ac:dyDescent="0.25">
      <c r="A3797" t="s">
        <v>6642</v>
      </c>
      <c r="B3797" s="51">
        <v>2879</v>
      </c>
      <c r="C3797" t="s">
        <v>6645</v>
      </c>
      <c r="D3797" t="s">
        <v>6644</v>
      </c>
    </row>
    <row r="3798" spans="1:4" x14ac:dyDescent="0.25">
      <c r="A3798" t="s">
        <v>6642</v>
      </c>
      <c r="B3798" s="51">
        <v>2879</v>
      </c>
      <c r="C3798" t="s">
        <v>6644</v>
      </c>
    </row>
    <row r="3799" spans="1:4" x14ac:dyDescent="0.25">
      <c r="A3799" t="s">
        <v>6642</v>
      </c>
      <c r="B3799" s="51">
        <v>2879</v>
      </c>
      <c r="C3799" t="s">
        <v>6646</v>
      </c>
      <c r="D3799" t="s">
        <v>6644</v>
      </c>
    </row>
    <row r="3800" spans="1:4" x14ac:dyDescent="0.25">
      <c r="A3800" t="s">
        <v>6647</v>
      </c>
      <c r="B3800" s="51">
        <v>2880</v>
      </c>
      <c r="C3800" t="s">
        <v>6648</v>
      </c>
      <c r="D3800" t="s">
        <v>6649</v>
      </c>
    </row>
    <row r="3801" spans="1:4" x14ac:dyDescent="0.25">
      <c r="A3801" t="s">
        <v>6647</v>
      </c>
      <c r="B3801" s="51">
        <v>2880</v>
      </c>
      <c r="C3801" t="s">
        <v>6650</v>
      </c>
      <c r="D3801" t="s">
        <v>6649</v>
      </c>
    </row>
    <row r="3802" spans="1:4" x14ac:dyDescent="0.25">
      <c r="A3802" t="s">
        <v>6647</v>
      </c>
      <c r="B3802" s="51">
        <v>2880</v>
      </c>
      <c r="C3802" t="s">
        <v>6649</v>
      </c>
    </row>
    <row r="3803" spans="1:4" x14ac:dyDescent="0.25">
      <c r="A3803" t="s">
        <v>6651</v>
      </c>
      <c r="B3803" s="51">
        <v>2881</v>
      </c>
      <c r="C3803" t="s">
        <v>6652</v>
      </c>
      <c r="D3803" t="s">
        <v>6653</v>
      </c>
    </row>
    <row r="3804" spans="1:4" x14ac:dyDescent="0.25">
      <c r="A3804" t="s">
        <v>6651</v>
      </c>
      <c r="B3804" s="51">
        <v>2881</v>
      </c>
      <c r="C3804" t="s">
        <v>6654</v>
      </c>
      <c r="D3804" t="s">
        <v>6653</v>
      </c>
    </row>
    <row r="3805" spans="1:4" x14ac:dyDescent="0.25">
      <c r="A3805" t="s">
        <v>6651</v>
      </c>
      <c r="B3805" s="51">
        <v>2881</v>
      </c>
      <c r="C3805" t="s">
        <v>6655</v>
      </c>
      <c r="D3805" t="s">
        <v>6653</v>
      </c>
    </row>
    <row r="3806" spans="1:4" x14ac:dyDescent="0.25">
      <c r="A3806" t="s">
        <v>6651</v>
      </c>
      <c r="B3806" s="51">
        <v>2881</v>
      </c>
      <c r="C3806" t="s">
        <v>6656</v>
      </c>
      <c r="D3806" t="s">
        <v>6653</v>
      </c>
    </row>
    <row r="3807" spans="1:4" x14ac:dyDescent="0.25">
      <c r="A3807" t="s">
        <v>6651</v>
      </c>
      <c r="B3807" s="51">
        <v>2881</v>
      </c>
      <c r="C3807" t="s">
        <v>6653</v>
      </c>
    </row>
    <row r="3808" spans="1:4" x14ac:dyDescent="0.25">
      <c r="A3808" t="s">
        <v>6657</v>
      </c>
      <c r="B3808" s="51">
        <v>2882</v>
      </c>
      <c r="C3808" t="s">
        <v>6658</v>
      </c>
      <c r="D3808" t="s">
        <v>6659</v>
      </c>
    </row>
    <row r="3809" spans="1:4" x14ac:dyDescent="0.25">
      <c r="A3809" t="s">
        <v>6657</v>
      </c>
      <c r="B3809" s="51">
        <v>2882</v>
      </c>
      <c r="C3809" t="s">
        <v>6659</v>
      </c>
    </row>
    <row r="3810" spans="1:4" x14ac:dyDescent="0.25">
      <c r="A3810" t="s">
        <v>6657</v>
      </c>
      <c r="B3810" s="51">
        <v>2882</v>
      </c>
      <c r="C3810" t="s">
        <v>6660</v>
      </c>
      <c r="D3810" t="s">
        <v>6659</v>
      </c>
    </row>
    <row r="3811" spans="1:4" x14ac:dyDescent="0.25">
      <c r="A3811" t="s">
        <v>6661</v>
      </c>
      <c r="B3811" s="51">
        <v>2883</v>
      </c>
      <c r="C3811" t="s">
        <v>6662</v>
      </c>
      <c r="D3811" t="s">
        <v>6663</v>
      </c>
    </row>
    <row r="3812" spans="1:4" x14ac:dyDescent="0.25">
      <c r="A3812" t="s">
        <v>6661</v>
      </c>
      <c r="B3812" s="51">
        <v>2883</v>
      </c>
      <c r="C3812" t="s">
        <v>6664</v>
      </c>
      <c r="D3812" t="s">
        <v>6663</v>
      </c>
    </row>
    <row r="3813" spans="1:4" x14ac:dyDescent="0.25">
      <c r="A3813" t="s">
        <v>6661</v>
      </c>
      <c r="B3813" s="51">
        <v>2883</v>
      </c>
      <c r="C3813" t="s">
        <v>6665</v>
      </c>
      <c r="D3813" t="s">
        <v>6663</v>
      </c>
    </row>
    <row r="3814" spans="1:4" x14ac:dyDescent="0.25">
      <c r="A3814" t="s">
        <v>6661</v>
      </c>
      <c r="B3814" s="51">
        <v>2883</v>
      </c>
      <c r="C3814" t="s">
        <v>6666</v>
      </c>
      <c r="D3814" t="s">
        <v>6663</v>
      </c>
    </row>
    <row r="3815" spans="1:4" x14ac:dyDescent="0.25">
      <c r="A3815" t="s">
        <v>6661</v>
      </c>
      <c r="B3815" s="51">
        <v>2883</v>
      </c>
      <c r="C3815" t="s">
        <v>6663</v>
      </c>
    </row>
    <row r="3816" spans="1:4" x14ac:dyDescent="0.25">
      <c r="A3816" t="s">
        <v>6667</v>
      </c>
      <c r="B3816" s="51">
        <v>2884</v>
      </c>
      <c r="C3816" t="s">
        <v>6668</v>
      </c>
      <c r="D3816" t="s">
        <v>6669</v>
      </c>
    </row>
    <row r="3817" spans="1:4" x14ac:dyDescent="0.25">
      <c r="A3817" t="s">
        <v>6667</v>
      </c>
      <c r="B3817" s="51">
        <v>2884</v>
      </c>
      <c r="C3817" t="s">
        <v>6670</v>
      </c>
      <c r="D3817" t="s">
        <v>6669</v>
      </c>
    </row>
    <row r="3818" spans="1:4" x14ac:dyDescent="0.25">
      <c r="A3818" t="s">
        <v>6667</v>
      </c>
      <c r="B3818" s="51">
        <v>2884</v>
      </c>
      <c r="C3818" t="s">
        <v>6671</v>
      </c>
      <c r="D3818" t="s">
        <v>6669</v>
      </c>
    </row>
    <row r="3819" spans="1:4" x14ac:dyDescent="0.25">
      <c r="A3819" t="s">
        <v>6667</v>
      </c>
      <c r="B3819" s="51">
        <v>2884</v>
      </c>
      <c r="C3819" t="s">
        <v>6672</v>
      </c>
      <c r="D3819" t="s">
        <v>6669</v>
      </c>
    </row>
    <row r="3820" spans="1:4" x14ac:dyDescent="0.25">
      <c r="A3820" t="s">
        <v>6667</v>
      </c>
      <c r="B3820" s="51">
        <v>2884</v>
      </c>
      <c r="C3820" t="s">
        <v>6673</v>
      </c>
      <c r="D3820" t="s">
        <v>6669</v>
      </c>
    </row>
    <row r="3821" spans="1:4" x14ac:dyDescent="0.25">
      <c r="A3821" t="s">
        <v>6667</v>
      </c>
      <c r="B3821" s="51">
        <v>2884</v>
      </c>
      <c r="C3821" t="s">
        <v>6669</v>
      </c>
    </row>
    <row r="3822" spans="1:4" x14ac:dyDescent="0.25">
      <c r="A3822" t="s">
        <v>6667</v>
      </c>
      <c r="B3822" s="51">
        <v>2884</v>
      </c>
      <c r="C3822" t="s">
        <v>6674</v>
      </c>
      <c r="D3822" t="s">
        <v>6669</v>
      </c>
    </row>
    <row r="3823" spans="1:4" x14ac:dyDescent="0.25">
      <c r="A3823" t="s">
        <v>6675</v>
      </c>
      <c r="B3823" s="51">
        <v>2885</v>
      </c>
      <c r="C3823" t="s">
        <v>6676</v>
      </c>
      <c r="D3823" t="s">
        <v>6677</v>
      </c>
    </row>
    <row r="3824" spans="1:4" x14ac:dyDescent="0.25">
      <c r="A3824" t="s">
        <v>6675</v>
      </c>
      <c r="B3824" s="51">
        <v>2885</v>
      </c>
      <c r="C3824" t="s">
        <v>6678</v>
      </c>
      <c r="D3824" t="s">
        <v>6677</v>
      </c>
    </row>
    <row r="3825" spans="1:4" x14ac:dyDescent="0.25">
      <c r="A3825" t="s">
        <v>6675</v>
      </c>
      <c r="B3825" s="51">
        <v>2885</v>
      </c>
      <c r="C3825" t="s">
        <v>6679</v>
      </c>
      <c r="D3825" t="s">
        <v>6677</v>
      </c>
    </row>
    <row r="3826" spans="1:4" x14ac:dyDescent="0.25">
      <c r="A3826" t="s">
        <v>6675</v>
      </c>
      <c r="B3826" s="51">
        <v>2885</v>
      </c>
      <c r="C3826" t="s">
        <v>6680</v>
      </c>
      <c r="D3826" t="s">
        <v>6677</v>
      </c>
    </row>
    <row r="3827" spans="1:4" x14ac:dyDescent="0.25">
      <c r="A3827" t="s">
        <v>6675</v>
      </c>
      <c r="B3827" s="51">
        <v>2885</v>
      </c>
      <c r="C3827" t="s">
        <v>6681</v>
      </c>
      <c r="D3827" t="s">
        <v>6677</v>
      </c>
    </row>
    <row r="3828" spans="1:4" x14ac:dyDescent="0.25">
      <c r="A3828" t="s">
        <v>6675</v>
      </c>
      <c r="B3828" s="51">
        <v>2885</v>
      </c>
      <c r="C3828" t="s">
        <v>6677</v>
      </c>
    </row>
    <row r="3829" spans="1:4" x14ac:dyDescent="0.25">
      <c r="A3829" t="s">
        <v>6675</v>
      </c>
      <c r="B3829" s="51">
        <v>2885</v>
      </c>
      <c r="C3829" t="s">
        <v>6682</v>
      </c>
      <c r="D3829" t="s">
        <v>6677</v>
      </c>
    </row>
    <row r="3830" spans="1:4" x14ac:dyDescent="0.25">
      <c r="A3830" t="s">
        <v>6675</v>
      </c>
      <c r="B3830" s="51">
        <v>2885</v>
      </c>
      <c r="C3830" t="s">
        <v>6683</v>
      </c>
      <c r="D3830" t="s">
        <v>6677</v>
      </c>
    </row>
    <row r="3831" spans="1:4" x14ac:dyDescent="0.25">
      <c r="A3831" t="s">
        <v>6684</v>
      </c>
      <c r="B3831" s="51">
        <v>2886</v>
      </c>
      <c r="C3831" t="s">
        <v>6685</v>
      </c>
      <c r="D3831" t="s">
        <v>6686</v>
      </c>
    </row>
    <row r="3832" spans="1:4" x14ac:dyDescent="0.25">
      <c r="A3832" t="s">
        <v>6684</v>
      </c>
      <c r="B3832" s="51">
        <v>2886</v>
      </c>
      <c r="C3832" t="s">
        <v>6687</v>
      </c>
      <c r="D3832" t="s">
        <v>6686</v>
      </c>
    </row>
    <row r="3833" spans="1:4" x14ac:dyDescent="0.25">
      <c r="A3833" t="s">
        <v>6684</v>
      </c>
      <c r="B3833" s="51">
        <v>2886</v>
      </c>
      <c r="C3833" t="s">
        <v>6688</v>
      </c>
      <c r="D3833" t="s">
        <v>6686</v>
      </c>
    </row>
    <row r="3834" spans="1:4" x14ac:dyDescent="0.25">
      <c r="A3834" t="s">
        <v>6684</v>
      </c>
      <c r="B3834" s="51">
        <v>2886</v>
      </c>
      <c r="C3834" t="s">
        <v>6689</v>
      </c>
      <c r="D3834" t="s">
        <v>6686</v>
      </c>
    </row>
    <row r="3835" spans="1:4" x14ac:dyDescent="0.25">
      <c r="A3835" t="s">
        <v>6684</v>
      </c>
      <c r="B3835" s="51">
        <v>2886</v>
      </c>
      <c r="C3835" t="s">
        <v>6690</v>
      </c>
      <c r="D3835" t="s">
        <v>6686</v>
      </c>
    </row>
    <row r="3836" spans="1:4" x14ac:dyDescent="0.25">
      <c r="A3836" t="s">
        <v>6684</v>
      </c>
      <c r="B3836" s="51">
        <v>2886</v>
      </c>
      <c r="C3836" t="s">
        <v>6691</v>
      </c>
      <c r="D3836" t="s">
        <v>6686</v>
      </c>
    </row>
    <row r="3837" spans="1:4" x14ac:dyDescent="0.25">
      <c r="A3837" t="s">
        <v>6684</v>
      </c>
      <c r="B3837" s="51">
        <v>2886</v>
      </c>
      <c r="C3837" t="s">
        <v>6692</v>
      </c>
      <c r="D3837" t="s">
        <v>6686</v>
      </c>
    </row>
    <row r="3838" spans="1:4" x14ac:dyDescent="0.25">
      <c r="A3838" t="s">
        <v>6684</v>
      </c>
      <c r="B3838" s="51">
        <v>2886</v>
      </c>
      <c r="C3838" t="s">
        <v>6686</v>
      </c>
    </row>
    <row r="3839" spans="1:4" x14ac:dyDescent="0.25">
      <c r="A3839" t="s">
        <v>6693</v>
      </c>
      <c r="B3839" s="51">
        <v>2887</v>
      </c>
      <c r="C3839" t="s">
        <v>6694</v>
      </c>
      <c r="D3839" t="s">
        <v>6695</v>
      </c>
    </row>
    <row r="3840" spans="1:4" x14ac:dyDescent="0.25">
      <c r="A3840" t="s">
        <v>6693</v>
      </c>
      <c r="B3840" s="51">
        <v>2887</v>
      </c>
      <c r="C3840" t="s">
        <v>6696</v>
      </c>
      <c r="D3840" t="s">
        <v>6695</v>
      </c>
    </row>
    <row r="3841" spans="1:4" x14ac:dyDescent="0.25">
      <c r="A3841" t="s">
        <v>6693</v>
      </c>
      <c r="B3841" s="51">
        <v>2887</v>
      </c>
      <c r="C3841" t="s">
        <v>6697</v>
      </c>
      <c r="D3841" t="s">
        <v>6695</v>
      </c>
    </row>
    <row r="3842" spans="1:4" x14ac:dyDescent="0.25">
      <c r="A3842" t="s">
        <v>6693</v>
      </c>
      <c r="B3842" s="51">
        <v>2887</v>
      </c>
      <c r="C3842" t="s">
        <v>6698</v>
      </c>
      <c r="D3842" t="s">
        <v>6695</v>
      </c>
    </row>
    <row r="3843" spans="1:4" x14ac:dyDescent="0.25">
      <c r="A3843" t="s">
        <v>6693</v>
      </c>
      <c r="B3843" s="51">
        <v>2887</v>
      </c>
      <c r="C3843" t="s">
        <v>6695</v>
      </c>
    </row>
    <row r="3844" spans="1:4" x14ac:dyDescent="0.25">
      <c r="A3844" t="s">
        <v>6693</v>
      </c>
      <c r="B3844" s="51">
        <v>2887</v>
      </c>
      <c r="C3844" t="s">
        <v>6699</v>
      </c>
      <c r="D3844" t="s">
        <v>6695</v>
      </c>
    </row>
    <row r="3845" spans="1:4" x14ac:dyDescent="0.25">
      <c r="A3845" t="s">
        <v>6700</v>
      </c>
      <c r="B3845" s="51">
        <v>2888</v>
      </c>
      <c r="C3845" t="s">
        <v>6701</v>
      </c>
      <c r="D3845" t="s">
        <v>6702</v>
      </c>
    </row>
    <row r="3846" spans="1:4" x14ac:dyDescent="0.25">
      <c r="A3846" t="s">
        <v>6700</v>
      </c>
      <c r="B3846" s="51">
        <v>2888</v>
      </c>
      <c r="C3846" t="s">
        <v>6703</v>
      </c>
      <c r="D3846" t="s">
        <v>6702</v>
      </c>
    </row>
    <row r="3847" spans="1:4" x14ac:dyDescent="0.25">
      <c r="A3847" t="s">
        <v>6700</v>
      </c>
      <c r="B3847" s="51">
        <v>2888</v>
      </c>
      <c r="C3847" t="s">
        <v>6704</v>
      </c>
      <c r="D3847" t="s">
        <v>6702</v>
      </c>
    </row>
    <row r="3848" spans="1:4" x14ac:dyDescent="0.25">
      <c r="A3848" t="s">
        <v>6700</v>
      </c>
      <c r="B3848" s="51">
        <v>2888</v>
      </c>
      <c r="C3848" t="s">
        <v>6705</v>
      </c>
      <c r="D3848" t="s">
        <v>6702</v>
      </c>
    </row>
    <row r="3849" spans="1:4" x14ac:dyDescent="0.25">
      <c r="A3849" t="s">
        <v>6700</v>
      </c>
      <c r="B3849" s="51">
        <v>2888</v>
      </c>
      <c r="C3849" t="s">
        <v>6702</v>
      </c>
    </row>
    <row r="3850" spans="1:4" x14ac:dyDescent="0.25">
      <c r="A3850" t="s">
        <v>6706</v>
      </c>
      <c r="B3850" s="51">
        <v>2889</v>
      </c>
      <c r="C3850" t="s">
        <v>6707</v>
      </c>
      <c r="D3850" t="s">
        <v>6708</v>
      </c>
    </row>
    <row r="3851" spans="1:4" x14ac:dyDescent="0.25">
      <c r="A3851" t="s">
        <v>6706</v>
      </c>
      <c r="B3851" s="51">
        <v>2889</v>
      </c>
      <c r="C3851" t="s">
        <v>6709</v>
      </c>
      <c r="D3851" t="s">
        <v>6708</v>
      </c>
    </row>
    <row r="3852" spans="1:4" x14ac:dyDescent="0.25">
      <c r="A3852" t="s">
        <v>6706</v>
      </c>
      <c r="B3852" s="51">
        <v>2889</v>
      </c>
      <c r="C3852" t="s">
        <v>6710</v>
      </c>
      <c r="D3852" t="s">
        <v>6708</v>
      </c>
    </row>
    <row r="3853" spans="1:4" x14ac:dyDescent="0.25">
      <c r="A3853" t="s">
        <v>6706</v>
      </c>
      <c r="B3853" s="51">
        <v>2889</v>
      </c>
      <c r="C3853" t="s">
        <v>6711</v>
      </c>
      <c r="D3853" t="s">
        <v>6708</v>
      </c>
    </row>
    <row r="3854" spans="1:4" x14ac:dyDescent="0.25">
      <c r="A3854" t="s">
        <v>6706</v>
      </c>
      <c r="B3854" s="51">
        <v>2889</v>
      </c>
      <c r="C3854" t="s">
        <v>6712</v>
      </c>
      <c r="D3854" t="s">
        <v>6708</v>
      </c>
    </row>
    <row r="3855" spans="1:4" x14ac:dyDescent="0.25">
      <c r="A3855" t="s">
        <v>6706</v>
      </c>
      <c r="B3855" s="51">
        <v>2889</v>
      </c>
      <c r="C3855" t="s">
        <v>6708</v>
      </c>
    </row>
    <row r="3856" spans="1:4" x14ac:dyDescent="0.25">
      <c r="A3856" t="s">
        <v>6713</v>
      </c>
      <c r="B3856" s="51">
        <v>2890</v>
      </c>
      <c r="C3856" t="s">
        <v>6714</v>
      </c>
      <c r="D3856" t="s">
        <v>6715</v>
      </c>
    </row>
    <row r="3857" spans="1:4" x14ac:dyDescent="0.25">
      <c r="A3857" t="s">
        <v>6713</v>
      </c>
      <c r="B3857" s="51">
        <v>2890</v>
      </c>
      <c r="C3857" t="s">
        <v>6716</v>
      </c>
      <c r="D3857" t="s">
        <v>6715</v>
      </c>
    </row>
    <row r="3858" spans="1:4" x14ac:dyDescent="0.25">
      <c r="A3858" t="s">
        <v>6713</v>
      </c>
      <c r="B3858" s="51">
        <v>2890</v>
      </c>
      <c r="C3858" t="s">
        <v>6717</v>
      </c>
      <c r="D3858" t="s">
        <v>6715</v>
      </c>
    </row>
    <row r="3859" spans="1:4" x14ac:dyDescent="0.25">
      <c r="A3859" t="s">
        <v>6713</v>
      </c>
      <c r="B3859" s="51">
        <v>2890</v>
      </c>
      <c r="C3859" t="s">
        <v>6718</v>
      </c>
      <c r="D3859" t="s">
        <v>6715</v>
      </c>
    </row>
    <row r="3860" spans="1:4" x14ac:dyDescent="0.25">
      <c r="A3860" t="s">
        <v>6713</v>
      </c>
      <c r="B3860" s="51">
        <v>2890</v>
      </c>
      <c r="C3860" t="s">
        <v>6715</v>
      </c>
    </row>
    <row r="3861" spans="1:4" x14ac:dyDescent="0.25">
      <c r="A3861" t="s">
        <v>6719</v>
      </c>
      <c r="B3861" s="51">
        <v>2891</v>
      </c>
      <c r="C3861" t="s">
        <v>6720</v>
      </c>
      <c r="D3861" t="s">
        <v>6721</v>
      </c>
    </row>
    <row r="3862" spans="1:4" x14ac:dyDescent="0.25">
      <c r="A3862" t="s">
        <v>6719</v>
      </c>
      <c r="B3862" s="51">
        <v>2891</v>
      </c>
      <c r="C3862" t="s">
        <v>6722</v>
      </c>
      <c r="D3862" t="s">
        <v>6721</v>
      </c>
    </row>
    <row r="3863" spans="1:4" x14ac:dyDescent="0.25">
      <c r="A3863" t="s">
        <v>6719</v>
      </c>
      <c r="B3863" s="51">
        <v>2891</v>
      </c>
      <c r="C3863" t="s">
        <v>6723</v>
      </c>
      <c r="D3863" t="s">
        <v>6721</v>
      </c>
    </row>
    <row r="3864" spans="1:4" x14ac:dyDescent="0.25">
      <c r="A3864" t="s">
        <v>6719</v>
      </c>
      <c r="B3864" s="51">
        <v>2891</v>
      </c>
      <c r="C3864" t="s">
        <v>6721</v>
      </c>
    </row>
    <row r="3865" spans="1:4" x14ac:dyDescent="0.25">
      <c r="A3865" t="s">
        <v>6724</v>
      </c>
      <c r="B3865" s="51">
        <v>2892</v>
      </c>
      <c r="C3865" t="s">
        <v>6725</v>
      </c>
      <c r="D3865" t="s">
        <v>6726</v>
      </c>
    </row>
    <row r="3866" spans="1:4" x14ac:dyDescent="0.25">
      <c r="A3866" t="s">
        <v>6724</v>
      </c>
      <c r="B3866" s="51">
        <v>2892</v>
      </c>
      <c r="C3866" t="s">
        <v>6727</v>
      </c>
      <c r="D3866" t="s">
        <v>6726</v>
      </c>
    </row>
    <row r="3867" spans="1:4" x14ac:dyDescent="0.25">
      <c r="A3867" t="s">
        <v>6724</v>
      </c>
      <c r="B3867" s="51">
        <v>2892</v>
      </c>
      <c r="C3867" t="s">
        <v>6726</v>
      </c>
    </row>
    <row r="3868" spans="1:4" x14ac:dyDescent="0.25">
      <c r="A3868" t="s">
        <v>6724</v>
      </c>
      <c r="B3868" s="51">
        <v>2892</v>
      </c>
      <c r="C3868" t="s">
        <v>6728</v>
      </c>
      <c r="D3868" t="s">
        <v>6726</v>
      </c>
    </row>
    <row r="3869" spans="1:4" x14ac:dyDescent="0.25">
      <c r="A3869" t="s">
        <v>6724</v>
      </c>
      <c r="B3869" s="51">
        <v>2892</v>
      </c>
      <c r="C3869" t="s">
        <v>6729</v>
      </c>
      <c r="D3869" t="s">
        <v>6726</v>
      </c>
    </row>
    <row r="3870" spans="1:4" x14ac:dyDescent="0.25">
      <c r="A3870" t="s">
        <v>6730</v>
      </c>
      <c r="B3870" s="51">
        <v>2893</v>
      </c>
      <c r="C3870" t="s">
        <v>6731</v>
      </c>
      <c r="D3870" t="s">
        <v>6732</v>
      </c>
    </row>
    <row r="3871" spans="1:4" x14ac:dyDescent="0.25">
      <c r="A3871" t="s">
        <v>6730</v>
      </c>
      <c r="B3871" s="51">
        <v>2893</v>
      </c>
      <c r="C3871" t="s">
        <v>6733</v>
      </c>
      <c r="D3871" t="s">
        <v>6732</v>
      </c>
    </row>
    <row r="3872" spans="1:4" x14ac:dyDescent="0.25">
      <c r="A3872" t="s">
        <v>6730</v>
      </c>
      <c r="B3872" s="51">
        <v>2893</v>
      </c>
      <c r="C3872" t="s">
        <v>6732</v>
      </c>
    </row>
    <row r="3873" spans="1:4" x14ac:dyDescent="0.25">
      <c r="A3873" t="s">
        <v>6730</v>
      </c>
      <c r="B3873" s="51">
        <v>2893</v>
      </c>
      <c r="C3873" t="s">
        <v>6734</v>
      </c>
      <c r="D3873" t="s">
        <v>6732</v>
      </c>
    </row>
    <row r="3874" spans="1:4" x14ac:dyDescent="0.25">
      <c r="A3874" t="s">
        <v>6730</v>
      </c>
      <c r="B3874" s="51">
        <v>2893</v>
      </c>
      <c r="C3874" t="s">
        <v>6735</v>
      </c>
      <c r="D3874" t="s">
        <v>6732</v>
      </c>
    </row>
    <row r="3875" spans="1:4" x14ac:dyDescent="0.25">
      <c r="A3875" t="s">
        <v>6730</v>
      </c>
      <c r="B3875" s="51">
        <v>2893</v>
      </c>
      <c r="C3875" t="s">
        <v>6736</v>
      </c>
      <c r="D3875" t="s">
        <v>6732</v>
      </c>
    </row>
    <row r="3876" spans="1:4" x14ac:dyDescent="0.25">
      <c r="A3876" t="s">
        <v>6737</v>
      </c>
      <c r="B3876" s="51">
        <v>2894</v>
      </c>
      <c r="C3876" t="s">
        <v>6738</v>
      </c>
      <c r="D3876" t="s">
        <v>6739</v>
      </c>
    </row>
    <row r="3877" spans="1:4" x14ac:dyDescent="0.25">
      <c r="A3877" t="s">
        <v>6737</v>
      </c>
      <c r="B3877" s="51">
        <v>2894</v>
      </c>
      <c r="C3877" t="s">
        <v>6740</v>
      </c>
      <c r="D3877" t="s">
        <v>6739</v>
      </c>
    </row>
    <row r="3878" spans="1:4" x14ac:dyDescent="0.25">
      <c r="A3878" t="s">
        <v>6737</v>
      </c>
      <c r="B3878" s="51">
        <v>2894</v>
      </c>
      <c r="C3878" t="s">
        <v>6741</v>
      </c>
      <c r="D3878" t="s">
        <v>6739</v>
      </c>
    </row>
    <row r="3879" spans="1:4" x14ac:dyDescent="0.25">
      <c r="A3879" t="s">
        <v>6737</v>
      </c>
      <c r="B3879" s="51">
        <v>2894</v>
      </c>
      <c r="C3879" t="s">
        <v>6739</v>
      </c>
    </row>
    <row r="3880" spans="1:4" x14ac:dyDescent="0.25">
      <c r="A3880" t="s">
        <v>6737</v>
      </c>
      <c r="B3880" s="51">
        <v>2894</v>
      </c>
      <c r="C3880" t="s">
        <v>6742</v>
      </c>
      <c r="D3880" t="s">
        <v>6739</v>
      </c>
    </row>
    <row r="3881" spans="1:4" x14ac:dyDescent="0.25">
      <c r="A3881" t="s">
        <v>6737</v>
      </c>
      <c r="B3881" s="51">
        <v>2894</v>
      </c>
      <c r="C3881" t="s">
        <v>6743</v>
      </c>
      <c r="D3881" t="s">
        <v>6739</v>
      </c>
    </row>
    <row r="3882" spans="1:4" x14ac:dyDescent="0.25">
      <c r="A3882" t="s">
        <v>6737</v>
      </c>
      <c r="B3882" s="51">
        <v>2894</v>
      </c>
      <c r="C3882" t="s">
        <v>6744</v>
      </c>
      <c r="D3882" t="s">
        <v>6739</v>
      </c>
    </row>
    <row r="3883" spans="1:4" x14ac:dyDescent="0.25">
      <c r="A3883" t="s">
        <v>6745</v>
      </c>
      <c r="B3883" s="51">
        <v>2895</v>
      </c>
      <c r="C3883" t="s">
        <v>6746</v>
      </c>
      <c r="D3883" t="s">
        <v>6747</v>
      </c>
    </row>
    <row r="3884" spans="1:4" x14ac:dyDescent="0.25">
      <c r="A3884" t="s">
        <v>6745</v>
      </c>
      <c r="B3884" s="51">
        <v>2895</v>
      </c>
      <c r="C3884" t="s">
        <v>6748</v>
      </c>
      <c r="D3884" t="s">
        <v>6747</v>
      </c>
    </row>
    <row r="3885" spans="1:4" x14ac:dyDescent="0.25">
      <c r="A3885" t="s">
        <v>6745</v>
      </c>
      <c r="B3885" s="51">
        <v>2895</v>
      </c>
      <c r="C3885" t="s">
        <v>6749</v>
      </c>
      <c r="D3885" t="s">
        <v>6747</v>
      </c>
    </row>
    <row r="3886" spans="1:4" x14ac:dyDescent="0.25">
      <c r="A3886" t="s">
        <v>6745</v>
      </c>
      <c r="B3886" s="51">
        <v>2895</v>
      </c>
      <c r="C3886" t="s">
        <v>6750</v>
      </c>
      <c r="D3886" t="s">
        <v>6747</v>
      </c>
    </row>
    <row r="3887" spans="1:4" x14ac:dyDescent="0.25">
      <c r="A3887" t="s">
        <v>6745</v>
      </c>
      <c r="B3887" s="51">
        <v>2895</v>
      </c>
      <c r="C3887" t="s">
        <v>6747</v>
      </c>
    </row>
    <row r="3888" spans="1:4" x14ac:dyDescent="0.25">
      <c r="A3888" t="s">
        <v>6751</v>
      </c>
      <c r="B3888" s="51">
        <v>2896</v>
      </c>
      <c r="C3888" t="s">
        <v>6752</v>
      </c>
      <c r="D3888" t="s">
        <v>6753</v>
      </c>
    </row>
    <row r="3889" spans="1:4" x14ac:dyDescent="0.25">
      <c r="A3889" t="s">
        <v>6751</v>
      </c>
      <c r="B3889" s="51">
        <v>2896</v>
      </c>
      <c r="C3889" t="s">
        <v>6754</v>
      </c>
      <c r="D3889" t="s">
        <v>6753</v>
      </c>
    </row>
    <row r="3890" spans="1:4" x14ac:dyDescent="0.25">
      <c r="A3890" t="s">
        <v>6751</v>
      </c>
      <c r="B3890" s="51">
        <v>2896</v>
      </c>
      <c r="C3890" t="s">
        <v>6755</v>
      </c>
      <c r="D3890" t="s">
        <v>6753</v>
      </c>
    </row>
    <row r="3891" spans="1:4" x14ac:dyDescent="0.25">
      <c r="A3891" t="s">
        <v>6751</v>
      </c>
      <c r="B3891" s="51">
        <v>2896</v>
      </c>
      <c r="C3891" t="s">
        <v>6756</v>
      </c>
      <c r="D3891" t="s">
        <v>6753</v>
      </c>
    </row>
    <row r="3892" spans="1:4" x14ac:dyDescent="0.25">
      <c r="A3892" t="s">
        <v>6751</v>
      </c>
      <c r="B3892" s="51">
        <v>2896</v>
      </c>
      <c r="C3892" t="s">
        <v>6753</v>
      </c>
    </row>
    <row r="3893" spans="1:4" x14ac:dyDescent="0.25">
      <c r="A3893" t="s">
        <v>6757</v>
      </c>
      <c r="B3893" s="51">
        <v>2897</v>
      </c>
      <c r="C3893" t="s">
        <v>6758</v>
      </c>
      <c r="D3893" t="s">
        <v>6759</v>
      </c>
    </row>
    <row r="3894" spans="1:4" x14ac:dyDescent="0.25">
      <c r="A3894" t="s">
        <v>6757</v>
      </c>
      <c r="B3894" s="51">
        <v>2897</v>
      </c>
      <c r="C3894" t="s">
        <v>6760</v>
      </c>
      <c r="D3894" t="s">
        <v>6759</v>
      </c>
    </row>
    <row r="3895" spans="1:4" x14ac:dyDescent="0.25">
      <c r="A3895" t="s">
        <v>6757</v>
      </c>
      <c r="B3895" s="51">
        <v>2897</v>
      </c>
      <c r="C3895" t="s">
        <v>6761</v>
      </c>
      <c r="D3895" t="s">
        <v>6759</v>
      </c>
    </row>
    <row r="3896" spans="1:4" x14ac:dyDescent="0.25">
      <c r="A3896" t="s">
        <v>6757</v>
      </c>
      <c r="B3896" s="51">
        <v>2897</v>
      </c>
      <c r="C3896" t="s">
        <v>6762</v>
      </c>
      <c r="D3896" t="s">
        <v>6759</v>
      </c>
    </row>
    <row r="3897" spans="1:4" x14ac:dyDescent="0.25">
      <c r="A3897" t="s">
        <v>6757</v>
      </c>
      <c r="B3897" s="51">
        <v>2897</v>
      </c>
      <c r="C3897" t="s">
        <v>6763</v>
      </c>
      <c r="D3897" t="s">
        <v>6759</v>
      </c>
    </row>
    <row r="3898" spans="1:4" x14ac:dyDescent="0.25">
      <c r="A3898" t="s">
        <v>6757</v>
      </c>
      <c r="B3898" s="51">
        <v>2897</v>
      </c>
      <c r="C3898" t="s">
        <v>6759</v>
      </c>
    </row>
    <row r="3899" spans="1:4" x14ac:dyDescent="0.25">
      <c r="A3899" t="s">
        <v>6764</v>
      </c>
      <c r="B3899" s="51">
        <v>2898</v>
      </c>
      <c r="C3899" t="s">
        <v>6765</v>
      </c>
      <c r="D3899" t="s">
        <v>6766</v>
      </c>
    </row>
    <row r="3900" spans="1:4" x14ac:dyDescent="0.25">
      <c r="A3900" t="s">
        <v>6764</v>
      </c>
      <c r="B3900" s="51">
        <v>2898</v>
      </c>
      <c r="C3900" t="s">
        <v>6767</v>
      </c>
      <c r="D3900" t="s">
        <v>6766</v>
      </c>
    </row>
    <row r="3901" spans="1:4" x14ac:dyDescent="0.25">
      <c r="A3901" t="s">
        <v>6764</v>
      </c>
      <c r="B3901" s="51">
        <v>2898</v>
      </c>
      <c r="C3901" t="s">
        <v>6766</v>
      </c>
    </row>
    <row r="3902" spans="1:4" x14ac:dyDescent="0.25">
      <c r="A3902" t="s">
        <v>6768</v>
      </c>
      <c r="B3902" s="51">
        <v>2899</v>
      </c>
      <c r="C3902" t="s">
        <v>6769</v>
      </c>
      <c r="D3902" t="s">
        <v>6770</v>
      </c>
    </row>
    <row r="3903" spans="1:4" x14ac:dyDescent="0.25">
      <c r="A3903" t="s">
        <v>6768</v>
      </c>
      <c r="B3903" s="51">
        <v>2899</v>
      </c>
      <c r="C3903" t="s">
        <v>6771</v>
      </c>
      <c r="D3903" t="s">
        <v>6770</v>
      </c>
    </row>
    <row r="3904" spans="1:4" x14ac:dyDescent="0.25">
      <c r="A3904" t="s">
        <v>6768</v>
      </c>
      <c r="B3904" s="51">
        <v>2899</v>
      </c>
      <c r="C3904" t="s">
        <v>6772</v>
      </c>
      <c r="D3904" t="s">
        <v>6770</v>
      </c>
    </row>
    <row r="3905" spans="1:4" x14ac:dyDescent="0.25">
      <c r="A3905" t="s">
        <v>6768</v>
      </c>
      <c r="B3905" s="51">
        <v>2899</v>
      </c>
      <c r="C3905" t="s">
        <v>6773</v>
      </c>
      <c r="D3905" t="s">
        <v>6770</v>
      </c>
    </row>
    <row r="3906" spans="1:4" x14ac:dyDescent="0.25">
      <c r="A3906" t="s">
        <v>6768</v>
      </c>
      <c r="B3906" s="51">
        <v>2899</v>
      </c>
      <c r="C3906" t="s">
        <v>6770</v>
      </c>
    </row>
    <row r="3907" spans="1:4" x14ac:dyDescent="0.25">
      <c r="A3907" t="s">
        <v>6768</v>
      </c>
      <c r="B3907" s="51">
        <v>2899</v>
      </c>
      <c r="C3907" t="s">
        <v>6774</v>
      </c>
      <c r="D3907" t="s">
        <v>6770</v>
      </c>
    </row>
    <row r="3908" spans="1:4" x14ac:dyDescent="0.25">
      <c r="A3908" t="s">
        <v>6768</v>
      </c>
      <c r="B3908" s="51">
        <v>2899</v>
      </c>
      <c r="C3908" t="s">
        <v>6775</v>
      </c>
      <c r="D3908" t="s">
        <v>6770</v>
      </c>
    </row>
    <row r="3909" spans="1:4" x14ac:dyDescent="0.25">
      <c r="A3909" t="s">
        <v>6776</v>
      </c>
      <c r="B3909" s="51">
        <v>2900</v>
      </c>
      <c r="C3909" t="s">
        <v>6777</v>
      </c>
    </row>
    <row r="3910" spans="1:4" x14ac:dyDescent="0.25">
      <c r="A3910" t="s">
        <v>2155</v>
      </c>
      <c r="B3910" s="51">
        <v>2901</v>
      </c>
      <c r="C3910" t="s">
        <v>6778</v>
      </c>
    </row>
    <row r="3911" spans="1:4" x14ac:dyDescent="0.25">
      <c r="A3911" t="s">
        <v>2155</v>
      </c>
      <c r="B3911" s="51">
        <v>2901</v>
      </c>
      <c r="C3911" t="s">
        <v>6779</v>
      </c>
      <c r="D3911" t="s">
        <v>6778</v>
      </c>
    </row>
    <row r="3912" spans="1:4" x14ac:dyDescent="0.25">
      <c r="A3912" t="s">
        <v>2155</v>
      </c>
      <c r="B3912" s="51">
        <v>2901</v>
      </c>
      <c r="C3912" t="s">
        <v>6780</v>
      </c>
      <c r="D3912" t="s">
        <v>6778</v>
      </c>
    </row>
    <row r="3913" spans="1:4" x14ac:dyDescent="0.25">
      <c r="A3913" t="s">
        <v>6781</v>
      </c>
      <c r="B3913" s="51">
        <v>2902</v>
      </c>
      <c r="C3913" t="s">
        <v>6782</v>
      </c>
      <c r="D3913" t="s">
        <v>6783</v>
      </c>
    </row>
    <row r="3914" spans="1:4" x14ac:dyDescent="0.25">
      <c r="A3914" t="s">
        <v>6781</v>
      </c>
      <c r="B3914" s="51">
        <v>2902</v>
      </c>
      <c r="C3914" t="s">
        <v>6784</v>
      </c>
      <c r="D3914" t="s">
        <v>6783</v>
      </c>
    </row>
    <row r="3915" spans="1:4" x14ac:dyDescent="0.25">
      <c r="A3915" t="s">
        <v>6781</v>
      </c>
      <c r="B3915" s="51">
        <v>2902</v>
      </c>
      <c r="C3915" t="s">
        <v>6785</v>
      </c>
      <c r="D3915" t="s">
        <v>6783</v>
      </c>
    </row>
    <row r="3916" spans="1:4" x14ac:dyDescent="0.25">
      <c r="A3916" t="s">
        <v>6781</v>
      </c>
      <c r="B3916" s="51">
        <v>2902</v>
      </c>
      <c r="C3916" t="s">
        <v>6786</v>
      </c>
      <c r="D3916" t="s">
        <v>6783</v>
      </c>
    </row>
    <row r="3917" spans="1:4" x14ac:dyDescent="0.25">
      <c r="A3917" t="s">
        <v>6781</v>
      </c>
      <c r="B3917" s="51">
        <v>2902</v>
      </c>
      <c r="C3917" t="s">
        <v>6783</v>
      </c>
    </row>
    <row r="3918" spans="1:4" x14ac:dyDescent="0.25">
      <c r="A3918" t="s">
        <v>6781</v>
      </c>
      <c r="B3918" s="51">
        <v>2902</v>
      </c>
      <c r="C3918" t="s">
        <v>6787</v>
      </c>
      <c r="D3918" t="s">
        <v>6783</v>
      </c>
    </row>
    <row r="3919" spans="1:4" x14ac:dyDescent="0.25">
      <c r="A3919" t="s">
        <v>6788</v>
      </c>
      <c r="B3919" s="51">
        <v>2903</v>
      </c>
      <c r="C3919" t="s">
        <v>6789</v>
      </c>
      <c r="D3919" t="s">
        <v>6790</v>
      </c>
    </row>
    <row r="3920" spans="1:4" x14ac:dyDescent="0.25">
      <c r="A3920" t="s">
        <v>6788</v>
      </c>
      <c r="B3920" s="51">
        <v>2903</v>
      </c>
      <c r="C3920" t="s">
        <v>6791</v>
      </c>
      <c r="D3920" t="s">
        <v>6790</v>
      </c>
    </row>
    <row r="3921" spans="1:4" x14ac:dyDescent="0.25">
      <c r="A3921" t="s">
        <v>6788</v>
      </c>
      <c r="B3921" s="51">
        <v>2903</v>
      </c>
      <c r="C3921" t="s">
        <v>6792</v>
      </c>
      <c r="D3921" t="s">
        <v>6790</v>
      </c>
    </row>
    <row r="3922" spans="1:4" x14ac:dyDescent="0.25">
      <c r="A3922" t="s">
        <v>6788</v>
      </c>
      <c r="B3922" s="51">
        <v>2903</v>
      </c>
      <c r="C3922" t="s">
        <v>6793</v>
      </c>
      <c r="D3922" t="s">
        <v>6790</v>
      </c>
    </row>
    <row r="3923" spans="1:4" x14ac:dyDescent="0.25">
      <c r="A3923" t="s">
        <v>6788</v>
      </c>
      <c r="B3923" s="51">
        <v>2903</v>
      </c>
      <c r="C3923" t="s">
        <v>6794</v>
      </c>
      <c r="D3923" t="s">
        <v>6790</v>
      </c>
    </row>
    <row r="3924" spans="1:4" x14ac:dyDescent="0.25">
      <c r="A3924" t="s">
        <v>6788</v>
      </c>
      <c r="B3924" s="51">
        <v>2903</v>
      </c>
      <c r="C3924" t="s">
        <v>6790</v>
      </c>
    </row>
    <row r="3925" spans="1:4" x14ac:dyDescent="0.25">
      <c r="A3925" t="s">
        <v>6788</v>
      </c>
      <c r="B3925" s="51">
        <v>2903</v>
      </c>
      <c r="C3925" t="s">
        <v>6795</v>
      </c>
      <c r="D3925" t="s">
        <v>6790</v>
      </c>
    </row>
    <row r="3926" spans="1:4" x14ac:dyDescent="0.25">
      <c r="A3926" t="s">
        <v>6796</v>
      </c>
      <c r="B3926" s="51">
        <v>2904</v>
      </c>
      <c r="C3926" t="s">
        <v>6797</v>
      </c>
      <c r="D3926" t="s">
        <v>6798</v>
      </c>
    </row>
    <row r="3927" spans="1:4" x14ac:dyDescent="0.25">
      <c r="A3927" t="s">
        <v>6796</v>
      </c>
      <c r="B3927" s="51">
        <v>2904</v>
      </c>
      <c r="C3927" t="s">
        <v>6798</v>
      </c>
    </row>
    <row r="3928" spans="1:4" x14ac:dyDescent="0.25">
      <c r="A3928" t="s">
        <v>6796</v>
      </c>
      <c r="B3928" s="51">
        <v>2904</v>
      </c>
      <c r="C3928" t="s">
        <v>6799</v>
      </c>
      <c r="D3928" t="s">
        <v>6798</v>
      </c>
    </row>
    <row r="3929" spans="1:4" x14ac:dyDescent="0.25">
      <c r="A3929" t="s">
        <v>6796</v>
      </c>
      <c r="B3929" s="51">
        <v>2904</v>
      </c>
      <c r="C3929" t="s">
        <v>6800</v>
      </c>
      <c r="D3929" t="s">
        <v>6798</v>
      </c>
    </row>
    <row r="3930" spans="1:4" x14ac:dyDescent="0.25">
      <c r="A3930" t="s">
        <v>6801</v>
      </c>
      <c r="B3930" s="51">
        <v>2905</v>
      </c>
      <c r="C3930" t="s">
        <v>6802</v>
      </c>
      <c r="D3930" t="s">
        <v>6803</v>
      </c>
    </row>
    <row r="3931" spans="1:4" x14ac:dyDescent="0.25">
      <c r="A3931" t="s">
        <v>6801</v>
      </c>
      <c r="B3931" s="51">
        <v>2905</v>
      </c>
      <c r="C3931" t="s">
        <v>6804</v>
      </c>
      <c r="D3931" t="s">
        <v>6803</v>
      </c>
    </row>
    <row r="3932" spans="1:4" x14ac:dyDescent="0.25">
      <c r="A3932" t="s">
        <v>6801</v>
      </c>
      <c r="B3932" s="51">
        <v>2905</v>
      </c>
      <c r="C3932" t="s">
        <v>6805</v>
      </c>
      <c r="D3932" t="s">
        <v>6803</v>
      </c>
    </row>
    <row r="3933" spans="1:4" x14ac:dyDescent="0.25">
      <c r="A3933" t="s">
        <v>6801</v>
      </c>
      <c r="B3933" s="51">
        <v>2905</v>
      </c>
      <c r="C3933" t="s">
        <v>6803</v>
      </c>
    </row>
    <row r="3934" spans="1:4" x14ac:dyDescent="0.25">
      <c r="A3934" t="s">
        <v>6806</v>
      </c>
      <c r="B3934" s="51">
        <v>2906</v>
      </c>
      <c r="C3934" t="s">
        <v>6807</v>
      </c>
      <c r="D3934" t="s">
        <v>6808</v>
      </c>
    </row>
    <row r="3935" spans="1:4" x14ac:dyDescent="0.25">
      <c r="A3935" t="s">
        <v>6806</v>
      </c>
      <c r="B3935" s="51">
        <v>2906</v>
      </c>
      <c r="C3935" t="s">
        <v>6808</v>
      </c>
    </row>
    <row r="3936" spans="1:4" x14ac:dyDescent="0.25">
      <c r="A3936" t="s">
        <v>6806</v>
      </c>
      <c r="B3936" s="51">
        <v>2906</v>
      </c>
      <c r="C3936" t="s">
        <v>6809</v>
      </c>
      <c r="D3936" t="s">
        <v>6808</v>
      </c>
    </row>
    <row r="3937" spans="1:4" x14ac:dyDescent="0.25">
      <c r="A3937" t="s">
        <v>6810</v>
      </c>
      <c r="B3937" s="51">
        <v>2907</v>
      </c>
      <c r="C3937" t="s">
        <v>6811</v>
      </c>
      <c r="D3937" t="s">
        <v>6812</v>
      </c>
    </row>
    <row r="3938" spans="1:4" x14ac:dyDescent="0.25">
      <c r="A3938" t="s">
        <v>6810</v>
      </c>
      <c r="B3938" s="51">
        <v>2907</v>
      </c>
      <c r="C3938" t="s">
        <v>6812</v>
      </c>
    </row>
    <row r="3939" spans="1:4" x14ac:dyDescent="0.25">
      <c r="A3939" t="s">
        <v>6810</v>
      </c>
      <c r="B3939" s="51">
        <v>2907</v>
      </c>
      <c r="C3939" t="s">
        <v>6813</v>
      </c>
      <c r="D3939" t="s">
        <v>6812</v>
      </c>
    </row>
    <row r="3940" spans="1:4" x14ac:dyDescent="0.25">
      <c r="A3940" t="s">
        <v>14271</v>
      </c>
      <c r="B3940" s="51">
        <v>2907</v>
      </c>
      <c r="C3940" t="s">
        <v>14272</v>
      </c>
      <c r="D3940" t="s">
        <v>6812</v>
      </c>
    </row>
    <row r="3941" spans="1:4" x14ac:dyDescent="0.25">
      <c r="A3941" t="s">
        <v>6814</v>
      </c>
      <c r="B3941" s="51">
        <v>2908</v>
      </c>
      <c r="C3941" t="s">
        <v>6815</v>
      </c>
      <c r="D3941" t="s">
        <v>6816</v>
      </c>
    </row>
    <row r="3942" spans="1:4" x14ac:dyDescent="0.25">
      <c r="A3942" t="s">
        <v>6814</v>
      </c>
      <c r="B3942" s="51">
        <v>2908</v>
      </c>
      <c r="C3942" t="s">
        <v>6817</v>
      </c>
      <c r="D3942" t="s">
        <v>6816</v>
      </c>
    </row>
    <row r="3943" spans="1:4" x14ac:dyDescent="0.25">
      <c r="A3943" t="s">
        <v>6814</v>
      </c>
      <c r="B3943" s="51">
        <v>2908</v>
      </c>
      <c r="C3943" t="s">
        <v>6818</v>
      </c>
      <c r="D3943" t="s">
        <v>6816</v>
      </c>
    </row>
    <row r="3944" spans="1:4" x14ac:dyDescent="0.25">
      <c r="A3944" t="s">
        <v>6814</v>
      </c>
      <c r="B3944" s="51">
        <v>2908</v>
      </c>
      <c r="C3944" t="s">
        <v>6816</v>
      </c>
    </row>
    <row r="3945" spans="1:4" x14ac:dyDescent="0.25">
      <c r="A3945" t="s">
        <v>6819</v>
      </c>
      <c r="B3945" s="51">
        <v>2909</v>
      </c>
      <c r="C3945" t="s">
        <v>6820</v>
      </c>
      <c r="D3945" t="s">
        <v>6821</v>
      </c>
    </row>
    <row r="3946" spans="1:4" x14ac:dyDescent="0.25">
      <c r="A3946" t="s">
        <v>6819</v>
      </c>
      <c r="B3946" s="51">
        <v>2909</v>
      </c>
      <c r="C3946" t="s">
        <v>6821</v>
      </c>
    </row>
    <row r="3947" spans="1:4" x14ac:dyDescent="0.25">
      <c r="A3947" t="s">
        <v>6819</v>
      </c>
      <c r="B3947" s="51">
        <v>2909</v>
      </c>
      <c r="C3947" t="s">
        <v>6822</v>
      </c>
      <c r="D3947" t="s">
        <v>6821</v>
      </c>
    </row>
    <row r="3948" spans="1:4" x14ac:dyDescent="0.25">
      <c r="A3948" t="s">
        <v>6823</v>
      </c>
      <c r="B3948" s="51">
        <v>2910</v>
      </c>
      <c r="C3948" t="s">
        <v>6824</v>
      </c>
      <c r="D3948" t="s">
        <v>6825</v>
      </c>
    </row>
    <row r="3949" spans="1:4" x14ac:dyDescent="0.25">
      <c r="A3949" t="s">
        <v>6823</v>
      </c>
      <c r="B3949" s="51">
        <v>2910</v>
      </c>
      <c r="C3949" t="s">
        <v>6826</v>
      </c>
      <c r="D3949" t="s">
        <v>6825</v>
      </c>
    </row>
    <row r="3950" spans="1:4" x14ac:dyDescent="0.25">
      <c r="A3950" t="s">
        <v>6823</v>
      </c>
      <c r="B3950" s="51">
        <v>2910</v>
      </c>
      <c r="C3950" t="s">
        <v>6827</v>
      </c>
      <c r="D3950" t="s">
        <v>6825</v>
      </c>
    </row>
    <row r="3951" spans="1:4" x14ac:dyDescent="0.25">
      <c r="A3951" t="s">
        <v>6823</v>
      </c>
      <c r="B3951" s="51">
        <v>2910</v>
      </c>
      <c r="C3951" t="s">
        <v>6828</v>
      </c>
      <c r="D3951" t="s">
        <v>6825</v>
      </c>
    </row>
    <row r="3952" spans="1:4" x14ac:dyDescent="0.25">
      <c r="A3952" t="s">
        <v>6823</v>
      </c>
      <c r="B3952" s="51">
        <v>2910</v>
      </c>
      <c r="C3952" t="s">
        <v>6829</v>
      </c>
      <c r="D3952" t="s">
        <v>6825</v>
      </c>
    </row>
    <row r="3953" spans="1:4" x14ac:dyDescent="0.25">
      <c r="A3953" t="s">
        <v>6823</v>
      </c>
      <c r="B3953" s="51">
        <v>2910</v>
      </c>
      <c r="C3953" t="s">
        <v>6825</v>
      </c>
    </row>
    <row r="3954" spans="1:4" x14ac:dyDescent="0.25">
      <c r="A3954" t="s">
        <v>6830</v>
      </c>
      <c r="B3954" s="51">
        <v>2911</v>
      </c>
      <c r="C3954" t="s">
        <v>6831</v>
      </c>
      <c r="D3954" t="s">
        <v>6832</v>
      </c>
    </row>
    <row r="3955" spans="1:4" x14ac:dyDescent="0.25">
      <c r="A3955" t="s">
        <v>6830</v>
      </c>
      <c r="B3955" s="51">
        <v>2911</v>
      </c>
      <c r="C3955" t="s">
        <v>6833</v>
      </c>
      <c r="D3955" t="s">
        <v>6832</v>
      </c>
    </row>
    <row r="3956" spans="1:4" x14ac:dyDescent="0.25">
      <c r="A3956" t="s">
        <v>6830</v>
      </c>
      <c r="B3956" s="51">
        <v>2911</v>
      </c>
      <c r="C3956" t="s">
        <v>6834</v>
      </c>
      <c r="D3956" t="s">
        <v>6832</v>
      </c>
    </row>
    <row r="3957" spans="1:4" x14ac:dyDescent="0.25">
      <c r="A3957" t="s">
        <v>6830</v>
      </c>
      <c r="B3957" s="51">
        <v>2911</v>
      </c>
      <c r="C3957" t="s">
        <v>6835</v>
      </c>
      <c r="D3957" t="s">
        <v>6832</v>
      </c>
    </row>
    <row r="3958" spans="1:4" x14ac:dyDescent="0.25">
      <c r="A3958" t="s">
        <v>6830</v>
      </c>
      <c r="B3958" s="51">
        <v>2911</v>
      </c>
      <c r="C3958" t="s">
        <v>6836</v>
      </c>
      <c r="D3958" t="s">
        <v>6832</v>
      </c>
    </row>
    <row r="3959" spans="1:4" x14ac:dyDescent="0.25">
      <c r="A3959" t="s">
        <v>6830</v>
      </c>
      <c r="B3959" s="51">
        <v>2911</v>
      </c>
      <c r="C3959" t="s">
        <v>6832</v>
      </c>
    </row>
    <row r="3960" spans="1:4" x14ac:dyDescent="0.25">
      <c r="A3960" t="s">
        <v>6830</v>
      </c>
      <c r="B3960" s="51">
        <v>2911</v>
      </c>
      <c r="C3960" t="s">
        <v>6837</v>
      </c>
      <c r="D3960" t="s">
        <v>6832</v>
      </c>
    </row>
    <row r="3961" spans="1:4" x14ac:dyDescent="0.25">
      <c r="A3961" t="s">
        <v>6830</v>
      </c>
      <c r="B3961" s="51">
        <v>2911</v>
      </c>
      <c r="C3961" t="s">
        <v>6838</v>
      </c>
      <c r="D3961" t="s">
        <v>6832</v>
      </c>
    </row>
    <row r="3962" spans="1:4" x14ac:dyDescent="0.25">
      <c r="A3962" t="s">
        <v>6839</v>
      </c>
      <c r="B3962" s="51">
        <v>2912</v>
      </c>
      <c r="C3962" t="s">
        <v>6840</v>
      </c>
      <c r="D3962" t="s">
        <v>6841</v>
      </c>
    </row>
    <row r="3963" spans="1:4" x14ac:dyDescent="0.25">
      <c r="A3963" t="s">
        <v>6839</v>
      </c>
      <c r="B3963" s="51">
        <v>2912</v>
      </c>
      <c r="C3963" t="s">
        <v>6842</v>
      </c>
      <c r="D3963" t="s">
        <v>6841</v>
      </c>
    </row>
    <row r="3964" spans="1:4" x14ac:dyDescent="0.25">
      <c r="A3964" t="s">
        <v>6839</v>
      </c>
      <c r="B3964" s="51">
        <v>2912</v>
      </c>
      <c r="C3964" t="s">
        <v>6843</v>
      </c>
      <c r="D3964" t="s">
        <v>6841</v>
      </c>
    </row>
    <row r="3965" spans="1:4" x14ac:dyDescent="0.25">
      <c r="A3965" t="s">
        <v>6839</v>
      </c>
      <c r="B3965" s="51">
        <v>2912</v>
      </c>
      <c r="C3965" t="s">
        <v>6841</v>
      </c>
    </row>
    <row r="3966" spans="1:4" x14ac:dyDescent="0.25">
      <c r="A3966" t="s">
        <v>6844</v>
      </c>
      <c r="B3966" s="51">
        <v>2913</v>
      </c>
      <c r="C3966" t="s">
        <v>6845</v>
      </c>
      <c r="D3966" t="s">
        <v>6846</v>
      </c>
    </row>
    <row r="3967" spans="1:4" x14ac:dyDescent="0.25">
      <c r="A3967" t="s">
        <v>6844</v>
      </c>
      <c r="B3967" s="51">
        <v>2913</v>
      </c>
      <c r="C3967" t="s">
        <v>6847</v>
      </c>
      <c r="D3967" t="s">
        <v>6846</v>
      </c>
    </row>
    <row r="3968" spans="1:4" x14ac:dyDescent="0.25">
      <c r="A3968" t="s">
        <v>6844</v>
      </c>
      <c r="B3968" s="51">
        <v>2913</v>
      </c>
      <c r="C3968" t="s">
        <v>6846</v>
      </c>
    </row>
    <row r="3969" spans="1:4" x14ac:dyDescent="0.25">
      <c r="A3969" t="s">
        <v>6844</v>
      </c>
      <c r="B3969" s="51">
        <v>2913</v>
      </c>
      <c r="C3969" t="s">
        <v>6848</v>
      </c>
      <c r="D3969" t="s">
        <v>6846</v>
      </c>
    </row>
    <row r="3970" spans="1:4" x14ac:dyDescent="0.25">
      <c r="A3970" t="s">
        <v>6844</v>
      </c>
      <c r="B3970" s="51">
        <v>2913</v>
      </c>
      <c r="C3970" t="s">
        <v>6849</v>
      </c>
      <c r="D3970" t="s">
        <v>6846</v>
      </c>
    </row>
    <row r="3971" spans="1:4" x14ac:dyDescent="0.25">
      <c r="A3971" t="s">
        <v>6850</v>
      </c>
      <c r="B3971" s="51">
        <v>2914</v>
      </c>
      <c r="C3971" t="s">
        <v>6851</v>
      </c>
    </row>
    <row r="3972" spans="1:4" x14ac:dyDescent="0.25">
      <c r="A3972" t="s">
        <v>6852</v>
      </c>
      <c r="B3972" s="51">
        <v>2915</v>
      </c>
      <c r="C3972" t="s">
        <v>6853</v>
      </c>
      <c r="D3972" t="s">
        <v>6854</v>
      </c>
    </row>
    <row r="3973" spans="1:4" x14ac:dyDescent="0.25">
      <c r="A3973" t="s">
        <v>6852</v>
      </c>
      <c r="B3973" s="51">
        <v>2915</v>
      </c>
      <c r="C3973" t="s">
        <v>6854</v>
      </c>
    </row>
    <row r="3974" spans="1:4" x14ac:dyDescent="0.25">
      <c r="A3974" t="s">
        <v>6852</v>
      </c>
      <c r="B3974" s="51">
        <v>2915</v>
      </c>
      <c r="C3974" t="s">
        <v>6855</v>
      </c>
      <c r="D3974" t="s">
        <v>6854</v>
      </c>
    </row>
    <row r="3975" spans="1:4" x14ac:dyDescent="0.25">
      <c r="A3975" t="s">
        <v>6852</v>
      </c>
      <c r="B3975" s="51">
        <v>2915</v>
      </c>
      <c r="C3975" t="s">
        <v>6856</v>
      </c>
      <c r="D3975" t="s">
        <v>6854</v>
      </c>
    </row>
    <row r="3976" spans="1:4" x14ac:dyDescent="0.25">
      <c r="A3976" t="s">
        <v>6857</v>
      </c>
      <c r="B3976" s="51">
        <v>2916</v>
      </c>
      <c r="C3976" t="s">
        <v>6858</v>
      </c>
      <c r="D3976" t="s">
        <v>6859</v>
      </c>
    </row>
    <row r="3977" spans="1:4" x14ac:dyDescent="0.25">
      <c r="A3977" t="s">
        <v>6857</v>
      </c>
      <c r="B3977" s="51">
        <v>2916</v>
      </c>
      <c r="C3977" t="s">
        <v>6859</v>
      </c>
    </row>
    <row r="3978" spans="1:4" x14ac:dyDescent="0.25">
      <c r="A3978" t="s">
        <v>6857</v>
      </c>
      <c r="B3978" s="51">
        <v>2916</v>
      </c>
      <c r="C3978" t="s">
        <v>6860</v>
      </c>
      <c r="D3978" t="s">
        <v>6859</v>
      </c>
    </row>
    <row r="3979" spans="1:4" x14ac:dyDescent="0.25">
      <c r="A3979" t="s">
        <v>6857</v>
      </c>
      <c r="B3979" s="51">
        <v>2916</v>
      </c>
      <c r="C3979" t="s">
        <v>6861</v>
      </c>
      <c r="D3979" t="s">
        <v>6859</v>
      </c>
    </row>
    <row r="3980" spans="1:4" x14ac:dyDescent="0.25">
      <c r="A3980" t="s">
        <v>6862</v>
      </c>
      <c r="B3980" s="51">
        <v>2917</v>
      </c>
      <c r="C3980" t="s">
        <v>6863</v>
      </c>
      <c r="D3980" t="s">
        <v>6864</v>
      </c>
    </row>
    <row r="3981" spans="1:4" x14ac:dyDescent="0.25">
      <c r="A3981" t="s">
        <v>6862</v>
      </c>
      <c r="B3981" s="51">
        <v>2917</v>
      </c>
      <c r="C3981" t="s">
        <v>6864</v>
      </c>
    </row>
    <row r="3982" spans="1:4" x14ac:dyDescent="0.25">
      <c r="A3982" t="s">
        <v>6862</v>
      </c>
      <c r="B3982" s="51">
        <v>2917</v>
      </c>
      <c r="C3982" t="s">
        <v>6865</v>
      </c>
      <c r="D3982" t="s">
        <v>6864</v>
      </c>
    </row>
    <row r="3983" spans="1:4" x14ac:dyDescent="0.25">
      <c r="A3983" t="s">
        <v>6862</v>
      </c>
      <c r="B3983" s="51">
        <v>2917</v>
      </c>
      <c r="C3983" t="s">
        <v>6866</v>
      </c>
      <c r="D3983" t="s">
        <v>6864</v>
      </c>
    </row>
    <row r="3984" spans="1:4" x14ac:dyDescent="0.25">
      <c r="A3984" t="s">
        <v>6867</v>
      </c>
      <c r="B3984" s="51">
        <v>2918</v>
      </c>
      <c r="C3984" t="s">
        <v>6868</v>
      </c>
    </row>
    <row r="3985" spans="1:4" x14ac:dyDescent="0.25">
      <c r="A3985" t="s">
        <v>6867</v>
      </c>
      <c r="B3985" s="51">
        <v>2918</v>
      </c>
      <c r="C3985" t="s">
        <v>6869</v>
      </c>
      <c r="D3985" t="s">
        <v>6868</v>
      </c>
    </row>
    <row r="3986" spans="1:4" x14ac:dyDescent="0.25">
      <c r="A3986" t="s">
        <v>6870</v>
      </c>
      <c r="B3986" s="51">
        <v>2919</v>
      </c>
      <c r="C3986" t="s">
        <v>6871</v>
      </c>
      <c r="D3986" t="s">
        <v>6872</v>
      </c>
    </row>
    <row r="3987" spans="1:4" x14ac:dyDescent="0.25">
      <c r="A3987" t="s">
        <v>6870</v>
      </c>
      <c r="B3987" s="51">
        <v>2919</v>
      </c>
      <c r="C3987" t="s">
        <v>6872</v>
      </c>
    </row>
    <row r="3988" spans="1:4" x14ac:dyDescent="0.25">
      <c r="A3988" t="s">
        <v>6873</v>
      </c>
      <c r="B3988" s="51">
        <v>2920</v>
      </c>
      <c r="C3988" t="s">
        <v>6874</v>
      </c>
      <c r="D3988" t="s">
        <v>6875</v>
      </c>
    </row>
    <row r="3989" spans="1:4" x14ac:dyDescent="0.25">
      <c r="A3989" t="s">
        <v>6873</v>
      </c>
      <c r="B3989" s="51">
        <v>2920</v>
      </c>
      <c r="C3989" t="s">
        <v>6875</v>
      </c>
    </row>
    <row r="3990" spans="1:4" x14ac:dyDescent="0.25">
      <c r="A3990" t="s">
        <v>6876</v>
      </c>
      <c r="B3990" s="51">
        <v>2921</v>
      </c>
      <c r="C3990" t="s">
        <v>6877</v>
      </c>
      <c r="D3990" t="s">
        <v>6878</v>
      </c>
    </row>
    <row r="3991" spans="1:4" x14ac:dyDescent="0.25">
      <c r="A3991" t="s">
        <v>6876</v>
      </c>
      <c r="B3991" s="51">
        <v>2921</v>
      </c>
      <c r="C3991" t="s">
        <v>6878</v>
      </c>
    </row>
    <row r="3992" spans="1:4" x14ac:dyDescent="0.25">
      <c r="A3992" t="s">
        <v>6879</v>
      </c>
      <c r="B3992" s="51">
        <v>2922</v>
      </c>
      <c r="C3992" t="s">
        <v>6880</v>
      </c>
      <c r="D3992" t="s">
        <v>6881</v>
      </c>
    </row>
    <row r="3993" spans="1:4" x14ac:dyDescent="0.25">
      <c r="A3993" t="s">
        <v>6879</v>
      </c>
      <c r="B3993" s="51">
        <v>2922</v>
      </c>
      <c r="C3993" t="s">
        <v>6882</v>
      </c>
      <c r="D3993" t="s">
        <v>6881</v>
      </c>
    </row>
    <row r="3994" spans="1:4" x14ac:dyDescent="0.25">
      <c r="A3994" t="s">
        <v>6879</v>
      </c>
      <c r="B3994" s="51">
        <v>2922</v>
      </c>
      <c r="C3994" t="s">
        <v>6883</v>
      </c>
      <c r="D3994" t="s">
        <v>6881</v>
      </c>
    </row>
    <row r="3995" spans="1:4" x14ac:dyDescent="0.25">
      <c r="A3995" t="s">
        <v>6879</v>
      </c>
      <c r="B3995" s="51">
        <v>2922</v>
      </c>
      <c r="C3995" t="s">
        <v>6884</v>
      </c>
      <c r="D3995" t="s">
        <v>6881</v>
      </c>
    </row>
    <row r="3996" spans="1:4" x14ac:dyDescent="0.25">
      <c r="A3996" t="s">
        <v>6879</v>
      </c>
      <c r="B3996" s="51">
        <v>2922</v>
      </c>
      <c r="C3996" t="s">
        <v>6885</v>
      </c>
      <c r="D3996" t="s">
        <v>6881</v>
      </c>
    </row>
    <row r="3997" spans="1:4" x14ac:dyDescent="0.25">
      <c r="A3997" t="s">
        <v>6879</v>
      </c>
      <c r="B3997" s="51">
        <v>2922</v>
      </c>
      <c r="C3997" t="s">
        <v>6881</v>
      </c>
    </row>
    <row r="3998" spans="1:4" x14ac:dyDescent="0.25">
      <c r="A3998" t="s">
        <v>6879</v>
      </c>
      <c r="B3998" s="51">
        <v>2922</v>
      </c>
      <c r="C3998" t="s">
        <v>6886</v>
      </c>
      <c r="D3998" t="s">
        <v>6881</v>
      </c>
    </row>
    <row r="3999" spans="1:4" x14ac:dyDescent="0.25">
      <c r="A3999" t="s">
        <v>6887</v>
      </c>
      <c r="B3999" s="51">
        <v>2923</v>
      </c>
      <c r="C3999" t="s">
        <v>6888</v>
      </c>
      <c r="D3999" t="s">
        <v>6889</v>
      </c>
    </row>
    <row r="4000" spans="1:4" x14ac:dyDescent="0.25">
      <c r="A4000" t="s">
        <v>6887</v>
      </c>
      <c r="B4000" s="51">
        <v>2923</v>
      </c>
      <c r="C4000" t="s">
        <v>6890</v>
      </c>
      <c r="D4000" t="s">
        <v>6889</v>
      </c>
    </row>
    <row r="4001" spans="1:4" x14ac:dyDescent="0.25">
      <c r="A4001" t="s">
        <v>6887</v>
      </c>
      <c r="B4001" s="51">
        <v>2923</v>
      </c>
      <c r="C4001" t="s">
        <v>6889</v>
      </c>
    </row>
    <row r="4002" spans="1:4" x14ac:dyDescent="0.25">
      <c r="A4002" t="s">
        <v>6887</v>
      </c>
      <c r="B4002" s="51">
        <v>2923</v>
      </c>
      <c r="C4002" t="s">
        <v>6891</v>
      </c>
      <c r="D4002" t="s">
        <v>6889</v>
      </c>
    </row>
    <row r="4003" spans="1:4" x14ac:dyDescent="0.25">
      <c r="A4003" t="s">
        <v>6892</v>
      </c>
      <c r="B4003" s="51">
        <v>2924</v>
      </c>
      <c r="C4003" t="s">
        <v>6893</v>
      </c>
      <c r="D4003" t="s">
        <v>6894</v>
      </c>
    </row>
    <row r="4004" spans="1:4" x14ac:dyDescent="0.25">
      <c r="A4004" t="s">
        <v>6892</v>
      </c>
      <c r="B4004" s="51">
        <v>2924</v>
      </c>
      <c r="C4004" t="s">
        <v>6894</v>
      </c>
    </row>
    <row r="4005" spans="1:4" x14ac:dyDescent="0.25">
      <c r="A4005" t="s">
        <v>6895</v>
      </c>
      <c r="B4005" s="51">
        <v>2925</v>
      </c>
      <c r="C4005" t="s">
        <v>6896</v>
      </c>
      <c r="D4005" t="s">
        <v>6897</v>
      </c>
    </row>
    <row r="4006" spans="1:4" x14ac:dyDescent="0.25">
      <c r="A4006" t="s">
        <v>6895</v>
      </c>
      <c r="B4006" s="51">
        <v>2925</v>
      </c>
      <c r="C4006" t="s">
        <v>6897</v>
      </c>
    </row>
    <row r="4007" spans="1:4" x14ac:dyDescent="0.25">
      <c r="A4007" t="s">
        <v>6895</v>
      </c>
      <c r="B4007" s="51">
        <v>2925</v>
      </c>
      <c r="C4007" t="s">
        <v>6898</v>
      </c>
      <c r="D4007" t="s">
        <v>6897</v>
      </c>
    </row>
    <row r="4008" spans="1:4" x14ac:dyDescent="0.25">
      <c r="A4008" t="s">
        <v>6899</v>
      </c>
      <c r="B4008" s="51">
        <v>2926</v>
      </c>
      <c r="C4008" t="s">
        <v>6900</v>
      </c>
      <c r="D4008" t="s">
        <v>6901</v>
      </c>
    </row>
    <row r="4009" spans="1:4" x14ac:dyDescent="0.25">
      <c r="A4009" t="s">
        <v>6899</v>
      </c>
      <c r="B4009" s="51">
        <v>2926</v>
      </c>
      <c r="C4009" t="s">
        <v>6901</v>
      </c>
    </row>
    <row r="4010" spans="1:4" x14ac:dyDescent="0.25">
      <c r="A4010" t="s">
        <v>6902</v>
      </c>
      <c r="B4010" s="51">
        <v>2927</v>
      </c>
      <c r="C4010" t="s">
        <v>6903</v>
      </c>
      <c r="D4010" t="s">
        <v>6904</v>
      </c>
    </row>
    <row r="4011" spans="1:4" x14ac:dyDescent="0.25">
      <c r="A4011" t="s">
        <v>6902</v>
      </c>
      <c r="B4011" s="51">
        <v>2927</v>
      </c>
      <c r="C4011" t="s">
        <v>6905</v>
      </c>
      <c r="D4011" t="s">
        <v>6904</v>
      </c>
    </row>
    <row r="4012" spans="1:4" x14ac:dyDescent="0.25">
      <c r="A4012" t="s">
        <v>6902</v>
      </c>
      <c r="B4012" s="51">
        <v>2927</v>
      </c>
      <c r="C4012" t="s">
        <v>6904</v>
      </c>
    </row>
    <row r="4013" spans="1:4" x14ac:dyDescent="0.25">
      <c r="A4013" t="s">
        <v>6902</v>
      </c>
      <c r="B4013" s="51">
        <v>2927</v>
      </c>
      <c r="C4013" t="s">
        <v>6906</v>
      </c>
      <c r="D4013" t="s">
        <v>6904</v>
      </c>
    </row>
    <row r="4014" spans="1:4" x14ac:dyDescent="0.25">
      <c r="A4014" t="s">
        <v>6902</v>
      </c>
      <c r="B4014" s="51">
        <v>2927</v>
      </c>
      <c r="C4014" t="s">
        <v>6907</v>
      </c>
      <c r="D4014" t="s">
        <v>6904</v>
      </c>
    </row>
    <row r="4015" spans="1:4" x14ac:dyDescent="0.25">
      <c r="A4015" t="s">
        <v>6902</v>
      </c>
      <c r="B4015" s="51">
        <v>2927</v>
      </c>
      <c r="C4015" t="s">
        <v>6908</v>
      </c>
      <c r="D4015" t="s">
        <v>6904</v>
      </c>
    </row>
    <row r="4016" spans="1:4" x14ac:dyDescent="0.25">
      <c r="A4016" t="s">
        <v>6909</v>
      </c>
      <c r="B4016" s="51">
        <v>2928</v>
      </c>
      <c r="C4016" t="s">
        <v>6910</v>
      </c>
      <c r="D4016" t="s">
        <v>6911</v>
      </c>
    </row>
    <row r="4017" spans="1:4" x14ac:dyDescent="0.25">
      <c r="A4017" t="s">
        <v>6909</v>
      </c>
      <c r="B4017" s="51">
        <v>2928</v>
      </c>
      <c r="C4017" t="s">
        <v>6912</v>
      </c>
      <c r="D4017" t="s">
        <v>6911</v>
      </c>
    </row>
    <row r="4018" spans="1:4" x14ac:dyDescent="0.25">
      <c r="A4018" t="s">
        <v>6909</v>
      </c>
      <c r="B4018" s="51">
        <v>2928</v>
      </c>
      <c r="C4018" t="s">
        <v>6913</v>
      </c>
      <c r="D4018" t="s">
        <v>6911</v>
      </c>
    </row>
    <row r="4019" spans="1:4" x14ac:dyDescent="0.25">
      <c r="A4019" t="s">
        <v>6909</v>
      </c>
      <c r="B4019" s="51">
        <v>2928</v>
      </c>
      <c r="C4019" t="s">
        <v>6911</v>
      </c>
    </row>
    <row r="4020" spans="1:4" x14ac:dyDescent="0.25">
      <c r="A4020" t="s">
        <v>6914</v>
      </c>
      <c r="B4020" s="51">
        <v>2929</v>
      </c>
      <c r="C4020" t="s">
        <v>6915</v>
      </c>
      <c r="D4020" t="s">
        <v>6916</v>
      </c>
    </row>
    <row r="4021" spans="1:4" x14ac:dyDescent="0.25">
      <c r="A4021" t="s">
        <v>6914</v>
      </c>
      <c r="B4021" s="51">
        <v>2929</v>
      </c>
      <c r="C4021" t="s">
        <v>6917</v>
      </c>
      <c r="D4021" t="s">
        <v>6916</v>
      </c>
    </row>
    <row r="4022" spans="1:4" x14ac:dyDescent="0.25">
      <c r="A4022" t="s">
        <v>6914</v>
      </c>
      <c r="B4022" s="51">
        <v>2929</v>
      </c>
      <c r="C4022" t="s">
        <v>6918</v>
      </c>
      <c r="D4022" t="s">
        <v>6916</v>
      </c>
    </row>
    <row r="4023" spans="1:4" x14ac:dyDescent="0.25">
      <c r="A4023" t="s">
        <v>6914</v>
      </c>
      <c r="B4023" s="51">
        <v>2929</v>
      </c>
      <c r="C4023" t="s">
        <v>6916</v>
      </c>
    </row>
    <row r="4024" spans="1:4" x14ac:dyDescent="0.25">
      <c r="A4024" t="s">
        <v>6914</v>
      </c>
      <c r="B4024" s="51">
        <v>2929</v>
      </c>
      <c r="C4024" t="s">
        <v>6919</v>
      </c>
      <c r="D4024" t="s">
        <v>6916</v>
      </c>
    </row>
    <row r="4025" spans="1:4" x14ac:dyDescent="0.25">
      <c r="A4025" t="s">
        <v>6914</v>
      </c>
      <c r="B4025" s="51">
        <v>2929</v>
      </c>
      <c r="C4025" t="s">
        <v>6920</v>
      </c>
      <c r="D4025" t="s">
        <v>6916</v>
      </c>
    </row>
    <row r="4026" spans="1:4" x14ac:dyDescent="0.25">
      <c r="A4026" t="s">
        <v>6914</v>
      </c>
      <c r="B4026" s="51">
        <v>2929</v>
      </c>
      <c r="C4026" t="s">
        <v>6921</v>
      </c>
      <c r="D4026" t="s">
        <v>6916</v>
      </c>
    </row>
    <row r="4027" spans="1:4" x14ac:dyDescent="0.25">
      <c r="A4027" t="s">
        <v>6922</v>
      </c>
      <c r="B4027" s="51">
        <v>2930</v>
      </c>
      <c r="C4027" t="s">
        <v>6923</v>
      </c>
      <c r="D4027" t="s">
        <v>6924</v>
      </c>
    </row>
    <row r="4028" spans="1:4" x14ac:dyDescent="0.25">
      <c r="A4028" t="s">
        <v>6922</v>
      </c>
      <c r="B4028" s="51">
        <v>2930</v>
      </c>
      <c r="C4028" t="s">
        <v>6925</v>
      </c>
      <c r="D4028" t="s">
        <v>6924</v>
      </c>
    </row>
    <row r="4029" spans="1:4" x14ac:dyDescent="0.25">
      <c r="A4029" t="s">
        <v>6922</v>
      </c>
      <c r="B4029" s="51">
        <v>2930</v>
      </c>
      <c r="C4029" t="s">
        <v>6926</v>
      </c>
      <c r="D4029" t="s">
        <v>6924</v>
      </c>
    </row>
    <row r="4030" spans="1:4" x14ac:dyDescent="0.25">
      <c r="A4030" t="s">
        <v>6922</v>
      </c>
      <c r="B4030" s="51">
        <v>2930</v>
      </c>
      <c r="C4030" t="s">
        <v>6927</v>
      </c>
      <c r="D4030" t="s">
        <v>6924</v>
      </c>
    </row>
    <row r="4031" spans="1:4" x14ac:dyDescent="0.25">
      <c r="A4031" t="s">
        <v>6922</v>
      </c>
      <c r="B4031" s="51">
        <v>2930</v>
      </c>
      <c r="C4031" t="s">
        <v>6924</v>
      </c>
    </row>
    <row r="4032" spans="1:4" x14ac:dyDescent="0.25">
      <c r="A4032" t="s">
        <v>6922</v>
      </c>
      <c r="B4032" s="51">
        <v>2930</v>
      </c>
      <c r="C4032" t="s">
        <v>6928</v>
      </c>
      <c r="D4032" t="s">
        <v>6924</v>
      </c>
    </row>
    <row r="4033" spans="1:4" x14ac:dyDescent="0.25">
      <c r="A4033" t="s">
        <v>6929</v>
      </c>
      <c r="B4033" s="51">
        <v>2931</v>
      </c>
      <c r="C4033" t="s">
        <v>6930</v>
      </c>
      <c r="D4033" t="s">
        <v>6931</v>
      </c>
    </row>
    <row r="4034" spans="1:4" x14ac:dyDescent="0.25">
      <c r="A4034" t="s">
        <v>6929</v>
      </c>
      <c r="B4034" s="51">
        <v>2931</v>
      </c>
      <c r="C4034" t="s">
        <v>6932</v>
      </c>
      <c r="D4034" t="s">
        <v>6931</v>
      </c>
    </row>
    <row r="4035" spans="1:4" x14ac:dyDescent="0.25">
      <c r="A4035" t="s">
        <v>6929</v>
      </c>
      <c r="B4035" s="51">
        <v>2931</v>
      </c>
      <c r="C4035" t="s">
        <v>6931</v>
      </c>
    </row>
    <row r="4036" spans="1:4" x14ac:dyDescent="0.25">
      <c r="A4036" t="s">
        <v>6933</v>
      </c>
      <c r="B4036" s="51">
        <v>2932</v>
      </c>
      <c r="C4036" t="s">
        <v>6934</v>
      </c>
      <c r="D4036" t="s">
        <v>6935</v>
      </c>
    </row>
    <row r="4037" spans="1:4" x14ac:dyDescent="0.25">
      <c r="A4037" t="s">
        <v>6933</v>
      </c>
      <c r="B4037" s="51">
        <v>2932</v>
      </c>
      <c r="C4037" t="s">
        <v>6935</v>
      </c>
    </row>
    <row r="4038" spans="1:4" x14ac:dyDescent="0.25">
      <c r="A4038" t="s">
        <v>6933</v>
      </c>
      <c r="B4038" s="51">
        <v>2932</v>
      </c>
      <c r="C4038" t="s">
        <v>6936</v>
      </c>
      <c r="D4038" t="s">
        <v>6935</v>
      </c>
    </row>
    <row r="4039" spans="1:4" x14ac:dyDescent="0.25">
      <c r="A4039" t="s">
        <v>6937</v>
      </c>
      <c r="B4039" s="51">
        <v>2933</v>
      </c>
      <c r="C4039" t="s">
        <v>6938</v>
      </c>
      <c r="D4039" t="s">
        <v>6939</v>
      </c>
    </row>
    <row r="4040" spans="1:4" x14ac:dyDescent="0.25">
      <c r="A4040" t="s">
        <v>6937</v>
      </c>
      <c r="B4040" s="51">
        <v>2933</v>
      </c>
      <c r="C4040" t="s">
        <v>6940</v>
      </c>
      <c r="D4040" t="s">
        <v>6939</v>
      </c>
    </row>
    <row r="4041" spans="1:4" x14ac:dyDescent="0.25">
      <c r="A4041" t="s">
        <v>6937</v>
      </c>
      <c r="B4041" s="51">
        <v>2933</v>
      </c>
      <c r="C4041" t="s">
        <v>6941</v>
      </c>
      <c r="D4041" t="s">
        <v>6939</v>
      </c>
    </row>
    <row r="4042" spans="1:4" x14ac:dyDescent="0.25">
      <c r="A4042" t="s">
        <v>6937</v>
      </c>
      <c r="B4042" s="51">
        <v>2933</v>
      </c>
      <c r="C4042" t="s">
        <v>6942</v>
      </c>
      <c r="D4042" t="s">
        <v>6939</v>
      </c>
    </row>
    <row r="4043" spans="1:4" x14ac:dyDescent="0.25">
      <c r="A4043" t="s">
        <v>6937</v>
      </c>
      <c r="B4043" s="51">
        <v>2933</v>
      </c>
      <c r="C4043" t="s">
        <v>6943</v>
      </c>
      <c r="D4043" t="s">
        <v>6939</v>
      </c>
    </row>
    <row r="4044" spans="1:4" x14ac:dyDescent="0.25">
      <c r="A4044" t="s">
        <v>6937</v>
      </c>
      <c r="B4044" s="51">
        <v>2933</v>
      </c>
      <c r="C4044" t="s">
        <v>6944</v>
      </c>
      <c r="D4044" t="s">
        <v>6939</v>
      </c>
    </row>
    <row r="4045" spans="1:4" x14ac:dyDescent="0.25">
      <c r="A4045" t="s">
        <v>6937</v>
      </c>
      <c r="B4045" s="51">
        <v>2933</v>
      </c>
      <c r="C4045" t="s">
        <v>6939</v>
      </c>
    </row>
    <row r="4046" spans="1:4" x14ac:dyDescent="0.25">
      <c r="A4046" t="s">
        <v>6937</v>
      </c>
      <c r="B4046" s="51">
        <v>2933</v>
      </c>
      <c r="C4046" t="s">
        <v>6945</v>
      </c>
      <c r="D4046" t="s">
        <v>6939</v>
      </c>
    </row>
    <row r="4047" spans="1:4" x14ac:dyDescent="0.25">
      <c r="A4047" t="s">
        <v>6946</v>
      </c>
      <c r="B4047" s="51">
        <v>2934</v>
      </c>
      <c r="C4047" t="s">
        <v>6947</v>
      </c>
      <c r="D4047" t="s">
        <v>6948</v>
      </c>
    </row>
    <row r="4048" spans="1:4" x14ac:dyDescent="0.25">
      <c r="A4048" t="s">
        <v>6946</v>
      </c>
      <c r="B4048" s="51">
        <v>2934</v>
      </c>
      <c r="C4048" t="s">
        <v>6949</v>
      </c>
      <c r="D4048" t="s">
        <v>6948</v>
      </c>
    </row>
    <row r="4049" spans="1:4" x14ac:dyDescent="0.25">
      <c r="A4049" t="s">
        <v>6946</v>
      </c>
      <c r="B4049" s="51">
        <v>2934</v>
      </c>
      <c r="C4049" t="s">
        <v>6948</v>
      </c>
    </row>
    <row r="4050" spans="1:4" x14ac:dyDescent="0.25">
      <c r="A4050" t="s">
        <v>6950</v>
      </c>
      <c r="B4050" s="51">
        <v>2935</v>
      </c>
      <c r="C4050" t="s">
        <v>6951</v>
      </c>
      <c r="D4050" t="s">
        <v>6952</v>
      </c>
    </row>
    <row r="4051" spans="1:4" x14ac:dyDescent="0.25">
      <c r="A4051" t="s">
        <v>6950</v>
      </c>
      <c r="B4051" s="51">
        <v>2935</v>
      </c>
      <c r="C4051" t="s">
        <v>6953</v>
      </c>
      <c r="D4051" t="s">
        <v>6952</v>
      </c>
    </row>
    <row r="4052" spans="1:4" x14ac:dyDescent="0.25">
      <c r="A4052" t="s">
        <v>6950</v>
      </c>
      <c r="B4052" s="51">
        <v>2935</v>
      </c>
      <c r="C4052" t="s">
        <v>6952</v>
      </c>
    </row>
    <row r="4053" spans="1:4" x14ac:dyDescent="0.25">
      <c r="A4053" t="s">
        <v>6954</v>
      </c>
      <c r="B4053" s="51">
        <v>2936</v>
      </c>
      <c r="C4053" t="s">
        <v>6955</v>
      </c>
      <c r="D4053" t="s">
        <v>6956</v>
      </c>
    </row>
    <row r="4054" spans="1:4" x14ac:dyDescent="0.25">
      <c r="A4054" t="s">
        <v>6954</v>
      </c>
      <c r="B4054" s="51">
        <v>2936</v>
      </c>
      <c r="C4054" t="s">
        <v>6956</v>
      </c>
    </row>
    <row r="4055" spans="1:4" x14ac:dyDescent="0.25">
      <c r="A4055" t="s">
        <v>6954</v>
      </c>
      <c r="B4055" s="51">
        <v>2936</v>
      </c>
      <c r="C4055" t="s">
        <v>6957</v>
      </c>
      <c r="D4055" t="s">
        <v>6956</v>
      </c>
    </row>
    <row r="4056" spans="1:4" x14ac:dyDescent="0.25">
      <c r="A4056" t="s">
        <v>6958</v>
      </c>
      <c r="B4056" s="51">
        <v>2937</v>
      </c>
      <c r="C4056" t="s">
        <v>6959</v>
      </c>
    </row>
    <row r="4057" spans="1:4" x14ac:dyDescent="0.25">
      <c r="A4057" t="s">
        <v>6958</v>
      </c>
      <c r="B4057" s="51">
        <v>2937</v>
      </c>
      <c r="C4057" t="s">
        <v>6960</v>
      </c>
      <c r="D4057" t="s">
        <v>6959</v>
      </c>
    </row>
    <row r="4058" spans="1:4" x14ac:dyDescent="0.25">
      <c r="A4058" t="s">
        <v>6958</v>
      </c>
      <c r="B4058" s="51">
        <v>2937</v>
      </c>
      <c r="C4058" t="s">
        <v>6961</v>
      </c>
      <c r="D4058" t="s">
        <v>6959</v>
      </c>
    </row>
    <row r="4059" spans="1:4" x14ac:dyDescent="0.25">
      <c r="A4059" t="s">
        <v>6962</v>
      </c>
      <c r="B4059" s="51">
        <v>2938</v>
      </c>
      <c r="C4059" t="s">
        <v>6963</v>
      </c>
      <c r="D4059" t="s">
        <v>6964</v>
      </c>
    </row>
    <row r="4060" spans="1:4" x14ac:dyDescent="0.25">
      <c r="A4060" t="s">
        <v>6962</v>
      </c>
      <c r="B4060" s="51">
        <v>2938</v>
      </c>
      <c r="C4060" t="s">
        <v>6965</v>
      </c>
      <c r="D4060" t="s">
        <v>6964</v>
      </c>
    </row>
    <row r="4061" spans="1:4" x14ac:dyDescent="0.25">
      <c r="A4061" t="s">
        <v>6962</v>
      </c>
      <c r="B4061" s="51">
        <v>2938</v>
      </c>
      <c r="C4061" t="s">
        <v>6964</v>
      </c>
    </row>
    <row r="4062" spans="1:4" x14ac:dyDescent="0.25">
      <c r="A4062" t="s">
        <v>6962</v>
      </c>
      <c r="B4062" s="51">
        <v>2938</v>
      </c>
      <c r="C4062" t="s">
        <v>6966</v>
      </c>
      <c r="D4062" t="s">
        <v>6964</v>
      </c>
    </row>
    <row r="4063" spans="1:4" x14ac:dyDescent="0.25">
      <c r="A4063" t="s">
        <v>6967</v>
      </c>
      <c r="B4063" s="51">
        <v>2939</v>
      </c>
      <c r="C4063" t="s">
        <v>6968</v>
      </c>
    </row>
    <row r="4064" spans="1:4" x14ac:dyDescent="0.25">
      <c r="A4064" t="s">
        <v>6967</v>
      </c>
      <c r="B4064" s="51">
        <v>2939</v>
      </c>
      <c r="C4064" t="s">
        <v>6969</v>
      </c>
      <c r="D4064" t="s">
        <v>6968</v>
      </c>
    </row>
    <row r="4065" spans="1:4" x14ac:dyDescent="0.25">
      <c r="A4065" t="s">
        <v>6967</v>
      </c>
      <c r="B4065" s="51">
        <v>2939</v>
      </c>
      <c r="C4065" t="s">
        <v>6970</v>
      </c>
      <c r="D4065" t="s">
        <v>6968</v>
      </c>
    </row>
    <row r="4066" spans="1:4" x14ac:dyDescent="0.25">
      <c r="A4066" t="s">
        <v>6967</v>
      </c>
      <c r="B4066" s="51">
        <v>2939</v>
      </c>
      <c r="C4066" t="s">
        <v>6971</v>
      </c>
      <c r="D4066" t="s">
        <v>6968</v>
      </c>
    </row>
    <row r="4067" spans="1:4" x14ac:dyDescent="0.25">
      <c r="A4067" t="s">
        <v>6972</v>
      </c>
      <c r="B4067" s="51">
        <v>2940</v>
      </c>
      <c r="C4067" t="s">
        <v>6973</v>
      </c>
      <c r="D4067" t="s">
        <v>6974</v>
      </c>
    </row>
    <row r="4068" spans="1:4" x14ac:dyDescent="0.25">
      <c r="A4068" t="s">
        <v>6972</v>
      </c>
      <c r="B4068" s="51">
        <v>2940</v>
      </c>
      <c r="C4068" t="s">
        <v>6975</v>
      </c>
      <c r="D4068" t="s">
        <v>6974</v>
      </c>
    </row>
    <row r="4069" spans="1:4" x14ac:dyDescent="0.25">
      <c r="A4069" t="s">
        <v>6972</v>
      </c>
      <c r="B4069" s="51">
        <v>2940</v>
      </c>
      <c r="C4069" t="s">
        <v>6976</v>
      </c>
      <c r="D4069" t="s">
        <v>6974</v>
      </c>
    </row>
    <row r="4070" spans="1:4" x14ac:dyDescent="0.25">
      <c r="A4070" t="s">
        <v>6972</v>
      </c>
      <c r="B4070" s="51">
        <v>2940</v>
      </c>
      <c r="C4070" t="s">
        <v>6977</v>
      </c>
      <c r="D4070" t="s">
        <v>6974</v>
      </c>
    </row>
    <row r="4071" spans="1:4" x14ac:dyDescent="0.25">
      <c r="A4071" t="s">
        <v>6972</v>
      </c>
      <c r="B4071" s="51">
        <v>2940</v>
      </c>
      <c r="C4071" t="s">
        <v>6974</v>
      </c>
    </row>
    <row r="4072" spans="1:4" x14ac:dyDescent="0.25">
      <c r="A4072" t="s">
        <v>6978</v>
      </c>
      <c r="B4072" s="51">
        <v>2941</v>
      </c>
      <c r="C4072" t="s">
        <v>6979</v>
      </c>
      <c r="D4072" t="s">
        <v>6980</v>
      </c>
    </row>
    <row r="4073" spans="1:4" x14ac:dyDescent="0.25">
      <c r="A4073" t="s">
        <v>6978</v>
      </c>
      <c r="B4073" s="51">
        <v>2941</v>
      </c>
      <c r="C4073" t="s">
        <v>6980</v>
      </c>
    </row>
    <row r="4074" spans="1:4" x14ac:dyDescent="0.25">
      <c r="A4074" t="s">
        <v>6981</v>
      </c>
      <c r="B4074" s="51">
        <v>2942</v>
      </c>
      <c r="C4074" t="s">
        <v>6982</v>
      </c>
      <c r="D4074" t="s">
        <v>6983</v>
      </c>
    </row>
    <row r="4075" spans="1:4" x14ac:dyDescent="0.25">
      <c r="A4075" t="s">
        <v>6981</v>
      </c>
      <c r="B4075" s="51">
        <v>2942</v>
      </c>
      <c r="C4075" t="s">
        <v>6984</v>
      </c>
      <c r="D4075" t="s">
        <v>6983</v>
      </c>
    </row>
    <row r="4076" spans="1:4" x14ac:dyDescent="0.25">
      <c r="A4076" t="s">
        <v>6981</v>
      </c>
      <c r="B4076" s="51">
        <v>2942</v>
      </c>
      <c r="C4076" t="s">
        <v>6985</v>
      </c>
      <c r="D4076" t="s">
        <v>6983</v>
      </c>
    </row>
    <row r="4077" spans="1:4" x14ac:dyDescent="0.25">
      <c r="A4077" t="s">
        <v>6981</v>
      </c>
      <c r="B4077" s="51">
        <v>2942</v>
      </c>
      <c r="C4077" t="s">
        <v>6986</v>
      </c>
      <c r="D4077" t="s">
        <v>6983</v>
      </c>
    </row>
    <row r="4078" spans="1:4" x14ac:dyDescent="0.25">
      <c r="A4078" t="s">
        <v>6981</v>
      </c>
      <c r="B4078" s="51">
        <v>2942</v>
      </c>
      <c r="C4078" t="s">
        <v>6983</v>
      </c>
    </row>
    <row r="4079" spans="1:4" x14ac:dyDescent="0.25">
      <c r="A4079" t="s">
        <v>6987</v>
      </c>
      <c r="B4079" s="51">
        <v>2943</v>
      </c>
      <c r="C4079" t="s">
        <v>6988</v>
      </c>
      <c r="D4079" t="s">
        <v>6989</v>
      </c>
    </row>
    <row r="4080" spans="1:4" x14ac:dyDescent="0.25">
      <c r="A4080" t="s">
        <v>6987</v>
      </c>
      <c r="B4080" s="51">
        <v>2943</v>
      </c>
      <c r="C4080" t="s">
        <v>6989</v>
      </c>
    </row>
    <row r="4081" spans="1:4" x14ac:dyDescent="0.25">
      <c r="A4081" t="s">
        <v>6990</v>
      </c>
      <c r="B4081" s="51">
        <v>2944</v>
      </c>
      <c r="C4081" t="s">
        <v>6991</v>
      </c>
      <c r="D4081" t="s">
        <v>6992</v>
      </c>
    </row>
    <row r="4082" spans="1:4" x14ac:dyDescent="0.25">
      <c r="A4082" t="s">
        <v>6990</v>
      </c>
      <c r="B4082" s="51">
        <v>2944</v>
      </c>
      <c r="C4082" t="s">
        <v>6992</v>
      </c>
    </row>
    <row r="4083" spans="1:4" x14ac:dyDescent="0.25">
      <c r="A4083" t="s">
        <v>6990</v>
      </c>
      <c r="B4083" s="51">
        <v>2944</v>
      </c>
      <c r="C4083" t="s">
        <v>6993</v>
      </c>
      <c r="D4083" t="s">
        <v>6992</v>
      </c>
    </row>
    <row r="4084" spans="1:4" x14ac:dyDescent="0.25">
      <c r="A4084" t="s">
        <v>6994</v>
      </c>
      <c r="B4084" s="51">
        <v>2945</v>
      </c>
      <c r="C4084" t="s">
        <v>6995</v>
      </c>
      <c r="D4084" t="s">
        <v>6996</v>
      </c>
    </row>
    <row r="4085" spans="1:4" x14ac:dyDescent="0.25">
      <c r="A4085" t="s">
        <v>6994</v>
      </c>
      <c r="B4085" s="51">
        <v>2945</v>
      </c>
      <c r="C4085" t="s">
        <v>6996</v>
      </c>
    </row>
    <row r="4086" spans="1:4" x14ac:dyDescent="0.25">
      <c r="A4086" t="s">
        <v>6994</v>
      </c>
      <c r="B4086" s="51">
        <v>2945</v>
      </c>
      <c r="C4086" t="s">
        <v>6997</v>
      </c>
      <c r="D4086" t="s">
        <v>6996</v>
      </c>
    </row>
    <row r="4087" spans="1:4" x14ac:dyDescent="0.25">
      <c r="A4087" t="s">
        <v>6994</v>
      </c>
      <c r="B4087" s="51">
        <v>2945</v>
      </c>
      <c r="C4087" t="s">
        <v>6998</v>
      </c>
      <c r="D4087" t="s">
        <v>6996</v>
      </c>
    </row>
    <row r="4088" spans="1:4" x14ac:dyDescent="0.25">
      <c r="A4088" t="s">
        <v>6999</v>
      </c>
      <c r="B4088" s="51">
        <v>2946</v>
      </c>
      <c r="C4088" t="s">
        <v>7000</v>
      </c>
      <c r="D4088" t="s">
        <v>7001</v>
      </c>
    </row>
    <row r="4089" spans="1:4" x14ac:dyDescent="0.25">
      <c r="A4089" t="s">
        <v>6999</v>
      </c>
      <c r="B4089" s="51">
        <v>2946</v>
      </c>
      <c r="C4089" t="s">
        <v>7002</v>
      </c>
      <c r="D4089" t="s">
        <v>7001</v>
      </c>
    </row>
    <row r="4090" spans="1:4" x14ac:dyDescent="0.25">
      <c r="A4090" t="s">
        <v>6999</v>
      </c>
      <c r="B4090" s="51">
        <v>2946</v>
      </c>
      <c r="C4090" t="s">
        <v>7001</v>
      </c>
    </row>
    <row r="4091" spans="1:4" x14ac:dyDescent="0.25">
      <c r="A4091" t="s">
        <v>6999</v>
      </c>
      <c r="B4091" s="51">
        <v>2946</v>
      </c>
      <c r="C4091" t="s">
        <v>7003</v>
      </c>
      <c r="D4091" t="s">
        <v>7001</v>
      </c>
    </row>
    <row r="4092" spans="1:4" x14ac:dyDescent="0.25">
      <c r="A4092" t="s">
        <v>7004</v>
      </c>
      <c r="B4092" s="51">
        <v>2947</v>
      </c>
      <c r="C4092" t="s">
        <v>7005</v>
      </c>
      <c r="D4092" t="s">
        <v>7006</v>
      </c>
    </row>
    <row r="4093" spans="1:4" x14ac:dyDescent="0.25">
      <c r="A4093" t="s">
        <v>7004</v>
      </c>
      <c r="B4093" s="51">
        <v>2947</v>
      </c>
      <c r="C4093" t="s">
        <v>7007</v>
      </c>
      <c r="D4093" t="s">
        <v>7006</v>
      </c>
    </row>
    <row r="4094" spans="1:4" x14ac:dyDescent="0.25">
      <c r="A4094" t="s">
        <v>7004</v>
      </c>
      <c r="B4094" s="51">
        <v>2947</v>
      </c>
      <c r="C4094" t="s">
        <v>7006</v>
      </c>
    </row>
    <row r="4095" spans="1:4" x14ac:dyDescent="0.25">
      <c r="A4095" t="s">
        <v>7004</v>
      </c>
      <c r="B4095" s="51">
        <v>2947</v>
      </c>
      <c r="C4095" t="s">
        <v>7008</v>
      </c>
      <c r="D4095" t="s">
        <v>7006</v>
      </c>
    </row>
    <row r="4096" spans="1:4" x14ac:dyDescent="0.25">
      <c r="A4096" t="s">
        <v>7004</v>
      </c>
      <c r="B4096" s="51">
        <v>2947</v>
      </c>
      <c r="C4096" t="s">
        <v>7009</v>
      </c>
      <c r="D4096" t="s">
        <v>7006</v>
      </c>
    </row>
    <row r="4097" spans="1:4" x14ac:dyDescent="0.25">
      <c r="A4097" t="s">
        <v>7004</v>
      </c>
      <c r="B4097" s="51">
        <v>2947</v>
      </c>
      <c r="C4097" t="s">
        <v>7010</v>
      </c>
      <c r="D4097" t="s">
        <v>7006</v>
      </c>
    </row>
    <row r="4098" spans="1:4" x14ac:dyDescent="0.25">
      <c r="A4098" t="s">
        <v>7011</v>
      </c>
      <c r="B4098" s="51">
        <v>2948</v>
      </c>
      <c r="C4098" t="s">
        <v>7012</v>
      </c>
      <c r="D4098" t="s">
        <v>7013</v>
      </c>
    </row>
    <row r="4099" spans="1:4" x14ac:dyDescent="0.25">
      <c r="A4099" t="s">
        <v>7011</v>
      </c>
      <c r="B4099" s="51">
        <v>2948</v>
      </c>
      <c r="C4099" t="s">
        <v>7013</v>
      </c>
    </row>
    <row r="4100" spans="1:4" x14ac:dyDescent="0.25">
      <c r="A4100" t="s">
        <v>7011</v>
      </c>
      <c r="B4100" s="51">
        <v>2948</v>
      </c>
      <c r="C4100" t="s">
        <v>7014</v>
      </c>
      <c r="D4100" t="s">
        <v>7013</v>
      </c>
    </row>
    <row r="4101" spans="1:4" x14ac:dyDescent="0.25">
      <c r="A4101" t="s">
        <v>7011</v>
      </c>
      <c r="B4101" s="51">
        <v>2948</v>
      </c>
      <c r="C4101" t="s">
        <v>7015</v>
      </c>
      <c r="D4101" t="s">
        <v>7013</v>
      </c>
    </row>
    <row r="4102" spans="1:4" x14ac:dyDescent="0.25">
      <c r="A4102" t="s">
        <v>7016</v>
      </c>
      <c r="B4102" s="51">
        <v>2949</v>
      </c>
      <c r="C4102" t="s">
        <v>7017</v>
      </c>
      <c r="D4102" t="s">
        <v>7018</v>
      </c>
    </row>
    <row r="4103" spans="1:4" x14ac:dyDescent="0.25">
      <c r="A4103" t="s">
        <v>7016</v>
      </c>
      <c r="B4103" s="51">
        <v>2949</v>
      </c>
      <c r="C4103" t="s">
        <v>7019</v>
      </c>
      <c r="D4103" t="s">
        <v>7018</v>
      </c>
    </row>
    <row r="4104" spans="1:4" x14ac:dyDescent="0.25">
      <c r="A4104" t="s">
        <v>7016</v>
      </c>
      <c r="B4104" s="51">
        <v>2949</v>
      </c>
      <c r="C4104" t="s">
        <v>7018</v>
      </c>
    </row>
    <row r="4105" spans="1:4" x14ac:dyDescent="0.25">
      <c r="A4105" t="s">
        <v>7020</v>
      </c>
      <c r="B4105" s="51">
        <v>2950</v>
      </c>
      <c r="C4105" t="s">
        <v>7021</v>
      </c>
      <c r="D4105" t="s">
        <v>7022</v>
      </c>
    </row>
    <row r="4106" spans="1:4" x14ac:dyDescent="0.25">
      <c r="A4106" t="s">
        <v>7020</v>
      </c>
      <c r="B4106" s="51">
        <v>2950</v>
      </c>
      <c r="C4106" t="s">
        <v>7023</v>
      </c>
      <c r="D4106" t="s">
        <v>7022</v>
      </c>
    </row>
    <row r="4107" spans="1:4" x14ac:dyDescent="0.25">
      <c r="A4107" t="s">
        <v>7020</v>
      </c>
      <c r="B4107" s="51">
        <v>2950</v>
      </c>
      <c r="C4107" t="s">
        <v>7024</v>
      </c>
      <c r="D4107" t="s">
        <v>7022</v>
      </c>
    </row>
    <row r="4108" spans="1:4" x14ac:dyDescent="0.25">
      <c r="A4108" t="s">
        <v>7020</v>
      </c>
      <c r="B4108" s="51">
        <v>2950</v>
      </c>
      <c r="C4108" t="s">
        <v>7022</v>
      </c>
    </row>
    <row r="4109" spans="1:4" x14ac:dyDescent="0.25">
      <c r="A4109" t="s">
        <v>7020</v>
      </c>
      <c r="B4109" s="51">
        <v>2950</v>
      </c>
      <c r="C4109" t="s">
        <v>7025</v>
      </c>
      <c r="D4109" t="s">
        <v>7022</v>
      </c>
    </row>
    <row r="4110" spans="1:4" x14ac:dyDescent="0.25">
      <c r="A4110" t="s">
        <v>7026</v>
      </c>
      <c r="B4110" s="51">
        <v>2951</v>
      </c>
      <c r="C4110" t="s">
        <v>7027</v>
      </c>
      <c r="D4110" t="s">
        <v>7028</v>
      </c>
    </row>
    <row r="4111" spans="1:4" x14ac:dyDescent="0.25">
      <c r="A4111" t="s">
        <v>7026</v>
      </c>
      <c r="B4111" s="51">
        <v>2951</v>
      </c>
      <c r="C4111" t="s">
        <v>7029</v>
      </c>
      <c r="D4111" t="s">
        <v>7028</v>
      </c>
    </row>
    <row r="4112" spans="1:4" x14ac:dyDescent="0.25">
      <c r="A4112" t="s">
        <v>7026</v>
      </c>
      <c r="B4112" s="51">
        <v>2951</v>
      </c>
      <c r="C4112" t="s">
        <v>7030</v>
      </c>
      <c r="D4112" t="s">
        <v>7028</v>
      </c>
    </row>
    <row r="4113" spans="1:4" x14ac:dyDescent="0.25">
      <c r="A4113" t="s">
        <v>7026</v>
      </c>
      <c r="B4113" s="51">
        <v>2951</v>
      </c>
      <c r="C4113" t="s">
        <v>7028</v>
      </c>
    </row>
    <row r="4114" spans="1:4" x14ac:dyDescent="0.25">
      <c r="A4114" t="s">
        <v>7026</v>
      </c>
      <c r="B4114" s="51">
        <v>2951</v>
      </c>
      <c r="C4114" t="s">
        <v>7031</v>
      </c>
      <c r="D4114" t="s">
        <v>7028</v>
      </c>
    </row>
    <row r="4115" spans="1:4" x14ac:dyDescent="0.25">
      <c r="A4115" t="s">
        <v>7026</v>
      </c>
      <c r="B4115" s="51">
        <v>2951</v>
      </c>
      <c r="C4115" t="s">
        <v>7032</v>
      </c>
      <c r="D4115" t="s">
        <v>7028</v>
      </c>
    </row>
    <row r="4116" spans="1:4" x14ac:dyDescent="0.25">
      <c r="A4116" t="s">
        <v>7033</v>
      </c>
      <c r="B4116" s="51">
        <v>2952</v>
      </c>
      <c r="C4116" t="s">
        <v>7034</v>
      </c>
      <c r="D4116" t="s">
        <v>7035</v>
      </c>
    </row>
    <row r="4117" spans="1:4" x14ac:dyDescent="0.25">
      <c r="A4117" t="s">
        <v>7033</v>
      </c>
      <c r="B4117" s="51">
        <v>2952</v>
      </c>
      <c r="C4117" t="s">
        <v>7036</v>
      </c>
      <c r="D4117" t="s">
        <v>7035</v>
      </c>
    </row>
    <row r="4118" spans="1:4" x14ac:dyDescent="0.25">
      <c r="A4118" t="s">
        <v>7033</v>
      </c>
      <c r="B4118" s="51">
        <v>2952</v>
      </c>
      <c r="C4118" t="s">
        <v>7035</v>
      </c>
    </row>
    <row r="4119" spans="1:4" x14ac:dyDescent="0.25">
      <c r="A4119" t="s">
        <v>7037</v>
      </c>
      <c r="B4119" s="51">
        <v>2953</v>
      </c>
      <c r="C4119" t="s">
        <v>7038</v>
      </c>
      <c r="D4119" t="s">
        <v>7039</v>
      </c>
    </row>
    <row r="4120" spans="1:4" x14ac:dyDescent="0.25">
      <c r="A4120" t="s">
        <v>7037</v>
      </c>
      <c r="B4120" s="51">
        <v>2953</v>
      </c>
      <c r="C4120" t="s">
        <v>7040</v>
      </c>
      <c r="D4120" t="s">
        <v>7039</v>
      </c>
    </row>
    <row r="4121" spans="1:4" x14ac:dyDescent="0.25">
      <c r="A4121" t="s">
        <v>7037</v>
      </c>
      <c r="B4121" s="51">
        <v>2953</v>
      </c>
      <c r="C4121" t="s">
        <v>7041</v>
      </c>
      <c r="D4121" t="s">
        <v>7039</v>
      </c>
    </row>
    <row r="4122" spans="1:4" x14ac:dyDescent="0.25">
      <c r="A4122" t="s">
        <v>7037</v>
      </c>
      <c r="B4122" s="51">
        <v>2953</v>
      </c>
      <c r="C4122" t="s">
        <v>7042</v>
      </c>
      <c r="D4122" t="s">
        <v>7039</v>
      </c>
    </row>
    <row r="4123" spans="1:4" x14ac:dyDescent="0.25">
      <c r="A4123" t="s">
        <v>7037</v>
      </c>
      <c r="B4123" s="51">
        <v>2953</v>
      </c>
      <c r="C4123" t="s">
        <v>7043</v>
      </c>
      <c r="D4123" t="s">
        <v>7039</v>
      </c>
    </row>
    <row r="4124" spans="1:4" x14ac:dyDescent="0.25">
      <c r="A4124" t="s">
        <v>7037</v>
      </c>
      <c r="B4124" s="51">
        <v>2953</v>
      </c>
      <c r="C4124" t="s">
        <v>7039</v>
      </c>
    </row>
    <row r="4125" spans="1:4" x14ac:dyDescent="0.25">
      <c r="A4125" t="s">
        <v>7044</v>
      </c>
      <c r="B4125" s="51">
        <v>2954</v>
      </c>
      <c r="C4125" t="s">
        <v>7045</v>
      </c>
      <c r="D4125" t="s">
        <v>7046</v>
      </c>
    </row>
    <row r="4126" spans="1:4" x14ac:dyDescent="0.25">
      <c r="A4126" t="s">
        <v>7044</v>
      </c>
      <c r="B4126" s="51">
        <v>2954</v>
      </c>
      <c r="C4126" t="s">
        <v>7047</v>
      </c>
      <c r="D4126" t="s">
        <v>7046</v>
      </c>
    </row>
    <row r="4127" spans="1:4" x14ac:dyDescent="0.25">
      <c r="A4127" t="s">
        <v>7044</v>
      </c>
      <c r="B4127" s="51">
        <v>2954</v>
      </c>
      <c r="C4127" t="s">
        <v>7048</v>
      </c>
      <c r="D4127" t="s">
        <v>7046</v>
      </c>
    </row>
    <row r="4128" spans="1:4" x14ac:dyDescent="0.25">
      <c r="A4128" t="s">
        <v>7044</v>
      </c>
      <c r="B4128" s="51">
        <v>2954</v>
      </c>
      <c r="C4128" t="s">
        <v>7049</v>
      </c>
      <c r="D4128" t="s">
        <v>7046</v>
      </c>
    </row>
    <row r="4129" spans="1:4" x14ac:dyDescent="0.25">
      <c r="A4129" t="s">
        <v>7044</v>
      </c>
      <c r="B4129" s="51">
        <v>2954</v>
      </c>
      <c r="C4129" t="s">
        <v>7050</v>
      </c>
      <c r="D4129" t="s">
        <v>7046</v>
      </c>
    </row>
    <row r="4130" spans="1:4" x14ac:dyDescent="0.25">
      <c r="A4130" t="s">
        <v>7044</v>
      </c>
      <c r="B4130" s="51">
        <v>2954</v>
      </c>
      <c r="C4130" t="s">
        <v>7046</v>
      </c>
    </row>
    <row r="4131" spans="1:4" x14ac:dyDescent="0.25">
      <c r="A4131" t="s">
        <v>7051</v>
      </c>
      <c r="B4131" s="51">
        <v>2955</v>
      </c>
      <c r="C4131" t="s">
        <v>7052</v>
      </c>
      <c r="D4131" t="s">
        <v>7053</v>
      </c>
    </row>
    <row r="4132" spans="1:4" x14ac:dyDescent="0.25">
      <c r="A4132" t="s">
        <v>7051</v>
      </c>
      <c r="B4132" s="51">
        <v>2955</v>
      </c>
      <c r="C4132" t="s">
        <v>7053</v>
      </c>
    </row>
    <row r="4133" spans="1:4" x14ac:dyDescent="0.25">
      <c r="A4133" t="s">
        <v>7051</v>
      </c>
      <c r="B4133" s="51">
        <v>2955</v>
      </c>
      <c r="C4133" t="s">
        <v>7054</v>
      </c>
      <c r="D4133" t="s">
        <v>7053</v>
      </c>
    </row>
    <row r="4134" spans="1:4" x14ac:dyDescent="0.25">
      <c r="A4134" t="s">
        <v>7055</v>
      </c>
      <c r="B4134" s="51">
        <v>2956</v>
      </c>
      <c r="C4134" t="s">
        <v>7056</v>
      </c>
      <c r="D4134" t="s">
        <v>7057</v>
      </c>
    </row>
    <row r="4135" spans="1:4" x14ac:dyDescent="0.25">
      <c r="A4135" t="s">
        <v>7055</v>
      </c>
      <c r="B4135" s="51">
        <v>2956</v>
      </c>
      <c r="C4135" t="s">
        <v>7057</v>
      </c>
    </row>
    <row r="4136" spans="1:4" x14ac:dyDescent="0.25">
      <c r="A4136" t="s">
        <v>7055</v>
      </c>
      <c r="B4136" s="51">
        <v>2956</v>
      </c>
      <c r="C4136" t="s">
        <v>7058</v>
      </c>
      <c r="D4136" t="s">
        <v>7057</v>
      </c>
    </row>
    <row r="4137" spans="1:4" x14ac:dyDescent="0.25">
      <c r="A4137" t="s">
        <v>7059</v>
      </c>
      <c r="B4137" s="51">
        <v>2957</v>
      </c>
      <c r="C4137" t="s">
        <v>7060</v>
      </c>
      <c r="D4137" t="s">
        <v>7061</v>
      </c>
    </row>
    <row r="4138" spans="1:4" x14ac:dyDescent="0.25">
      <c r="A4138" t="s">
        <v>7059</v>
      </c>
      <c r="B4138" s="51">
        <v>2957</v>
      </c>
      <c r="C4138" t="s">
        <v>7062</v>
      </c>
      <c r="D4138" t="s">
        <v>7061</v>
      </c>
    </row>
    <row r="4139" spans="1:4" x14ac:dyDescent="0.25">
      <c r="A4139" t="s">
        <v>7059</v>
      </c>
      <c r="B4139" s="51">
        <v>2957</v>
      </c>
      <c r="C4139" t="s">
        <v>7063</v>
      </c>
      <c r="D4139" t="s">
        <v>7061</v>
      </c>
    </row>
    <row r="4140" spans="1:4" x14ac:dyDescent="0.25">
      <c r="A4140" t="s">
        <v>7059</v>
      </c>
      <c r="B4140" s="51">
        <v>2957</v>
      </c>
      <c r="C4140" t="s">
        <v>7064</v>
      </c>
      <c r="D4140" t="s">
        <v>7061</v>
      </c>
    </row>
    <row r="4141" spans="1:4" x14ac:dyDescent="0.25">
      <c r="A4141" t="s">
        <v>7059</v>
      </c>
      <c r="B4141" s="51">
        <v>2957</v>
      </c>
      <c r="C4141" t="s">
        <v>7065</v>
      </c>
      <c r="D4141" t="s">
        <v>7061</v>
      </c>
    </row>
    <row r="4142" spans="1:4" x14ac:dyDescent="0.25">
      <c r="A4142" t="s">
        <v>7059</v>
      </c>
      <c r="B4142" s="51">
        <v>2957</v>
      </c>
      <c r="C4142" t="s">
        <v>7061</v>
      </c>
    </row>
    <row r="4143" spans="1:4" x14ac:dyDescent="0.25">
      <c r="A4143" t="s">
        <v>7066</v>
      </c>
      <c r="B4143" s="51">
        <v>2958</v>
      </c>
      <c r="C4143" t="s">
        <v>7067</v>
      </c>
      <c r="D4143" t="s">
        <v>7068</v>
      </c>
    </row>
    <row r="4144" spans="1:4" x14ac:dyDescent="0.25">
      <c r="A4144" t="s">
        <v>7066</v>
      </c>
      <c r="B4144" s="51">
        <v>2958</v>
      </c>
      <c r="C4144" t="s">
        <v>7069</v>
      </c>
      <c r="D4144" t="s">
        <v>7068</v>
      </c>
    </row>
    <row r="4145" spans="1:4" x14ac:dyDescent="0.25">
      <c r="A4145" t="s">
        <v>7066</v>
      </c>
      <c r="B4145" s="51">
        <v>2958</v>
      </c>
      <c r="C4145" t="s">
        <v>7068</v>
      </c>
    </row>
    <row r="4146" spans="1:4" x14ac:dyDescent="0.25">
      <c r="A4146" t="s">
        <v>7070</v>
      </c>
      <c r="B4146" s="51">
        <v>2959</v>
      </c>
      <c r="C4146" t="s">
        <v>7071</v>
      </c>
    </row>
    <row r="4147" spans="1:4" x14ac:dyDescent="0.25">
      <c r="A4147" t="s">
        <v>7070</v>
      </c>
      <c r="B4147" s="51">
        <v>2959</v>
      </c>
      <c r="C4147" t="s">
        <v>7072</v>
      </c>
      <c r="D4147" t="s">
        <v>7071</v>
      </c>
    </row>
    <row r="4148" spans="1:4" x14ac:dyDescent="0.25">
      <c r="A4148" t="s">
        <v>7073</v>
      </c>
      <c r="B4148" s="51">
        <v>2960</v>
      </c>
      <c r="C4148" t="s">
        <v>7074</v>
      </c>
      <c r="D4148" t="s">
        <v>7075</v>
      </c>
    </row>
    <row r="4149" spans="1:4" x14ac:dyDescent="0.25">
      <c r="A4149" t="s">
        <v>7073</v>
      </c>
      <c r="B4149" s="51">
        <v>2960</v>
      </c>
      <c r="C4149" t="s">
        <v>7076</v>
      </c>
      <c r="D4149" t="s">
        <v>7075</v>
      </c>
    </row>
    <row r="4150" spans="1:4" x14ac:dyDescent="0.25">
      <c r="A4150" t="s">
        <v>7073</v>
      </c>
      <c r="B4150" s="51">
        <v>2960</v>
      </c>
      <c r="C4150" t="s">
        <v>7075</v>
      </c>
    </row>
    <row r="4151" spans="1:4" x14ac:dyDescent="0.25">
      <c r="A4151" t="s">
        <v>7073</v>
      </c>
      <c r="B4151" s="51">
        <v>2960</v>
      </c>
      <c r="C4151" t="s">
        <v>7077</v>
      </c>
      <c r="D4151" t="s">
        <v>7075</v>
      </c>
    </row>
    <row r="4152" spans="1:4" x14ac:dyDescent="0.25">
      <c r="A4152" t="s">
        <v>7073</v>
      </c>
      <c r="B4152" s="51">
        <v>2960</v>
      </c>
      <c r="C4152" t="s">
        <v>7078</v>
      </c>
      <c r="D4152" t="s">
        <v>7075</v>
      </c>
    </row>
    <row r="4153" spans="1:4" x14ac:dyDescent="0.25">
      <c r="A4153" t="s">
        <v>7073</v>
      </c>
      <c r="B4153" s="51">
        <v>2960</v>
      </c>
      <c r="C4153" t="s">
        <v>7079</v>
      </c>
      <c r="D4153" t="s">
        <v>7075</v>
      </c>
    </row>
    <row r="4154" spans="1:4" x14ac:dyDescent="0.25">
      <c r="A4154" t="s">
        <v>7080</v>
      </c>
      <c r="B4154" s="51">
        <v>2961</v>
      </c>
      <c r="C4154" t="s">
        <v>7081</v>
      </c>
      <c r="D4154" t="s">
        <v>7082</v>
      </c>
    </row>
    <row r="4155" spans="1:4" x14ac:dyDescent="0.25">
      <c r="A4155" t="s">
        <v>7080</v>
      </c>
      <c r="B4155" s="51">
        <v>2961</v>
      </c>
      <c r="C4155" t="s">
        <v>7083</v>
      </c>
      <c r="D4155" t="s">
        <v>7082</v>
      </c>
    </row>
    <row r="4156" spans="1:4" x14ac:dyDescent="0.25">
      <c r="A4156" t="s">
        <v>7080</v>
      </c>
      <c r="B4156" s="51">
        <v>2961</v>
      </c>
      <c r="C4156" t="s">
        <v>7082</v>
      </c>
    </row>
    <row r="4157" spans="1:4" x14ac:dyDescent="0.25">
      <c r="A4157" t="s">
        <v>7080</v>
      </c>
      <c r="B4157" s="51">
        <v>2961</v>
      </c>
      <c r="C4157" t="s">
        <v>7084</v>
      </c>
      <c r="D4157" t="s">
        <v>7082</v>
      </c>
    </row>
    <row r="4158" spans="1:4" x14ac:dyDescent="0.25">
      <c r="A4158" t="s">
        <v>7080</v>
      </c>
      <c r="B4158" s="51">
        <v>2961</v>
      </c>
      <c r="C4158" t="s">
        <v>7085</v>
      </c>
      <c r="D4158" t="s">
        <v>7082</v>
      </c>
    </row>
    <row r="4159" spans="1:4" x14ac:dyDescent="0.25">
      <c r="A4159" t="s">
        <v>7086</v>
      </c>
      <c r="B4159" s="51">
        <v>2962</v>
      </c>
      <c r="C4159" t="s">
        <v>7087</v>
      </c>
      <c r="D4159" t="s">
        <v>7088</v>
      </c>
    </row>
    <row r="4160" spans="1:4" x14ac:dyDescent="0.25">
      <c r="A4160" t="s">
        <v>7086</v>
      </c>
      <c r="B4160" s="51">
        <v>2962</v>
      </c>
      <c r="C4160" t="s">
        <v>7088</v>
      </c>
    </row>
    <row r="4161" spans="1:5" x14ac:dyDescent="0.25">
      <c r="A4161" t="s">
        <v>7086</v>
      </c>
      <c r="B4161" s="51">
        <v>2962</v>
      </c>
      <c r="C4161" t="s">
        <v>7089</v>
      </c>
      <c r="D4161" t="s">
        <v>7088</v>
      </c>
    </row>
    <row r="4162" spans="1:5" x14ac:dyDescent="0.25">
      <c r="A4162" t="s">
        <v>7086</v>
      </c>
      <c r="B4162" s="51">
        <v>2962</v>
      </c>
      <c r="C4162" t="s">
        <v>7090</v>
      </c>
      <c r="D4162" t="s">
        <v>7088</v>
      </c>
    </row>
    <row r="4163" spans="1:5" x14ac:dyDescent="0.25">
      <c r="A4163" t="s">
        <v>7091</v>
      </c>
      <c r="B4163" s="51">
        <v>2963</v>
      </c>
      <c r="C4163" t="s">
        <v>7092</v>
      </c>
      <c r="D4163" t="s">
        <v>7093</v>
      </c>
      <c r="E4163" t="s">
        <v>13884</v>
      </c>
    </row>
    <row r="4164" spans="1:5" x14ac:dyDescent="0.25">
      <c r="A4164" t="s">
        <v>7091</v>
      </c>
      <c r="B4164" s="51">
        <v>2963</v>
      </c>
      <c r="C4164" t="s">
        <v>7094</v>
      </c>
      <c r="D4164" t="s">
        <v>7093</v>
      </c>
      <c r="E4164" t="s">
        <v>13884</v>
      </c>
    </row>
    <row r="4165" spans="1:5" x14ac:dyDescent="0.25">
      <c r="A4165" t="s">
        <v>7091</v>
      </c>
      <c r="B4165" s="51">
        <v>2963</v>
      </c>
      <c r="C4165" t="s">
        <v>7095</v>
      </c>
      <c r="D4165" t="s">
        <v>7093</v>
      </c>
      <c r="E4165" t="s">
        <v>13884</v>
      </c>
    </row>
    <row r="4166" spans="1:5" x14ac:dyDescent="0.25">
      <c r="A4166" t="s">
        <v>7091</v>
      </c>
      <c r="B4166" s="51">
        <v>2963</v>
      </c>
      <c r="C4166" t="s">
        <v>7096</v>
      </c>
      <c r="D4166" t="s">
        <v>7093</v>
      </c>
      <c r="E4166" t="s">
        <v>13884</v>
      </c>
    </row>
    <row r="4167" spans="1:5" x14ac:dyDescent="0.25">
      <c r="A4167" t="s">
        <v>7091</v>
      </c>
      <c r="B4167" s="51">
        <v>2963</v>
      </c>
      <c r="C4167" t="s">
        <v>7097</v>
      </c>
      <c r="D4167" t="s">
        <v>7093</v>
      </c>
      <c r="E4167" t="s">
        <v>13884</v>
      </c>
    </row>
    <row r="4168" spans="1:5" x14ac:dyDescent="0.25">
      <c r="A4168" t="s">
        <v>7091</v>
      </c>
      <c r="B4168" s="51">
        <v>2963</v>
      </c>
      <c r="C4168" t="s">
        <v>7098</v>
      </c>
      <c r="D4168" t="s">
        <v>7093</v>
      </c>
      <c r="E4168" t="s">
        <v>13884</v>
      </c>
    </row>
    <row r="4169" spans="1:5" x14ac:dyDescent="0.25">
      <c r="A4169" t="s">
        <v>7091</v>
      </c>
      <c r="B4169" s="51">
        <v>2963</v>
      </c>
      <c r="C4169" t="s">
        <v>7093</v>
      </c>
      <c r="E4169" t="s">
        <v>13884</v>
      </c>
    </row>
    <row r="4170" spans="1:5" x14ac:dyDescent="0.25">
      <c r="A4170" t="s">
        <v>7099</v>
      </c>
      <c r="B4170" s="51">
        <v>2964</v>
      </c>
      <c r="C4170" t="s">
        <v>7100</v>
      </c>
      <c r="D4170" t="s">
        <v>7101</v>
      </c>
    </row>
    <row r="4171" spans="1:5" x14ac:dyDescent="0.25">
      <c r="A4171" t="s">
        <v>7099</v>
      </c>
      <c r="B4171" s="51">
        <v>2964</v>
      </c>
      <c r="C4171" t="s">
        <v>7102</v>
      </c>
      <c r="D4171" t="s">
        <v>7101</v>
      </c>
    </row>
    <row r="4172" spans="1:5" x14ac:dyDescent="0.25">
      <c r="A4172" t="s">
        <v>7099</v>
      </c>
      <c r="B4172" s="51">
        <v>2964</v>
      </c>
      <c r="C4172" t="s">
        <v>7101</v>
      </c>
    </row>
    <row r="4173" spans="1:5" x14ac:dyDescent="0.25">
      <c r="A4173" t="s">
        <v>7099</v>
      </c>
      <c r="B4173" s="51">
        <v>2964</v>
      </c>
      <c r="C4173" t="s">
        <v>7103</v>
      </c>
      <c r="D4173" t="s">
        <v>7101</v>
      </c>
    </row>
    <row r="4174" spans="1:5" x14ac:dyDescent="0.25">
      <c r="A4174" t="s">
        <v>7099</v>
      </c>
      <c r="B4174" s="51">
        <v>2964</v>
      </c>
      <c r="C4174" t="s">
        <v>7104</v>
      </c>
      <c r="D4174" t="s">
        <v>7101</v>
      </c>
    </row>
    <row r="4175" spans="1:5" x14ac:dyDescent="0.25">
      <c r="A4175" t="s">
        <v>7099</v>
      </c>
      <c r="B4175" s="51">
        <v>2964</v>
      </c>
      <c r="C4175" t="s">
        <v>7105</v>
      </c>
      <c r="D4175" t="s">
        <v>7101</v>
      </c>
    </row>
    <row r="4176" spans="1:5" x14ac:dyDescent="0.25">
      <c r="A4176" t="s">
        <v>7106</v>
      </c>
      <c r="B4176" s="51">
        <v>2965</v>
      </c>
      <c r="C4176" t="s">
        <v>7107</v>
      </c>
      <c r="D4176" t="s">
        <v>7108</v>
      </c>
    </row>
    <row r="4177" spans="1:5" x14ac:dyDescent="0.25">
      <c r="A4177" t="s">
        <v>7106</v>
      </c>
      <c r="B4177" s="51">
        <v>2965</v>
      </c>
      <c r="C4177" t="s">
        <v>7109</v>
      </c>
      <c r="D4177" t="s">
        <v>7108</v>
      </c>
    </row>
    <row r="4178" spans="1:5" x14ac:dyDescent="0.25">
      <c r="A4178" t="s">
        <v>7106</v>
      </c>
      <c r="B4178" s="51">
        <v>2965</v>
      </c>
      <c r="C4178" t="s">
        <v>7108</v>
      </c>
    </row>
    <row r="4179" spans="1:5" x14ac:dyDescent="0.25">
      <c r="A4179" t="s">
        <v>7106</v>
      </c>
      <c r="B4179" s="51">
        <v>2965</v>
      </c>
      <c r="C4179" t="s">
        <v>7110</v>
      </c>
      <c r="D4179" t="s">
        <v>7108</v>
      </c>
    </row>
    <row r="4180" spans="1:5" x14ac:dyDescent="0.25">
      <c r="A4180" t="s">
        <v>7106</v>
      </c>
      <c r="B4180" s="51">
        <v>2965</v>
      </c>
      <c r="C4180" t="s">
        <v>7111</v>
      </c>
      <c r="D4180" t="s">
        <v>7108</v>
      </c>
    </row>
    <row r="4181" spans="1:5" x14ac:dyDescent="0.25">
      <c r="A4181" t="s">
        <v>7112</v>
      </c>
      <c r="B4181" s="51">
        <v>2966</v>
      </c>
      <c r="C4181" t="s">
        <v>7113</v>
      </c>
      <c r="D4181" t="s">
        <v>7114</v>
      </c>
      <c r="E4181" t="s">
        <v>13884</v>
      </c>
    </row>
    <row r="4182" spans="1:5" x14ac:dyDescent="0.25">
      <c r="A4182" t="s">
        <v>7112</v>
      </c>
      <c r="B4182" s="51">
        <v>2966</v>
      </c>
      <c r="C4182" t="s">
        <v>7114</v>
      </c>
      <c r="E4182" t="s">
        <v>13884</v>
      </c>
    </row>
    <row r="4183" spans="1:5" x14ac:dyDescent="0.25">
      <c r="A4183" t="s">
        <v>7115</v>
      </c>
      <c r="B4183" s="51">
        <v>2967</v>
      </c>
      <c r="C4183" t="s">
        <v>7116</v>
      </c>
    </row>
    <row r="4184" spans="1:5" x14ac:dyDescent="0.25">
      <c r="A4184" t="s">
        <v>7115</v>
      </c>
      <c r="B4184" s="51">
        <v>2968</v>
      </c>
      <c r="C4184" t="s">
        <v>7117</v>
      </c>
    </row>
    <row r="4185" spans="1:5" x14ac:dyDescent="0.25">
      <c r="A4185" t="s">
        <v>7115</v>
      </c>
      <c r="B4185" s="51">
        <v>2968</v>
      </c>
      <c r="C4185" t="s">
        <v>7118</v>
      </c>
      <c r="D4185" t="s">
        <v>7117</v>
      </c>
    </row>
    <row r="4186" spans="1:5" x14ac:dyDescent="0.25">
      <c r="A4186" t="s">
        <v>7115</v>
      </c>
      <c r="B4186" s="51">
        <v>2968</v>
      </c>
      <c r="C4186" t="s">
        <v>7119</v>
      </c>
      <c r="D4186" t="s">
        <v>7117</v>
      </c>
    </row>
    <row r="4187" spans="1:5" x14ac:dyDescent="0.25">
      <c r="A4187" t="s">
        <v>7120</v>
      </c>
      <c r="B4187" s="51">
        <v>2969</v>
      </c>
      <c r="C4187" t="s">
        <v>7121</v>
      </c>
      <c r="D4187" t="s">
        <v>7122</v>
      </c>
    </row>
    <row r="4188" spans="1:5" x14ac:dyDescent="0.25">
      <c r="A4188" t="s">
        <v>7120</v>
      </c>
      <c r="B4188" s="51">
        <v>2969</v>
      </c>
      <c r="C4188" t="s">
        <v>7123</v>
      </c>
      <c r="D4188" t="s">
        <v>7122</v>
      </c>
    </row>
    <row r="4189" spans="1:5" x14ac:dyDescent="0.25">
      <c r="A4189" t="s">
        <v>7120</v>
      </c>
      <c r="B4189" s="51">
        <v>2969</v>
      </c>
      <c r="C4189" t="s">
        <v>7124</v>
      </c>
      <c r="D4189" t="s">
        <v>7122</v>
      </c>
    </row>
    <row r="4190" spans="1:5" x14ac:dyDescent="0.25">
      <c r="A4190" t="s">
        <v>7120</v>
      </c>
      <c r="B4190" s="51">
        <v>2969</v>
      </c>
      <c r="C4190" t="s">
        <v>7125</v>
      </c>
      <c r="D4190" t="s">
        <v>7122</v>
      </c>
    </row>
    <row r="4191" spans="1:5" x14ac:dyDescent="0.25">
      <c r="A4191" t="s">
        <v>7120</v>
      </c>
      <c r="B4191" s="51">
        <v>2969</v>
      </c>
      <c r="C4191" t="s">
        <v>7126</v>
      </c>
      <c r="D4191" t="s">
        <v>7122</v>
      </c>
    </row>
    <row r="4192" spans="1:5" x14ac:dyDescent="0.25">
      <c r="A4192" t="s">
        <v>7120</v>
      </c>
      <c r="B4192" s="51">
        <v>2969</v>
      </c>
      <c r="C4192" t="s">
        <v>7127</v>
      </c>
      <c r="D4192" t="s">
        <v>7122</v>
      </c>
    </row>
    <row r="4193" spans="1:4" x14ac:dyDescent="0.25">
      <c r="A4193" t="s">
        <v>7120</v>
      </c>
      <c r="B4193" s="51">
        <v>2969</v>
      </c>
      <c r="C4193" t="s">
        <v>7122</v>
      </c>
    </row>
    <row r="4194" spans="1:4" x14ac:dyDescent="0.25">
      <c r="A4194" t="s">
        <v>7120</v>
      </c>
      <c r="B4194" s="51">
        <v>2969</v>
      </c>
      <c r="C4194" t="s">
        <v>7128</v>
      </c>
      <c r="D4194" t="s">
        <v>7122</v>
      </c>
    </row>
    <row r="4195" spans="1:4" x14ac:dyDescent="0.25">
      <c r="A4195" t="s">
        <v>7129</v>
      </c>
      <c r="B4195" s="51">
        <v>2970</v>
      </c>
      <c r="C4195" t="s">
        <v>7130</v>
      </c>
      <c r="D4195" t="s">
        <v>7131</v>
      </c>
    </row>
    <row r="4196" spans="1:4" x14ac:dyDescent="0.25">
      <c r="A4196" t="s">
        <v>7129</v>
      </c>
      <c r="B4196" s="51">
        <v>2970</v>
      </c>
      <c r="C4196" t="s">
        <v>7132</v>
      </c>
      <c r="D4196" t="s">
        <v>7131</v>
      </c>
    </row>
    <row r="4197" spans="1:4" x14ac:dyDescent="0.25">
      <c r="A4197" t="s">
        <v>7129</v>
      </c>
      <c r="B4197" s="51">
        <v>2970</v>
      </c>
      <c r="C4197" t="s">
        <v>7133</v>
      </c>
      <c r="D4197" t="s">
        <v>7131</v>
      </c>
    </row>
    <row r="4198" spans="1:4" x14ac:dyDescent="0.25">
      <c r="A4198" t="s">
        <v>7129</v>
      </c>
      <c r="B4198" s="51">
        <v>2970</v>
      </c>
      <c r="C4198" t="s">
        <v>7134</v>
      </c>
      <c r="D4198" t="s">
        <v>7131</v>
      </c>
    </row>
    <row r="4199" spans="1:4" x14ac:dyDescent="0.25">
      <c r="A4199" t="s">
        <v>7129</v>
      </c>
      <c r="B4199" s="51">
        <v>2970</v>
      </c>
      <c r="C4199" t="s">
        <v>7135</v>
      </c>
      <c r="D4199" t="s">
        <v>7131</v>
      </c>
    </row>
    <row r="4200" spans="1:4" x14ac:dyDescent="0.25">
      <c r="A4200" t="s">
        <v>7129</v>
      </c>
      <c r="B4200" s="51">
        <v>2970</v>
      </c>
      <c r="C4200" t="s">
        <v>7136</v>
      </c>
      <c r="D4200" t="s">
        <v>7131</v>
      </c>
    </row>
    <row r="4201" spans="1:4" x14ac:dyDescent="0.25">
      <c r="A4201" t="s">
        <v>7129</v>
      </c>
      <c r="B4201" s="51">
        <v>2970</v>
      </c>
      <c r="C4201" t="s">
        <v>7131</v>
      </c>
    </row>
    <row r="4202" spans="1:4" x14ac:dyDescent="0.25">
      <c r="A4202" t="s">
        <v>7137</v>
      </c>
      <c r="B4202" s="51">
        <v>2971</v>
      </c>
      <c r="C4202" t="s">
        <v>7138</v>
      </c>
      <c r="D4202" t="s">
        <v>7139</v>
      </c>
    </row>
    <row r="4203" spans="1:4" x14ac:dyDescent="0.25">
      <c r="A4203" t="s">
        <v>7137</v>
      </c>
      <c r="B4203" s="51">
        <v>2971</v>
      </c>
      <c r="C4203" t="s">
        <v>7140</v>
      </c>
      <c r="D4203" t="s">
        <v>7139</v>
      </c>
    </row>
    <row r="4204" spans="1:4" x14ac:dyDescent="0.25">
      <c r="A4204" t="s">
        <v>7137</v>
      </c>
      <c r="B4204" s="51">
        <v>2971</v>
      </c>
      <c r="C4204" t="s">
        <v>7141</v>
      </c>
      <c r="D4204" t="s">
        <v>7139</v>
      </c>
    </row>
    <row r="4205" spans="1:4" x14ac:dyDescent="0.25">
      <c r="A4205" t="s">
        <v>7137</v>
      </c>
      <c r="B4205" s="51">
        <v>2971</v>
      </c>
      <c r="C4205" t="s">
        <v>7139</v>
      </c>
    </row>
    <row r="4206" spans="1:4" x14ac:dyDescent="0.25">
      <c r="A4206" t="s">
        <v>7142</v>
      </c>
      <c r="B4206" s="51">
        <v>2972</v>
      </c>
      <c r="C4206" t="s">
        <v>7143</v>
      </c>
    </row>
    <row r="4207" spans="1:4" x14ac:dyDescent="0.25">
      <c r="A4207" t="s">
        <v>7144</v>
      </c>
      <c r="B4207" s="51">
        <v>2973</v>
      </c>
      <c r="C4207" t="s">
        <v>7145</v>
      </c>
      <c r="D4207" t="s">
        <v>7146</v>
      </c>
    </row>
    <row r="4208" spans="1:4" x14ac:dyDescent="0.25">
      <c r="A4208" t="s">
        <v>7144</v>
      </c>
      <c r="B4208" s="51">
        <v>2973</v>
      </c>
      <c r="C4208" t="s">
        <v>7146</v>
      </c>
    </row>
    <row r="4209" spans="1:4" x14ac:dyDescent="0.25">
      <c r="A4209" t="s">
        <v>7144</v>
      </c>
      <c r="B4209" s="51">
        <v>2973</v>
      </c>
      <c r="C4209" t="s">
        <v>7147</v>
      </c>
      <c r="D4209" t="s">
        <v>7146</v>
      </c>
    </row>
    <row r="4210" spans="1:4" x14ac:dyDescent="0.25">
      <c r="A4210" t="s">
        <v>7144</v>
      </c>
      <c r="B4210" s="51">
        <v>2973</v>
      </c>
      <c r="C4210" t="s">
        <v>7148</v>
      </c>
      <c r="D4210" t="s">
        <v>7146</v>
      </c>
    </row>
    <row r="4211" spans="1:4" x14ac:dyDescent="0.25">
      <c r="A4211" t="s">
        <v>7149</v>
      </c>
      <c r="B4211" s="51">
        <v>2974</v>
      </c>
      <c r="C4211" t="s">
        <v>7150</v>
      </c>
      <c r="D4211" t="s">
        <v>7151</v>
      </c>
    </row>
    <row r="4212" spans="1:4" x14ac:dyDescent="0.25">
      <c r="A4212" t="s">
        <v>7149</v>
      </c>
      <c r="B4212" s="51">
        <v>2974</v>
      </c>
      <c r="C4212" t="s">
        <v>7151</v>
      </c>
    </row>
    <row r="4213" spans="1:4" x14ac:dyDescent="0.25">
      <c r="A4213" t="s">
        <v>7152</v>
      </c>
      <c r="B4213" s="51">
        <v>2975</v>
      </c>
      <c r="C4213" t="s">
        <v>7153</v>
      </c>
      <c r="D4213" t="s">
        <v>7154</v>
      </c>
    </row>
    <row r="4214" spans="1:4" x14ac:dyDescent="0.25">
      <c r="A4214" t="s">
        <v>7152</v>
      </c>
      <c r="B4214" s="51">
        <v>2975</v>
      </c>
      <c r="C4214" t="s">
        <v>7154</v>
      </c>
    </row>
    <row r="4215" spans="1:4" x14ac:dyDescent="0.25">
      <c r="A4215" t="s">
        <v>7155</v>
      </c>
      <c r="B4215" s="51">
        <v>2976</v>
      </c>
      <c r="C4215" t="s">
        <v>7156</v>
      </c>
      <c r="D4215" t="s">
        <v>7157</v>
      </c>
    </row>
    <row r="4216" spans="1:4" x14ac:dyDescent="0.25">
      <c r="A4216" t="s">
        <v>7155</v>
      </c>
      <c r="B4216" s="51">
        <v>2976</v>
      </c>
      <c r="C4216" t="s">
        <v>7158</v>
      </c>
      <c r="D4216" t="s">
        <v>7157</v>
      </c>
    </row>
    <row r="4217" spans="1:4" x14ac:dyDescent="0.25">
      <c r="A4217" t="s">
        <v>7155</v>
      </c>
      <c r="B4217" s="51">
        <v>2976</v>
      </c>
      <c r="C4217" t="s">
        <v>7157</v>
      </c>
    </row>
    <row r="4218" spans="1:4" x14ac:dyDescent="0.25">
      <c r="A4218" t="s">
        <v>7159</v>
      </c>
      <c r="B4218" s="51">
        <v>2977</v>
      </c>
      <c r="C4218" t="s">
        <v>7160</v>
      </c>
      <c r="D4218" t="s">
        <v>7161</v>
      </c>
    </row>
    <row r="4219" spans="1:4" x14ac:dyDescent="0.25">
      <c r="A4219" t="s">
        <v>7159</v>
      </c>
      <c r="B4219" s="51">
        <v>2977</v>
      </c>
      <c r="C4219" t="s">
        <v>7161</v>
      </c>
    </row>
    <row r="4220" spans="1:4" x14ac:dyDescent="0.25">
      <c r="A4220" t="s">
        <v>7162</v>
      </c>
      <c r="B4220" s="51">
        <v>2978</v>
      </c>
      <c r="C4220" t="s">
        <v>7163</v>
      </c>
      <c r="D4220" t="s">
        <v>7164</v>
      </c>
    </row>
    <row r="4221" spans="1:4" x14ac:dyDescent="0.25">
      <c r="A4221" t="s">
        <v>7162</v>
      </c>
      <c r="B4221" s="51">
        <v>2978</v>
      </c>
      <c r="C4221" t="s">
        <v>7165</v>
      </c>
      <c r="D4221" t="s">
        <v>7164</v>
      </c>
    </row>
    <row r="4222" spans="1:4" x14ac:dyDescent="0.25">
      <c r="A4222" t="s">
        <v>7162</v>
      </c>
      <c r="B4222" s="51">
        <v>2978</v>
      </c>
      <c r="C4222" t="s">
        <v>7166</v>
      </c>
      <c r="D4222" t="s">
        <v>7164</v>
      </c>
    </row>
    <row r="4223" spans="1:4" x14ac:dyDescent="0.25">
      <c r="A4223" t="s">
        <v>7162</v>
      </c>
      <c r="B4223" s="51">
        <v>2978</v>
      </c>
      <c r="C4223" t="s">
        <v>7167</v>
      </c>
      <c r="D4223" t="s">
        <v>7164</v>
      </c>
    </row>
    <row r="4224" spans="1:4" x14ac:dyDescent="0.25">
      <c r="A4224" t="s">
        <v>7162</v>
      </c>
      <c r="B4224" s="51">
        <v>2978</v>
      </c>
      <c r="C4224" t="s">
        <v>7164</v>
      </c>
    </row>
    <row r="4225" spans="1:4" x14ac:dyDescent="0.25">
      <c r="A4225" t="s">
        <v>7168</v>
      </c>
      <c r="B4225" s="51">
        <v>2979</v>
      </c>
      <c r="C4225" t="s">
        <v>7169</v>
      </c>
      <c r="D4225" t="s">
        <v>7170</v>
      </c>
    </row>
    <row r="4226" spans="1:4" x14ac:dyDescent="0.25">
      <c r="A4226" t="s">
        <v>7168</v>
      </c>
      <c r="B4226" s="51">
        <v>2979</v>
      </c>
      <c r="C4226" t="s">
        <v>7170</v>
      </c>
    </row>
    <row r="4227" spans="1:4" x14ac:dyDescent="0.25">
      <c r="A4227" t="s">
        <v>7171</v>
      </c>
      <c r="B4227" s="51">
        <v>2980</v>
      </c>
      <c r="C4227" t="s">
        <v>7172</v>
      </c>
      <c r="D4227" t="s">
        <v>7173</v>
      </c>
    </row>
    <row r="4228" spans="1:4" x14ac:dyDescent="0.25">
      <c r="A4228" t="s">
        <v>7171</v>
      </c>
      <c r="B4228" s="51">
        <v>2980</v>
      </c>
      <c r="C4228" t="s">
        <v>7174</v>
      </c>
      <c r="D4228" t="s">
        <v>7173</v>
      </c>
    </row>
    <row r="4229" spans="1:4" x14ac:dyDescent="0.25">
      <c r="A4229" t="s">
        <v>7171</v>
      </c>
      <c r="B4229" s="51">
        <v>2980</v>
      </c>
      <c r="C4229" t="s">
        <v>7175</v>
      </c>
      <c r="D4229" t="s">
        <v>7173</v>
      </c>
    </row>
    <row r="4230" spans="1:4" x14ac:dyDescent="0.25">
      <c r="A4230" t="s">
        <v>7171</v>
      </c>
      <c r="B4230" s="51">
        <v>2980</v>
      </c>
      <c r="C4230" t="s">
        <v>7173</v>
      </c>
    </row>
    <row r="4231" spans="1:4" x14ac:dyDescent="0.25">
      <c r="A4231" t="s">
        <v>7176</v>
      </c>
      <c r="B4231" s="51">
        <v>2981</v>
      </c>
      <c r="C4231" t="s">
        <v>7177</v>
      </c>
      <c r="D4231" t="s">
        <v>7178</v>
      </c>
    </row>
    <row r="4232" spans="1:4" x14ac:dyDescent="0.25">
      <c r="A4232" t="s">
        <v>7176</v>
      </c>
      <c r="B4232" s="51">
        <v>2981</v>
      </c>
      <c r="C4232" t="s">
        <v>7179</v>
      </c>
      <c r="D4232" t="s">
        <v>7178</v>
      </c>
    </row>
    <row r="4233" spans="1:4" x14ac:dyDescent="0.25">
      <c r="A4233" t="s">
        <v>7176</v>
      </c>
      <c r="B4233" s="51">
        <v>2981</v>
      </c>
      <c r="C4233" t="s">
        <v>7180</v>
      </c>
      <c r="D4233" t="s">
        <v>7178</v>
      </c>
    </row>
    <row r="4234" spans="1:4" x14ac:dyDescent="0.25">
      <c r="A4234" t="s">
        <v>7176</v>
      </c>
      <c r="B4234" s="51">
        <v>2981</v>
      </c>
      <c r="C4234" t="s">
        <v>7178</v>
      </c>
    </row>
    <row r="4235" spans="1:4" x14ac:dyDescent="0.25">
      <c r="A4235" t="s">
        <v>7176</v>
      </c>
      <c r="B4235" s="51">
        <v>2981</v>
      </c>
      <c r="C4235" t="s">
        <v>7181</v>
      </c>
      <c r="D4235" t="s">
        <v>7178</v>
      </c>
    </row>
    <row r="4236" spans="1:4" x14ac:dyDescent="0.25">
      <c r="A4236" t="s">
        <v>7182</v>
      </c>
      <c r="B4236" s="51">
        <v>2982</v>
      </c>
      <c r="C4236" t="s">
        <v>7183</v>
      </c>
      <c r="D4236" t="s">
        <v>7184</v>
      </c>
    </row>
    <row r="4237" spans="1:4" x14ac:dyDescent="0.25">
      <c r="A4237" t="s">
        <v>7182</v>
      </c>
      <c r="B4237" s="51">
        <v>2982</v>
      </c>
      <c r="C4237" t="s">
        <v>7185</v>
      </c>
      <c r="D4237" t="s">
        <v>7184</v>
      </c>
    </row>
    <row r="4238" spans="1:4" x14ac:dyDescent="0.25">
      <c r="A4238" t="s">
        <v>7182</v>
      </c>
      <c r="B4238" s="51">
        <v>2982</v>
      </c>
      <c r="C4238" t="s">
        <v>7184</v>
      </c>
    </row>
    <row r="4239" spans="1:4" x14ac:dyDescent="0.25">
      <c r="A4239" t="s">
        <v>7186</v>
      </c>
      <c r="B4239" s="51">
        <v>2983</v>
      </c>
      <c r="C4239" t="s">
        <v>7187</v>
      </c>
      <c r="D4239" t="s">
        <v>7188</v>
      </c>
    </row>
    <row r="4240" spans="1:4" x14ac:dyDescent="0.25">
      <c r="A4240" t="s">
        <v>7186</v>
      </c>
      <c r="B4240" s="51">
        <v>2983</v>
      </c>
      <c r="C4240" t="s">
        <v>7189</v>
      </c>
      <c r="D4240" t="s">
        <v>7188</v>
      </c>
    </row>
    <row r="4241" spans="1:4" x14ac:dyDescent="0.25">
      <c r="A4241" t="s">
        <v>7186</v>
      </c>
      <c r="B4241" s="51">
        <v>2983</v>
      </c>
      <c r="C4241" t="s">
        <v>7190</v>
      </c>
      <c r="D4241" t="s">
        <v>7188</v>
      </c>
    </row>
    <row r="4242" spans="1:4" x14ac:dyDescent="0.25">
      <c r="A4242" t="s">
        <v>7186</v>
      </c>
      <c r="B4242" s="51">
        <v>2983</v>
      </c>
      <c r="C4242" t="s">
        <v>7188</v>
      </c>
    </row>
    <row r="4243" spans="1:4" x14ac:dyDescent="0.25">
      <c r="A4243" t="s">
        <v>7186</v>
      </c>
      <c r="B4243" s="51">
        <v>2983</v>
      </c>
      <c r="C4243" t="s">
        <v>7191</v>
      </c>
      <c r="D4243" t="s">
        <v>7188</v>
      </c>
    </row>
    <row r="4244" spans="1:4" x14ac:dyDescent="0.25">
      <c r="A4244" t="s">
        <v>7192</v>
      </c>
      <c r="B4244" s="51">
        <v>2984</v>
      </c>
      <c r="C4244" t="s">
        <v>7193</v>
      </c>
      <c r="D4244" t="s">
        <v>7194</v>
      </c>
    </row>
    <row r="4245" spans="1:4" x14ac:dyDescent="0.25">
      <c r="A4245" t="s">
        <v>7192</v>
      </c>
      <c r="B4245" s="51">
        <v>2984</v>
      </c>
      <c r="C4245" t="s">
        <v>7195</v>
      </c>
      <c r="D4245" t="s">
        <v>7194</v>
      </c>
    </row>
    <row r="4246" spans="1:4" x14ac:dyDescent="0.25">
      <c r="A4246" t="s">
        <v>7192</v>
      </c>
      <c r="B4246" s="51">
        <v>2984</v>
      </c>
      <c r="C4246" t="s">
        <v>7194</v>
      </c>
    </row>
    <row r="4247" spans="1:4" x14ac:dyDescent="0.25">
      <c r="A4247" t="s">
        <v>7196</v>
      </c>
      <c r="B4247" s="51">
        <v>2985</v>
      </c>
      <c r="C4247" t="s">
        <v>7197</v>
      </c>
      <c r="D4247" t="s">
        <v>7198</v>
      </c>
    </row>
    <row r="4248" spans="1:4" x14ac:dyDescent="0.25">
      <c r="A4248" t="s">
        <v>7196</v>
      </c>
      <c r="B4248" s="51">
        <v>2985</v>
      </c>
      <c r="C4248" t="s">
        <v>7199</v>
      </c>
      <c r="D4248" t="s">
        <v>7198</v>
      </c>
    </row>
    <row r="4249" spans="1:4" x14ac:dyDescent="0.25">
      <c r="A4249" t="s">
        <v>7196</v>
      </c>
      <c r="B4249" s="51">
        <v>2985</v>
      </c>
      <c r="C4249" t="s">
        <v>7198</v>
      </c>
    </row>
    <row r="4250" spans="1:4" x14ac:dyDescent="0.25">
      <c r="A4250" t="s">
        <v>7196</v>
      </c>
      <c r="B4250" s="51">
        <v>2985</v>
      </c>
      <c r="C4250" t="s">
        <v>7200</v>
      </c>
      <c r="D4250" t="s">
        <v>7198</v>
      </c>
    </row>
    <row r="4251" spans="1:4" x14ac:dyDescent="0.25">
      <c r="A4251" t="s">
        <v>7201</v>
      </c>
      <c r="B4251" s="51">
        <v>2986</v>
      </c>
      <c r="C4251" t="s">
        <v>7202</v>
      </c>
      <c r="D4251" t="s">
        <v>7203</v>
      </c>
    </row>
    <row r="4252" spans="1:4" x14ac:dyDescent="0.25">
      <c r="A4252" t="s">
        <v>7201</v>
      </c>
      <c r="B4252" s="51">
        <v>2986</v>
      </c>
      <c r="C4252" t="s">
        <v>7204</v>
      </c>
      <c r="D4252" t="s">
        <v>7203</v>
      </c>
    </row>
    <row r="4253" spans="1:4" x14ac:dyDescent="0.25">
      <c r="A4253" t="s">
        <v>7201</v>
      </c>
      <c r="B4253" s="51">
        <v>2986</v>
      </c>
      <c r="C4253" t="s">
        <v>7205</v>
      </c>
      <c r="D4253" t="s">
        <v>7203</v>
      </c>
    </row>
    <row r="4254" spans="1:4" x14ac:dyDescent="0.25">
      <c r="A4254" t="s">
        <v>7201</v>
      </c>
      <c r="B4254" s="51">
        <v>2986</v>
      </c>
      <c r="C4254" t="s">
        <v>7206</v>
      </c>
      <c r="D4254" t="s">
        <v>7203</v>
      </c>
    </row>
    <row r="4255" spans="1:4" x14ac:dyDescent="0.25">
      <c r="A4255" t="s">
        <v>7201</v>
      </c>
      <c r="B4255" s="51">
        <v>2986</v>
      </c>
      <c r="C4255" t="s">
        <v>7203</v>
      </c>
    </row>
    <row r="4256" spans="1:4" x14ac:dyDescent="0.25">
      <c r="A4256" t="s">
        <v>7207</v>
      </c>
      <c r="B4256" s="51">
        <v>2987</v>
      </c>
      <c r="C4256" t="s">
        <v>7208</v>
      </c>
      <c r="D4256" t="s">
        <v>7209</v>
      </c>
    </row>
    <row r="4257" spans="1:4" x14ac:dyDescent="0.25">
      <c r="A4257" t="s">
        <v>7207</v>
      </c>
      <c r="B4257" s="51">
        <v>2987</v>
      </c>
      <c r="C4257" t="s">
        <v>7210</v>
      </c>
      <c r="D4257" t="s">
        <v>7209</v>
      </c>
    </row>
    <row r="4258" spans="1:4" x14ac:dyDescent="0.25">
      <c r="A4258" t="s">
        <v>7207</v>
      </c>
      <c r="B4258" s="51">
        <v>2987</v>
      </c>
      <c r="C4258" t="s">
        <v>7211</v>
      </c>
      <c r="D4258" t="s">
        <v>7209</v>
      </c>
    </row>
    <row r="4259" spans="1:4" x14ac:dyDescent="0.25">
      <c r="A4259" t="s">
        <v>7207</v>
      </c>
      <c r="B4259" s="51">
        <v>2987</v>
      </c>
      <c r="C4259" t="s">
        <v>7212</v>
      </c>
      <c r="D4259" t="s">
        <v>7209</v>
      </c>
    </row>
    <row r="4260" spans="1:4" x14ac:dyDescent="0.25">
      <c r="A4260" t="s">
        <v>7207</v>
      </c>
      <c r="B4260" s="51">
        <v>2987</v>
      </c>
      <c r="C4260" t="s">
        <v>7213</v>
      </c>
      <c r="D4260" t="s">
        <v>7209</v>
      </c>
    </row>
    <row r="4261" spans="1:4" x14ac:dyDescent="0.25">
      <c r="A4261" t="s">
        <v>7207</v>
      </c>
      <c r="B4261" s="51">
        <v>2987</v>
      </c>
      <c r="C4261" t="s">
        <v>7209</v>
      </c>
    </row>
    <row r="4262" spans="1:4" x14ac:dyDescent="0.25">
      <c r="A4262" t="s">
        <v>7207</v>
      </c>
      <c r="B4262" s="51">
        <v>2987</v>
      </c>
      <c r="C4262" t="s">
        <v>7214</v>
      </c>
      <c r="D4262" t="s">
        <v>7209</v>
      </c>
    </row>
    <row r="4263" spans="1:4" x14ac:dyDescent="0.25">
      <c r="A4263" t="s">
        <v>7207</v>
      </c>
      <c r="B4263" s="51">
        <v>2987</v>
      </c>
      <c r="C4263" t="s">
        <v>7215</v>
      </c>
      <c r="D4263" t="s">
        <v>7209</v>
      </c>
    </row>
    <row r="4264" spans="1:4" x14ac:dyDescent="0.25">
      <c r="A4264" t="s">
        <v>7216</v>
      </c>
      <c r="B4264" s="51">
        <v>2988</v>
      </c>
      <c r="C4264" t="s">
        <v>7217</v>
      </c>
      <c r="D4264" t="s">
        <v>7218</v>
      </c>
    </row>
    <row r="4265" spans="1:4" x14ac:dyDescent="0.25">
      <c r="A4265" t="s">
        <v>7216</v>
      </c>
      <c r="B4265" s="51">
        <v>2988</v>
      </c>
      <c r="C4265" t="s">
        <v>7219</v>
      </c>
      <c r="D4265" t="s">
        <v>7218</v>
      </c>
    </row>
    <row r="4266" spans="1:4" x14ac:dyDescent="0.25">
      <c r="A4266" t="s">
        <v>7216</v>
      </c>
      <c r="B4266" s="51">
        <v>2988</v>
      </c>
      <c r="C4266" t="s">
        <v>7218</v>
      </c>
    </row>
    <row r="4267" spans="1:4" x14ac:dyDescent="0.25">
      <c r="A4267" t="s">
        <v>7216</v>
      </c>
      <c r="B4267" s="51">
        <v>2988</v>
      </c>
      <c r="C4267" t="s">
        <v>7220</v>
      </c>
      <c r="D4267" t="s">
        <v>7218</v>
      </c>
    </row>
    <row r="4268" spans="1:4" x14ac:dyDescent="0.25">
      <c r="A4268" t="s">
        <v>7216</v>
      </c>
      <c r="B4268" s="51">
        <v>2989</v>
      </c>
      <c r="C4268" t="s">
        <v>7221</v>
      </c>
      <c r="D4268" t="s">
        <v>7222</v>
      </c>
    </row>
    <row r="4269" spans="1:4" x14ac:dyDescent="0.25">
      <c r="A4269" t="s">
        <v>7216</v>
      </c>
      <c r="B4269" s="51">
        <v>2989</v>
      </c>
      <c r="C4269" t="s">
        <v>7223</v>
      </c>
      <c r="D4269" t="s">
        <v>7222</v>
      </c>
    </row>
    <row r="4270" spans="1:4" x14ac:dyDescent="0.25">
      <c r="A4270" t="s">
        <v>7216</v>
      </c>
      <c r="B4270" s="51">
        <v>2989</v>
      </c>
      <c r="C4270" t="s">
        <v>7224</v>
      </c>
      <c r="D4270" t="s">
        <v>7222</v>
      </c>
    </row>
    <row r="4271" spans="1:4" x14ac:dyDescent="0.25">
      <c r="A4271" t="s">
        <v>7216</v>
      </c>
      <c r="B4271" s="51">
        <v>2989</v>
      </c>
      <c r="C4271" t="s">
        <v>7225</v>
      </c>
      <c r="D4271" t="s">
        <v>7222</v>
      </c>
    </row>
    <row r="4272" spans="1:4" x14ac:dyDescent="0.25">
      <c r="A4272" t="s">
        <v>7216</v>
      </c>
      <c r="B4272" s="51">
        <v>2989</v>
      </c>
      <c r="C4272" t="s">
        <v>7226</v>
      </c>
      <c r="D4272" t="s">
        <v>7222</v>
      </c>
    </row>
    <row r="4273" spans="1:4" x14ac:dyDescent="0.25">
      <c r="A4273" t="s">
        <v>7216</v>
      </c>
      <c r="B4273" s="51">
        <v>2989</v>
      </c>
      <c r="C4273" t="s">
        <v>7227</v>
      </c>
      <c r="D4273" t="s">
        <v>7222</v>
      </c>
    </row>
    <row r="4274" spans="1:4" x14ac:dyDescent="0.25">
      <c r="A4274" t="s">
        <v>7216</v>
      </c>
      <c r="B4274" s="51">
        <v>2989</v>
      </c>
      <c r="C4274" t="s">
        <v>7222</v>
      </c>
    </row>
    <row r="4275" spans="1:4" x14ac:dyDescent="0.25">
      <c r="A4275" t="s">
        <v>7216</v>
      </c>
      <c r="B4275" s="51">
        <v>2989</v>
      </c>
      <c r="C4275" t="s">
        <v>7228</v>
      </c>
      <c r="D4275" t="s">
        <v>7222</v>
      </c>
    </row>
    <row r="4276" spans="1:4" x14ac:dyDescent="0.25">
      <c r="A4276" t="s">
        <v>7216</v>
      </c>
      <c r="B4276" s="51">
        <v>2990</v>
      </c>
      <c r="C4276" t="s">
        <v>7229</v>
      </c>
      <c r="D4276" t="s">
        <v>7230</v>
      </c>
    </row>
    <row r="4277" spans="1:4" x14ac:dyDescent="0.25">
      <c r="A4277" t="s">
        <v>7216</v>
      </c>
      <c r="B4277" s="51">
        <v>2990</v>
      </c>
      <c r="C4277" t="s">
        <v>7230</v>
      </c>
    </row>
    <row r="4278" spans="1:4" x14ac:dyDescent="0.25">
      <c r="A4278" t="s">
        <v>7231</v>
      </c>
      <c r="B4278" s="51">
        <v>2991</v>
      </c>
      <c r="C4278" t="s">
        <v>7232</v>
      </c>
      <c r="D4278" t="s">
        <v>7233</v>
      </c>
    </row>
    <row r="4279" spans="1:4" x14ac:dyDescent="0.25">
      <c r="A4279" t="s">
        <v>7231</v>
      </c>
      <c r="B4279" s="51">
        <v>2991</v>
      </c>
      <c r="C4279" t="s">
        <v>7233</v>
      </c>
    </row>
    <row r="4280" spans="1:4" x14ac:dyDescent="0.25">
      <c r="A4280" t="s">
        <v>7231</v>
      </c>
      <c r="B4280" s="51">
        <v>2992</v>
      </c>
      <c r="C4280" t="s">
        <v>7234</v>
      </c>
      <c r="D4280" t="s">
        <v>7235</v>
      </c>
    </row>
    <row r="4281" spans="1:4" x14ac:dyDescent="0.25">
      <c r="A4281" t="s">
        <v>7231</v>
      </c>
      <c r="B4281" s="51">
        <v>2992</v>
      </c>
      <c r="C4281" t="s">
        <v>7236</v>
      </c>
      <c r="D4281" t="s">
        <v>7235</v>
      </c>
    </row>
    <row r="4282" spans="1:4" x14ac:dyDescent="0.25">
      <c r="A4282" t="s">
        <v>7231</v>
      </c>
      <c r="B4282" s="51">
        <v>2992</v>
      </c>
      <c r="C4282" t="s">
        <v>7237</v>
      </c>
      <c r="D4282" t="s">
        <v>7235</v>
      </c>
    </row>
    <row r="4283" spans="1:4" x14ac:dyDescent="0.25">
      <c r="A4283" t="s">
        <v>7231</v>
      </c>
      <c r="B4283" s="51">
        <v>2992</v>
      </c>
      <c r="C4283" t="s">
        <v>7235</v>
      </c>
    </row>
    <row r="4284" spans="1:4" x14ac:dyDescent="0.25">
      <c r="A4284" t="s">
        <v>7238</v>
      </c>
      <c r="B4284" s="51">
        <v>2993</v>
      </c>
      <c r="C4284" t="s">
        <v>7239</v>
      </c>
      <c r="D4284" t="s">
        <v>7240</v>
      </c>
    </row>
    <row r="4285" spans="1:4" x14ac:dyDescent="0.25">
      <c r="A4285" t="s">
        <v>7238</v>
      </c>
      <c r="B4285" s="51">
        <v>2993</v>
      </c>
      <c r="C4285" t="s">
        <v>7241</v>
      </c>
      <c r="D4285" t="s">
        <v>7240</v>
      </c>
    </row>
    <row r="4286" spans="1:4" x14ac:dyDescent="0.25">
      <c r="A4286" t="s">
        <v>7238</v>
      </c>
      <c r="B4286" s="51">
        <v>2993</v>
      </c>
      <c r="C4286" t="s">
        <v>7240</v>
      </c>
    </row>
    <row r="4287" spans="1:4" x14ac:dyDescent="0.25">
      <c r="A4287" t="s">
        <v>7242</v>
      </c>
      <c r="B4287" s="51">
        <v>2994</v>
      </c>
      <c r="C4287" t="s">
        <v>7243</v>
      </c>
    </row>
    <row r="4288" spans="1:4" x14ac:dyDescent="0.25">
      <c r="A4288" t="s">
        <v>7242</v>
      </c>
      <c r="B4288" s="51">
        <v>2994</v>
      </c>
      <c r="C4288" t="s">
        <v>7244</v>
      </c>
      <c r="D4288" t="s">
        <v>7243</v>
      </c>
    </row>
    <row r="4289" spans="1:4" x14ac:dyDescent="0.25">
      <c r="A4289" t="s">
        <v>7242</v>
      </c>
      <c r="B4289" s="51">
        <v>2995</v>
      </c>
      <c r="C4289" t="s">
        <v>7245</v>
      </c>
      <c r="D4289" t="s">
        <v>7246</v>
      </c>
    </row>
    <row r="4290" spans="1:4" x14ac:dyDescent="0.25">
      <c r="A4290" t="s">
        <v>7242</v>
      </c>
      <c r="B4290" s="51">
        <v>2995</v>
      </c>
      <c r="C4290" t="s">
        <v>7246</v>
      </c>
    </row>
    <row r="4291" spans="1:4" x14ac:dyDescent="0.25">
      <c r="A4291" t="s">
        <v>7242</v>
      </c>
      <c r="B4291" s="51">
        <v>2995</v>
      </c>
      <c r="C4291" t="s">
        <v>7247</v>
      </c>
      <c r="D4291" t="s">
        <v>7246</v>
      </c>
    </row>
    <row r="4292" spans="1:4" x14ac:dyDescent="0.25">
      <c r="A4292" t="s">
        <v>7248</v>
      </c>
      <c r="B4292" s="51">
        <v>2996</v>
      </c>
      <c r="C4292" t="s">
        <v>7249</v>
      </c>
      <c r="D4292" t="s">
        <v>7250</v>
      </c>
    </row>
    <row r="4293" spans="1:4" x14ac:dyDescent="0.25">
      <c r="A4293" t="s">
        <v>7248</v>
      </c>
      <c r="B4293" s="51">
        <v>2996</v>
      </c>
      <c r="C4293" t="s">
        <v>7251</v>
      </c>
      <c r="D4293" t="s">
        <v>7250</v>
      </c>
    </row>
    <row r="4294" spans="1:4" x14ac:dyDescent="0.25">
      <c r="A4294" t="s">
        <v>7248</v>
      </c>
      <c r="B4294" s="51">
        <v>2996</v>
      </c>
      <c r="C4294" t="s">
        <v>7250</v>
      </c>
    </row>
    <row r="4295" spans="1:4" x14ac:dyDescent="0.25">
      <c r="A4295" t="s">
        <v>7252</v>
      </c>
      <c r="B4295" s="51">
        <v>2997</v>
      </c>
      <c r="C4295" t="s">
        <v>7253</v>
      </c>
      <c r="D4295" t="s">
        <v>7254</v>
      </c>
    </row>
    <row r="4296" spans="1:4" x14ac:dyDescent="0.25">
      <c r="A4296" t="s">
        <v>7252</v>
      </c>
      <c r="B4296" s="51">
        <v>2997</v>
      </c>
      <c r="C4296" t="s">
        <v>7255</v>
      </c>
      <c r="D4296" t="s">
        <v>7254</v>
      </c>
    </row>
    <row r="4297" spans="1:4" x14ac:dyDescent="0.25">
      <c r="A4297" t="s">
        <v>7252</v>
      </c>
      <c r="B4297" s="51">
        <v>2997</v>
      </c>
      <c r="C4297" t="s">
        <v>7256</v>
      </c>
      <c r="D4297" t="s">
        <v>7254</v>
      </c>
    </row>
    <row r="4298" spans="1:4" x14ac:dyDescent="0.25">
      <c r="A4298" t="s">
        <v>7252</v>
      </c>
      <c r="B4298" s="51">
        <v>2997</v>
      </c>
      <c r="C4298" t="s">
        <v>7257</v>
      </c>
      <c r="D4298" t="s">
        <v>7254</v>
      </c>
    </row>
    <row r="4299" spans="1:4" x14ac:dyDescent="0.25">
      <c r="A4299" t="s">
        <v>7252</v>
      </c>
      <c r="B4299" s="51">
        <v>2997</v>
      </c>
      <c r="C4299" t="s">
        <v>7254</v>
      </c>
    </row>
    <row r="4300" spans="1:4" x14ac:dyDescent="0.25">
      <c r="A4300" t="s">
        <v>7252</v>
      </c>
      <c r="B4300" s="51">
        <v>2997</v>
      </c>
      <c r="C4300" t="s">
        <v>7258</v>
      </c>
      <c r="D4300" t="s">
        <v>7254</v>
      </c>
    </row>
    <row r="4301" spans="1:4" x14ac:dyDescent="0.25">
      <c r="A4301" t="s">
        <v>7259</v>
      </c>
      <c r="B4301" s="51">
        <v>2998</v>
      </c>
      <c r="C4301" t="s">
        <v>7260</v>
      </c>
      <c r="D4301" t="s">
        <v>7261</v>
      </c>
    </row>
    <row r="4302" spans="1:4" x14ac:dyDescent="0.25">
      <c r="A4302" t="s">
        <v>7259</v>
      </c>
      <c r="B4302" s="51">
        <v>2998</v>
      </c>
      <c r="C4302" t="s">
        <v>7261</v>
      </c>
    </row>
    <row r="4303" spans="1:4" x14ac:dyDescent="0.25">
      <c r="A4303" t="s">
        <v>7259</v>
      </c>
      <c r="B4303" s="51">
        <v>2999</v>
      </c>
      <c r="C4303" t="s">
        <v>7262</v>
      </c>
      <c r="D4303" t="s">
        <v>7263</v>
      </c>
    </row>
    <row r="4304" spans="1:4" x14ac:dyDescent="0.25">
      <c r="A4304" t="s">
        <v>7259</v>
      </c>
      <c r="B4304" s="51">
        <v>2999</v>
      </c>
      <c r="C4304" t="s">
        <v>7263</v>
      </c>
    </row>
    <row r="4305" spans="1:4" x14ac:dyDescent="0.25">
      <c r="A4305" t="s">
        <v>7264</v>
      </c>
      <c r="B4305" s="51">
        <v>3000</v>
      </c>
      <c r="C4305" t="s">
        <v>7265</v>
      </c>
    </row>
    <row r="4306" spans="1:4" x14ac:dyDescent="0.25">
      <c r="A4306" t="s">
        <v>7264</v>
      </c>
      <c r="B4306" s="51">
        <v>3001</v>
      </c>
      <c r="C4306" t="s">
        <v>7266</v>
      </c>
    </row>
    <row r="4307" spans="1:4" x14ac:dyDescent="0.25">
      <c r="A4307" t="s">
        <v>7264</v>
      </c>
      <c r="B4307" s="51">
        <v>3001</v>
      </c>
      <c r="C4307" t="s">
        <v>7267</v>
      </c>
      <c r="D4307" t="s">
        <v>7266</v>
      </c>
    </row>
    <row r="4308" spans="1:4" x14ac:dyDescent="0.25">
      <c r="A4308" t="s">
        <v>7264</v>
      </c>
      <c r="B4308" s="51">
        <v>3002</v>
      </c>
      <c r="C4308" t="s">
        <v>7268</v>
      </c>
    </row>
    <row r="4309" spans="1:4" x14ac:dyDescent="0.25">
      <c r="A4309" t="s">
        <v>7264</v>
      </c>
      <c r="B4309" s="51">
        <v>3002</v>
      </c>
      <c r="C4309" t="s">
        <v>7267</v>
      </c>
      <c r="D4309" t="s">
        <v>7268</v>
      </c>
    </row>
    <row r="4310" spans="1:4" x14ac:dyDescent="0.25">
      <c r="A4310" t="s">
        <v>7264</v>
      </c>
      <c r="B4310" s="51">
        <v>3003</v>
      </c>
      <c r="C4310" t="s">
        <v>7269</v>
      </c>
    </row>
    <row r="4311" spans="1:4" x14ac:dyDescent="0.25">
      <c r="A4311" t="s">
        <v>7264</v>
      </c>
      <c r="B4311" s="51">
        <v>3003</v>
      </c>
      <c r="C4311" t="s">
        <v>7270</v>
      </c>
      <c r="D4311" t="s">
        <v>7269</v>
      </c>
    </row>
    <row r="4312" spans="1:4" x14ac:dyDescent="0.25">
      <c r="A4312" t="s">
        <v>7264</v>
      </c>
      <c r="B4312" s="51">
        <v>3003</v>
      </c>
      <c r="C4312" t="s">
        <v>7271</v>
      </c>
      <c r="D4312" t="s">
        <v>7269</v>
      </c>
    </row>
    <row r="4313" spans="1:4" x14ac:dyDescent="0.25">
      <c r="A4313" t="s">
        <v>7272</v>
      </c>
      <c r="B4313" s="51">
        <v>3004</v>
      </c>
      <c r="C4313" t="s">
        <v>7273</v>
      </c>
      <c r="D4313" t="s">
        <v>7274</v>
      </c>
    </row>
    <row r="4314" spans="1:4" x14ac:dyDescent="0.25">
      <c r="A4314" t="s">
        <v>7272</v>
      </c>
      <c r="B4314" s="51">
        <v>3004</v>
      </c>
      <c r="C4314" t="s">
        <v>7275</v>
      </c>
      <c r="D4314" t="s">
        <v>7274</v>
      </c>
    </row>
    <row r="4315" spans="1:4" x14ac:dyDescent="0.25">
      <c r="A4315" t="s">
        <v>7272</v>
      </c>
      <c r="B4315" s="51">
        <v>3004</v>
      </c>
      <c r="C4315" t="s">
        <v>7276</v>
      </c>
      <c r="D4315" t="s">
        <v>7274</v>
      </c>
    </row>
    <row r="4316" spans="1:4" x14ac:dyDescent="0.25">
      <c r="A4316" t="s">
        <v>7272</v>
      </c>
      <c r="B4316" s="51">
        <v>3004</v>
      </c>
      <c r="C4316" t="s">
        <v>7277</v>
      </c>
      <c r="D4316" t="s">
        <v>7274</v>
      </c>
    </row>
    <row r="4317" spans="1:4" x14ac:dyDescent="0.25">
      <c r="A4317" t="s">
        <v>7272</v>
      </c>
      <c r="B4317" s="51">
        <v>3004</v>
      </c>
      <c r="C4317" t="s">
        <v>7274</v>
      </c>
    </row>
    <row r="4318" spans="1:4" x14ac:dyDescent="0.25">
      <c r="A4318" t="s">
        <v>7278</v>
      </c>
      <c r="B4318" s="51">
        <v>3005</v>
      </c>
      <c r="C4318" t="s">
        <v>7279</v>
      </c>
      <c r="D4318" t="s">
        <v>7280</v>
      </c>
    </row>
    <row r="4319" spans="1:4" x14ac:dyDescent="0.25">
      <c r="A4319" t="s">
        <v>7278</v>
      </c>
      <c r="B4319" s="51">
        <v>3005</v>
      </c>
      <c r="C4319" t="s">
        <v>7281</v>
      </c>
      <c r="D4319" t="s">
        <v>7280</v>
      </c>
    </row>
    <row r="4320" spans="1:4" x14ac:dyDescent="0.25">
      <c r="A4320" t="s">
        <v>7278</v>
      </c>
      <c r="B4320" s="51">
        <v>3005</v>
      </c>
      <c r="C4320" t="s">
        <v>7280</v>
      </c>
    </row>
    <row r="4321" spans="1:4" x14ac:dyDescent="0.25">
      <c r="A4321" t="s">
        <v>7278</v>
      </c>
      <c r="B4321" s="51">
        <v>3005</v>
      </c>
      <c r="C4321" t="s">
        <v>7282</v>
      </c>
      <c r="D4321" t="s">
        <v>7280</v>
      </c>
    </row>
    <row r="4322" spans="1:4" x14ac:dyDescent="0.25">
      <c r="A4322" t="s">
        <v>7278</v>
      </c>
      <c r="B4322" s="51">
        <v>3005</v>
      </c>
      <c r="C4322" t="s">
        <v>7283</v>
      </c>
      <c r="D4322" t="s">
        <v>7280</v>
      </c>
    </row>
    <row r="4323" spans="1:4" x14ac:dyDescent="0.25">
      <c r="A4323" t="s">
        <v>7284</v>
      </c>
      <c r="B4323" s="51">
        <v>3006</v>
      </c>
      <c r="C4323" t="s">
        <v>7285</v>
      </c>
      <c r="D4323" t="s">
        <v>7286</v>
      </c>
    </row>
    <row r="4324" spans="1:4" x14ac:dyDescent="0.25">
      <c r="A4324" t="s">
        <v>7284</v>
      </c>
      <c r="B4324" s="51">
        <v>3006</v>
      </c>
      <c r="C4324" t="s">
        <v>7285</v>
      </c>
      <c r="D4324" t="s">
        <v>7286</v>
      </c>
    </row>
    <row r="4325" spans="1:4" x14ac:dyDescent="0.25">
      <c r="A4325" t="s">
        <v>7284</v>
      </c>
      <c r="B4325" s="51">
        <v>3006</v>
      </c>
      <c r="C4325" t="s">
        <v>7287</v>
      </c>
      <c r="D4325" t="s">
        <v>7286</v>
      </c>
    </row>
    <row r="4326" spans="1:4" x14ac:dyDescent="0.25">
      <c r="A4326" t="s">
        <v>7284</v>
      </c>
      <c r="B4326" s="51">
        <v>3006</v>
      </c>
      <c r="C4326" t="s">
        <v>7288</v>
      </c>
      <c r="D4326" t="s">
        <v>7286</v>
      </c>
    </row>
    <row r="4327" spans="1:4" x14ac:dyDescent="0.25">
      <c r="A4327" t="s">
        <v>7284</v>
      </c>
      <c r="B4327" s="51">
        <v>3006</v>
      </c>
      <c r="C4327" t="s">
        <v>7286</v>
      </c>
    </row>
    <row r="4328" spans="1:4" x14ac:dyDescent="0.25">
      <c r="A4328" t="s">
        <v>7289</v>
      </c>
      <c r="B4328" s="51">
        <v>3007</v>
      </c>
      <c r="C4328" t="s">
        <v>7290</v>
      </c>
      <c r="D4328" t="s">
        <v>7291</v>
      </c>
    </row>
    <row r="4329" spans="1:4" x14ac:dyDescent="0.25">
      <c r="A4329" t="s">
        <v>7289</v>
      </c>
      <c r="B4329" s="51">
        <v>3007</v>
      </c>
      <c r="C4329" t="s">
        <v>7291</v>
      </c>
    </row>
    <row r="4330" spans="1:4" x14ac:dyDescent="0.25">
      <c r="A4330" t="s">
        <v>7292</v>
      </c>
      <c r="B4330" s="51">
        <v>3008</v>
      </c>
      <c r="C4330" t="s">
        <v>7293</v>
      </c>
      <c r="D4330" t="s">
        <v>7294</v>
      </c>
    </row>
    <row r="4331" spans="1:4" x14ac:dyDescent="0.25">
      <c r="A4331" t="s">
        <v>7292</v>
      </c>
      <c r="B4331" s="51">
        <v>3008</v>
      </c>
      <c r="C4331" t="s">
        <v>7294</v>
      </c>
    </row>
    <row r="4332" spans="1:4" x14ac:dyDescent="0.25">
      <c r="A4332" t="s">
        <v>7292</v>
      </c>
      <c r="B4332" s="51">
        <v>3008</v>
      </c>
      <c r="C4332" t="s">
        <v>7295</v>
      </c>
      <c r="D4332" t="s">
        <v>7294</v>
      </c>
    </row>
    <row r="4333" spans="1:4" x14ac:dyDescent="0.25">
      <c r="A4333" t="s">
        <v>7292</v>
      </c>
      <c r="B4333" s="51">
        <v>3008</v>
      </c>
      <c r="C4333" t="s">
        <v>7296</v>
      </c>
      <c r="D4333" t="s">
        <v>7294</v>
      </c>
    </row>
    <row r="4334" spans="1:4" x14ac:dyDescent="0.25">
      <c r="A4334" t="s">
        <v>7292</v>
      </c>
      <c r="B4334" s="51">
        <v>3008</v>
      </c>
      <c r="C4334" t="s">
        <v>7297</v>
      </c>
      <c r="D4334" t="s">
        <v>7294</v>
      </c>
    </row>
    <row r="4335" spans="1:4" x14ac:dyDescent="0.25">
      <c r="A4335" t="s">
        <v>7298</v>
      </c>
      <c r="B4335" s="51">
        <v>3009</v>
      </c>
      <c r="C4335" t="s">
        <v>7299</v>
      </c>
    </row>
    <row r="4336" spans="1:4" x14ac:dyDescent="0.25">
      <c r="A4336" t="s">
        <v>7300</v>
      </c>
      <c r="B4336" s="51">
        <v>3010</v>
      </c>
      <c r="C4336" t="s">
        <v>7301</v>
      </c>
    </row>
    <row r="4337" spans="1:4" x14ac:dyDescent="0.25">
      <c r="A4337" t="s">
        <v>7300</v>
      </c>
      <c r="B4337" s="51">
        <v>3011</v>
      </c>
      <c r="C4337" t="s">
        <v>7302</v>
      </c>
    </row>
    <row r="4338" spans="1:4" x14ac:dyDescent="0.25">
      <c r="A4338" t="s">
        <v>7303</v>
      </c>
      <c r="B4338" s="51">
        <v>3012</v>
      </c>
      <c r="C4338" t="s">
        <v>7304</v>
      </c>
      <c r="D4338" t="s">
        <v>7305</v>
      </c>
    </row>
    <row r="4339" spans="1:4" x14ac:dyDescent="0.25">
      <c r="A4339" t="s">
        <v>7303</v>
      </c>
      <c r="B4339" s="51">
        <v>3012</v>
      </c>
      <c r="C4339" t="s">
        <v>7305</v>
      </c>
    </row>
    <row r="4340" spans="1:4" x14ac:dyDescent="0.25">
      <c r="A4340" t="s">
        <v>7303</v>
      </c>
      <c r="B4340" s="51">
        <v>3012</v>
      </c>
      <c r="C4340" t="s">
        <v>7306</v>
      </c>
      <c r="D4340" t="s">
        <v>7305</v>
      </c>
    </row>
    <row r="4341" spans="1:4" x14ac:dyDescent="0.25">
      <c r="A4341" t="s">
        <v>7303</v>
      </c>
      <c r="B4341" s="51">
        <v>3013</v>
      </c>
      <c r="C4341" t="s">
        <v>7307</v>
      </c>
      <c r="D4341" t="s">
        <v>7308</v>
      </c>
    </row>
    <row r="4342" spans="1:4" x14ac:dyDescent="0.25">
      <c r="A4342" t="s">
        <v>7303</v>
      </c>
      <c r="B4342" s="51">
        <v>3013</v>
      </c>
      <c r="C4342" t="s">
        <v>7309</v>
      </c>
      <c r="D4342" t="s">
        <v>7308</v>
      </c>
    </row>
    <row r="4343" spans="1:4" x14ac:dyDescent="0.25">
      <c r="A4343" t="s">
        <v>7303</v>
      </c>
      <c r="B4343" s="51">
        <v>3013</v>
      </c>
      <c r="C4343" t="s">
        <v>7308</v>
      </c>
    </row>
    <row r="4344" spans="1:4" x14ac:dyDescent="0.25">
      <c r="A4344" t="s">
        <v>7310</v>
      </c>
      <c r="B4344" s="51">
        <v>3014</v>
      </c>
      <c r="C4344" t="s">
        <v>7311</v>
      </c>
      <c r="D4344" t="s">
        <v>7312</v>
      </c>
    </row>
    <row r="4345" spans="1:4" x14ac:dyDescent="0.25">
      <c r="A4345" t="s">
        <v>7310</v>
      </c>
      <c r="B4345" s="51">
        <v>3014</v>
      </c>
      <c r="C4345" t="s">
        <v>7313</v>
      </c>
      <c r="D4345" t="s">
        <v>7312</v>
      </c>
    </row>
    <row r="4346" spans="1:4" x14ac:dyDescent="0.25">
      <c r="A4346" t="s">
        <v>7310</v>
      </c>
      <c r="B4346" s="51">
        <v>3014</v>
      </c>
      <c r="C4346" t="s">
        <v>7312</v>
      </c>
    </row>
    <row r="4347" spans="1:4" x14ac:dyDescent="0.25">
      <c r="A4347" t="s">
        <v>7310</v>
      </c>
      <c r="B4347" s="51">
        <v>3014</v>
      </c>
      <c r="C4347" t="s">
        <v>7314</v>
      </c>
      <c r="D4347" t="s">
        <v>7312</v>
      </c>
    </row>
    <row r="4348" spans="1:4" x14ac:dyDescent="0.25">
      <c r="A4348" t="s">
        <v>7315</v>
      </c>
      <c r="B4348" s="51">
        <v>3015</v>
      </c>
      <c r="C4348" t="s">
        <v>7316</v>
      </c>
      <c r="D4348" t="s">
        <v>7317</v>
      </c>
    </row>
    <row r="4349" spans="1:4" x14ac:dyDescent="0.25">
      <c r="A4349" t="s">
        <v>7315</v>
      </c>
      <c r="B4349" s="51">
        <v>3015</v>
      </c>
      <c r="C4349" t="s">
        <v>7317</v>
      </c>
    </row>
    <row r="4350" spans="1:4" x14ac:dyDescent="0.25">
      <c r="A4350" t="s">
        <v>7315</v>
      </c>
      <c r="B4350" s="51">
        <v>3015</v>
      </c>
      <c r="C4350" t="s">
        <v>7318</v>
      </c>
      <c r="D4350" t="s">
        <v>7317</v>
      </c>
    </row>
    <row r="4351" spans="1:4" x14ac:dyDescent="0.25">
      <c r="A4351" t="s">
        <v>7315</v>
      </c>
      <c r="B4351" s="51">
        <v>3016</v>
      </c>
      <c r="C4351" t="s">
        <v>7319</v>
      </c>
      <c r="D4351" t="s">
        <v>7320</v>
      </c>
    </row>
    <row r="4352" spans="1:4" x14ac:dyDescent="0.25">
      <c r="A4352" t="s">
        <v>7315</v>
      </c>
      <c r="B4352" s="51">
        <v>3016</v>
      </c>
      <c r="C4352" t="s">
        <v>7320</v>
      </c>
    </row>
    <row r="4353" spans="1:4" x14ac:dyDescent="0.25">
      <c r="A4353" t="s">
        <v>7315</v>
      </c>
      <c r="B4353" s="51">
        <v>3017</v>
      </c>
      <c r="C4353" t="s">
        <v>7321</v>
      </c>
      <c r="D4353" t="s">
        <v>7322</v>
      </c>
    </row>
    <row r="4354" spans="1:4" x14ac:dyDescent="0.25">
      <c r="A4354" t="s">
        <v>7315</v>
      </c>
      <c r="B4354" s="51">
        <v>3017</v>
      </c>
      <c r="C4354" t="s">
        <v>7322</v>
      </c>
    </row>
    <row r="4355" spans="1:4" x14ac:dyDescent="0.25">
      <c r="A4355" t="s">
        <v>7315</v>
      </c>
      <c r="B4355" s="51">
        <v>3017</v>
      </c>
      <c r="C4355" t="s">
        <v>7323</v>
      </c>
      <c r="D4355" t="s">
        <v>7322</v>
      </c>
    </row>
    <row r="4356" spans="1:4" x14ac:dyDescent="0.25">
      <c r="A4356" t="s">
        <v>7324</v>
      </c>
      <c r="B4356" s="51">
        <v>3018</v>
      </c>
      <c r="C4356" t="s">
        <v>7325</v>
      </c>
      <c r="D4356" t="s">
        <v>7326</v>
      </c>
    </row>
    <row r="4357" spans="1:4" x14ac:dyDescent="0.25">
      <c r="A4357" t="s">
        <v>7324</v>
      </c>
      <c r="B4357" s="51">
        <v>3018</v>
      </c>
      <c r="C4357" t="s">
        <v>7327</v>
      </c>
      <c r="D4357" t="s">
        <v>7326</v>
      </c>
    </row>
    <row r="4358" spans="1:4" x14ac:dyDescent="0.25">
      <c r="A4358" t="s">
        <v>7324</v>
      </c>
      <c r="B4358" s="51">
        <v>3018</v>
      </c>
      <c r="C4358" t="s">
        <v>7326</v>
      </c>
    </row>
    <row r="4359" spans="1:4" x14ac:dyDescent="0.25">
      <c r="A4359" t="s">
        <v>7328</v>
      </c>
      <c r="B4359" s="51">
        <v>3019</v>
      </c>
      <c r="C4359" t="s">
        <v>7329</v>
      </c>
      <c r="D4359" t="s">
        <v>7330</v>
      </c>
    </row>
    <row r="4360" spans="1:4" x14ac:dyDescent="0.25">
      <c r="A4360" t="s">
        <v>7328</v>
      </c>
      <c r="B4360" s="51">
        <v>3019</v>
      </c>
      <c r="C4360" t="s">
        <v>7331</v>
      </c>
      <c r="D4360" t="s">
        <v>7330</v>
      </c>
    </row>
    <row r="4361" spans="1:4" x14ac:dyDescent="0.25">
      <c r="A4361" t="s">
        <v>7328</v>
      </c>
      <c r="B4361" s="51">
        <v>3019</v>
      </c>
      <c r="C4361" t="s">
        <v>7332</v>
      </c>
      <c r="D4361" t="s">
        <v>7330</v>
      </c>
    </row>
    <row r="4362" spans="1:4" x14ac:dyDescent="0.25">
      <c r="A4362" t="s">
        <v>7328</v>
      </c>
      <c r="B4362" s="51">
        <v>3019</v>
      </c>
      <c r="C4362" t="s">
        <v>7333</v>
      </c>
      <c r="D4362" t="s">
        <v>7330</v>
      </c>
    </row>
    <row r="4363" spans="1:4" x14ac:dyDescent="0.25">
      <c r="A4363" t="s">
        <v>7328</v>
      </c>
      <c r="B4363" s="51">
        <v>3019</v>
      </c>
      <c r="C4363" t="s">
        <v>7330</v>
      </c>
    </row>
    <row r="4364" spans="1:4" x14ac:dyDescent="0.25">
      <c r="A4364" t="s">
        <v>7334</v>
      </c>
      <c r="B4364" s="51">
        <v>3020</v>
      </c>
      <c r="C4364" t="s">
        <v>7335</v>
      </c>
      <c r="D4364" t="s">
        <v>7336</v>
      </c>
    </row>
    <row r="4365" spans="1:4" x14ac:dyDescent="0.25">
      <c r="A4365" t="s">
        <v>7334</v>
      </c>
      <c r="B4365" s="51">
        <v>3020</v>
      </c>
      <c r="C4365" t="s">
        <v>7337</v>
      </c>
      <c r="D4365" t="s">
        <v>7336</v>
      </c>
    </row>
    <row r="4366" spans="1:4" x14ac:dyDescent="0.25">
      <c r="A4366" t="s">
        <v>7334</v>
      </c>
      <c r="B4366" s="51">
        <v>3020</v>
      </c>
      <c r="C4366" t="s">
        <v>7336</v>
      </c>
    </row>
    <row r="4367" spans="1:4" x14ac:dyDescent="0.25">
      <c r="A4367" t="s">
        <v>7334</v>
      </c>
      <c r="B4367" s="51">
        <v>3021</v>
      </c>
      <c r="C4367" t="s">
        <v>7338</v>
      </c>
      <c r="D4367" t="s">
        <v>7339</v>
      </c>
    </row>
    <row r="4368" spans="1:4" x14ac:dyDescent="0.25">
      <c r="A4368" t="s">
        <v>7334</v>
      </c>
      <c r="B4368" s="51">
        <v>3021</v>
      </c>
      <c r="C4368" t="s">
        <v>7340</v>
      </c>
      <c r="D4368" t="s">
        <v>7339</v>
      </c>
    </row>
    <row r="4369" spans="1:4" x14ac:dyDescent="0.25">
      <c r="A4369" t="s">
        <v>7334</v>
      </c>
      <c r="B4369" s="51">
        <v>3021</v>
      </c>
      <c r="C4369" t="s">
        <v>7339</v>
      </c>
    </row>
    <row r="4370" spans="1:4" x14ac:dyDescent="0.25">
      <c r="A4370" t="s">
        <v>7334</v>
      </c>
      <c r="B4370" s="51">
        <v>3022</v>
      </c>
      <c r="C4370" t="s">
        <v>7341</v>
      </c>
      <c r="D4370" t="s">
        <v>7342</v>
      </c>
    </row>
    <row r="4371" spans="1:4" x14ac:dyDescent="0.25">
      <c r="A4371" t="s">
        <v>7334</v>
      </c>
      <c r="B4371" s="51">
        <v>3022</v>
      </c>
      <c r="C4371" t="s">
        <v>7342</v>
      </c>
    </row>
    <row r="4372" spans="1:4" x14ac:dyDescent="0.25">
      <c r="A4372" t="s">
        <v>7343</v>
      </c>
      <c r="B4372" s="51">
        <v>3023</v>
      </c>
      <c r="C4372" t="s">
        <v>7344</v>
      </c>
      <c r="D4372" t="s">
        <v>7345</v>
      </c>
    </row>
    <row r="4373" spans="1:4" x14ac:dyDescent="0.25">
      <c r="A4373" t="s">
        <v>7343</v>
      </c>
      <c r="B4373" s="51">
        <v>3023</v>
      </c>
      <c r="C4373" t="s">
        <v>7346</v>
      </c>
      <c r="D4373" t="s">
        <v>7345</v>
      </c>
    </row>
    <row r="4374" spans="1:4" x14ac:dyDescent="0.25">
      <c r="A4374" t="s">
        <v>7343</v>
      </c>
      <c r="B4374" s="51">
        <v>3023</v>
      </c>
      <c r="C4374" t="s">
        <v>7345</v>
      </c>
    </row>
    <row r="4375" spans="1:4" x14ac:dyDescent="0.25">
      <c r="A4375" t="s">
        <v>7343</v>
      </c>
      <c r="B4375" s="51">
        <v>3023</v>
      </c>
      <c r="C4375" t="s">
        <v>7347</v>
      </c>
      <c r="D4375" t="s">
        <v>7345</v>
      </c>
    </row>
    <row r="4376" spans="1:4" x14ac:dyDescent="0.25">
      <c r="A4376" t="s">
        <v>7343</v>
      </c>
      <c r="B4376" s="51">
        <v>3023</v>
      </c>
      <c r="C4376" t="s">
        <v>7348</v>
      </c>
      <c r="D4376" t="s">
        <v>7345</v>
      </c>
    </row>
    <row r="4377" spans="1:4" x14ac:dyDescent="0.25">
      <c r="A4377" t="s">
        <v>7349</v>
      </c>
      <c r="B4377" s="51">
        <v>3024</v>
      </c>
      <c r="C4377" t="s">
        <v>7350</v>
      </c>
      <c r="D4377" t="s">
        <v>7351</v>
      </c>
    </row>
    <row r="4378" spans="1:4" x14ac:dyDescent="0.25">
      <c r="A4378" t="s">
        <v>7349</v>
      </c>
      <c r="B4378" s="51">
        <v>3024</v>
      </c>
      <c r="C4378" t="s">
        <v>7351</v>
      </c>
    </row>
    <row r="4379" spans="1:4" x14ac:dyDescent="0.25">
      <c r="A4379" t="s">
        <v>7352</v>
      </c>
      <c r="B4379" s="51">
        <v>3025</v>
      </c>
      <c r="C4379" t="s">
        <v>7353</v>
      </c>
      <c r="D4379" t="s">
        <v>7354</v>
      </c>
    </row>
    <row r="4380" spans="1:4" x14ac:dyDescent="0.25">
      <c r="A4380" t="s">
        <v>7352</v>
      </c>
      <c r="B4380" s="51">
        <v>3025</v>
      </c>
      <c r="C4380" t="s">
        <v>7354</v>
      </c>
    </row>
    <row r="4381" spans="1:4" x14ac:dyDescent="0.25">
      <c r="A4381" t="s">
        <v>7355</v>
      </c>
      <c r="B4381" s="51">
        <v>3026</v>
      </c>
      <c r="C4381" t="s">
        <v>7356</v>
      </c>
      <c r="D4381" t="s">
        <v>7357</v>
      </c>
    </row>
    <row r="4382" spans="1:4" x14ac:dyDescent="0.25">
      <c r="A4382" t="s">
        <v>7355</v>
      </c>
      <c r="B4382" s="51">
        <v>3026</v>
      </c>
      <c r="C4382" t="s">
        <v>7358</v>
      </c>
      <c r="D4382" t="s">
        <v>7357</v>
      </c>
    </row>
    <row r="4383" spans="1:4" x14ac:dyDescent="0.25">
      <c r="A4383" t="s">
        <v>7355</v>
      </c>
      <c r="B4383" s="51">
        <v>3026</v>
      </c>
      <c r="C4383" t="s">
        <v>7359</v>
      </c>
      <c r="D4383" t="s">
        <v>7357</v>
      </c>
    </row>
    <row r="4384" spans="1:4" x14ac:dyDescent="0.25">
      <c r="A4384" t="s">
        <v>7355</v>
      </c>
      <c r="B4384" s="51">
        <v>3026</v>
      </c>
      <c r="C4384" t="s">
        <v>7357</v>
      </c>
    </row>
    <row r="4385" spans="1:4" x14ac:dyDescent="0.25">
      <c r="A4385" t="s">
        <v>7355</v>
      </c>
      <c r="B4385" s="51">
        <v>3026</v>
      </c>
      <c r="C4385" t="s">
        <v>7360</v>
      </c>
      <c r="D4385" t="s">
        <v>7357</v>
      </c>
    </row>
    <row r="4386" spans="1:4" x14ac:dyDescent="0.25">
      <c r="A4386" t="s">
        <v>7361</v>
      </c>
      <c r="B4386" s="51">
        <v>3027</v>
      </c>
      <c r="C4386" t="s">
        <v>7362</v>
      </c>
      <c r="D4386" t="s">
        <v>7363</v>
      </c>
    </row>
    <row r="4387" spans="1:4" x14ac:dyDescent="0.25">
      <c r="A4387" t="s">
        <v>7361</v>
      </c>
      <c r="B4387" s="51">
        <v>3027</v>
      </c>
      <c r="C4387" t="s">
        <v>7364</v>
      </c>
      <c r="D4387" t="s">
        <v>7363</v>
      </c>
    </row>
    <row r="4388" spans="1:4" x14ac:dyDescent="0.25">
      <c r="A4388" t="s">
        <v>7361</v>
      </c>
      <c r="B4388" s="51">
        <v>3027</v>
      </c>
      <c r="C4388" t="s">
        <v>7365</v>
      </c>
      <c r="D4388" t="s">
        <v>7363</v>
      </c>
    </row>
    <row r="4389" spans="1:4" x14ac:dyDescent="0.25">
      <c r="A4389" t="s">
        <v>7361</v>
      </c>
      <c r="B4389" s="51">
        <v>3027</v>
      </c>
      <c r="C4389" t="s">
        <v>7366</v>
      </c>
      <c r="D4389" t="s">
        <v>7363</v>
      </c>
    </row>
    <row r="4390" spans="1:4" x14ac:dyDescent="0.25">
      <c r="A4390" t="s">
        <v>7361</v>
      </c>
      <c r="B4390" s="51">
        <v>3027</v>
      </c>
      <c r="C4390" t="s">
        <v>7367</v>
      </c>
      <c r="D4390" t="s">
        <v>7363</v>
      </c>
    </row>
    <row r="4391" spans="1:4" x14ac:dyDescent="0.25">
      <c r="A4391" t="s">
        <v>7361</v>
      </c>
      <c r="B4391" s="51">
        <v>3027</v>
      </c>
      <c r="C4391" t="s">
        <v>7363</v>
      </c>
    </row>
    <row r="4392" spans="1:4" x14ac:dyDescent="0.25">
      <c r="A4392" t="s">
        <v>7361</v>
      </c>
      <c r="B4392" s="51">
        <v>3027</v>
      </c>
      <c r="C4392" t="s">
        <v>7368</v>
      </c>
      <c r="D4392" t="s">
        <v>7363</v>
      </c>
    </row>
    <row r="4393" spans="1:4" x14ac:dyDescent="0.25">
      <c r="A4393" t="s">
        <v>7369</v>
      </c>
      <c r="B4393" s="51">
        <v>3028</v>
      </c>
      <c r="C4393" t="s">
        <v>7370</v>
      </c>
      <c r="D4393" t="s">
        <v>7371</v>
      </c>
    </row>
    <row r="4394" spans="1:4" x14ac:dyDescent="0.25">
      <c r="A4394" t="s">
        <v>7369</v>
      </c>
      <c r="B4394" s="51">
        <v>3028</v>
      </c>
      <c r="C4394" t="s">
        <v>7371</v>
      </c>
    </row>
    <row r="4395" spans="1:4" x14ac:dyDescent="0.25">
      <c r="A4395" t="s">
        <v>7369</v>
      </c>
      <c r="B4395" s="51">
        <v>3028</v>
      </c>
      <c r="C4395" t="s">
        <v>7372</v>
      </c>
      <c r="D4395" t="s">
        <v>7371</v>
      </c>
    </row>
    <row r="4396" spans="1:4" x14ac:dyDescent="0.25">
      <c r="A4396" t="s">
        <v>7369</v>
      </c>
      <c r="B4396" s="51">
        <v>3028</v>
      </c>
      <c r="C4396" t="s">
        <v>7373</v>
      </c>
      <c r="D4396" t="s">
        <v>7371</v>
      </c>
    </row>
    <row r="4397" spans="1:4" x14ac:dyDescent="0.25">
      <c r="A4397" t="s">
        <v>7374</v>
      </c>
      <c r="B4397" s="51">
        <v>3029</v>
      </c>
      <c r="C4397" t="s">
        <v>7375</v>
      </c>
      <c r="D4397" t="s">
        <v>7376</v>
      </c>
    </row>
    <row r="4398" spans="1:4" x14ac:dyDescent="0.25">
      <c r="A4398" t="s">
        <v>7374</v>
      </c>
      <c r="B4398" s="51">
        <v>3029</v>
      </c>
      <c r="C4398" t="s">
        <v>7377</v>
      </c>
      <c r="D4398" t="s">
        <v>7376</v>
      </c>
    </row>
    <row r="4399" spans="1:4" x14ac:dyDescent="0.25">
      <c r="A4399" t="s">
        <v>7374</v>
      </c>
      <c r="B4399" s="51">
        <v>3029</v>
      </c>
      <c r="C4399" t="s">
        <v>7378</v>
      </c>
      <c r="D4399" t="s">
        <v>7376</v>
      </c>
    </row>
    <row r="4400" spans="1:4" x14ac:dyDescent="0.25">
      <c r="A4400" t="s">
        <v>7374</v>
      </c>
      <c r="B4400" s="51">
        <v>3029</v>
      </c>
      <c r="C4400" t="s">
        <v>7379</v>
      </c>
      <c r="D4400" t="s">
        <v>7376</v>
      </c>
    </row>
    <row r="4401" spans="1:4" x14ac:dyDescent="0.25">
      <c r="A4401" t="s">
        <v>7374</v>
      </c>
      <c r="B4401" s="51">
        <v>3029</v>
      </c>
      <c r="C4401" t="s">
        <v>7380</v>
      </c>
      <c r="D4401" t="s">
        <v>7376</v>
      </c>
    </row>
    <row r="4402" spans="1:4" x14ac:dyDescent="0.25">
      <c r="A4402" t="s">
        <v>7374</v>
      </c>
      <c r="B4402" s="51">
        <v>3029</v>
      </c>
      <c r="C4402" t="s">
        <v>7381</v>
      </c>
      <c r="D4402" t="s">
        <v>7376</v>
      </c>
    </row>
    <row r="4403" spans="1:4" x14ac:dyDescent="0.25">
      <c r="A4403" t="s">
        <v>7374</v>
      </c>
      <c r="B4403" s="51">
        <v>3029</v>
      </c>
      <c r="C4403" t="s">
        <v>7376</v>
      </c>
    </row>
    <row r="4404" spans="1:4" x14ac:dyDescent="0.25">
      <c r="A4404" t="s">
        <v>7374</v>
      </c>
      <c r="B4404" s="51">
        <v>3029</v>
      </c>
      <c r="C4404" t="s">
        <v>7382</v>
      </c>
      <c r="D4404" t="s">
        <v>7376</v>
      </c>
    </row>
    <row r="4405" spans="1:4" x14ac:dyDescent="0.25">
      <c r="A4405" t="s">
        <v>7374</v>
      </c>
      <c r="B4405" s="51">
        <v>3029</v>
      </c>
      <c r="C4405" t="s">
        <v>7383</v>
      </c>
      <c r="D4405" t="s">
        <v>7376</v>
      </c>
    </row>
    <row r="4406" spans="1:4" x14ac:dyDescent="0.25">
      <c r="A4406" t="s">
        <v>7384</v>
      </c>
      <c r="B4406" s="51">
        <v>3030</v>
      </c>
      <c r="C4406" t="s">
        <v>7385</v>
      </c>
      <c r="D4406" t="s">
        <v>7386</v>
      </c>
    </row>
    <row r="4407" spans="1:4" x14ac:dyDescent="0.25">
      <c r="A4407" t="s">
        <v>7384</v>
      </c>
      <c r="B4407" s="51">
        <v>3030</v>
      </c>
      <c r="C4407" t="s">
        <v>7386</v>
      </c>
    </row>
    <row r="4408" spans="1:4" x14ac:dyDescent="0.25">
      <c r="A4408" t="s">
        <v>7384</v>
      </c>
      <c r="B4408" s="51">
        <v>3031</v>
      </c>
      <c r="C4408" t="s">
        <v>7387</v>
      </c>
      <c r="D4408" t="s">
        <v>7388</v>
      </c>
    </row>
    <row r="4409" spans="1:4" x14ac:dyDescent="0.25">
      <c r="A4409" t="s">
        <v>7384</v>
      </c>
      <c r="B4409" s="51">
        <v>3031</v>
      </c>
      <c r="C4409" t="s">
        <v>7389</v>
      </c>
      <c r="D4409" t="s">
        <v>7388</v>
      </c>
    </row>
    <row r="4410" spans="1:4" x14ac:dyDescent="0.25">
      <c r="A4410" t="s">
        <v>7384</v>
      </c>
      <c r="B4410" s="51">
        <v>3031</v>
      </c>
      <c r="C4410" t="s">
        <v>7388</v>
      </c>
    </row>
    <row r="4411" spans="1:4" x14ac:dyDescent="0.25">
      <c r="A4411" t="s">
        <v>7390</v>
      </c>
      <c r="B4411" s="51">
        <v>3032</v>
      </c>
      <c r="C4411" t="s">
        <v>7391</v>
      </c>
      <c r="D4411" t="s">
        <v>7392</v>
      </c>
    </row>
    <row r="4412" spans="1:4" x14ac:dyDescent="0.25">
      <c r="A4412" t="s">
        <v>7390</v>
      </c>
      <c r="B4412" s="51">
        <v>3032</v>
      </c>
      <c r="C4412" t="s">
        <v>7393</v>
      </c>
      <c r="D4412" t="s">
        <v>7392</v>
      </c>
    </row>
    <row r="4413" spans="1:4" x14ac:dyDescent="0.25">
      <c r="A4413" t="s">
        <v>7390</v>
      </c>
      <c r="B4413" s="51">
        <v>3032</v>
      </c>
      <c r="C4413" t="s">
        <v>7394</v>
      </c>
      <c r="D4413" t="s">
        <v>7392</v>
      </c>
    </row>
    <row r="4414" spans="1:4" x14ac:dyDescent="0.25">
      <c r="A4414" t="s">
        <v>7390</v>
      </c>
      <c r="B4414" s="51">
        <v>3032</v>
      </c>
      <c r="C4414" t="s">
        <v>7395</v>
      </c>
      <c r="D4414" t="s">
        <v>7392</v>
      </c>
    </row>
    <row r="4415" spans="1:4" x14ac:dyDescent="0.25">
      <c r="A4415" t="s">
        <v>7390</v>
      </c>
      <c r="B4415" s="51">
        <v>3032</v>
      </c>
      <c r="C4415" t="s">
        <v>7392</v>
      </c>
    </row>
    <row r="4416" spans="1:4" x14ac:dyDescent="0.25">
      <c r="A4416" t="s">
        <v>7396</v>
      </c>
      <c r="B4416" s="51">
        <v>3033</v>
      </c>
      <c r="C4416" t="s">
        <v>7397</v>
      </c>
      <c r="D4416" t="s">
        <v>7398</v>
      </c>
    </row>
    <row r="4417" spans="1:4" x14ac:dyDescent="0.25">
      <c r="A4417" t="s">
        <v>7396</v>
      </c>
      <c r="B4417" s="51">
        <v>3033</v>
      </c>
      <c r="C4417" t="s">
        <v>7398</v>
      </c>
    </row>
    <row r="4418" spans="1:4" x14ac:dyDescent="0.25">
      <c r="A4418" t="s">
        <v>7399</v>
      </c>
      <c r="B4418" s="51">
        <v>3034</v>
      </c>
      <c r="C4418" t="s">
        <v>7400</v>
      </c>
      <c r="D4418" t="s">
        <v>7401</v>
      </c>
    </row>
    <row r="4419" spans="1:4" x14ac:dyDescent="0.25">
      <c r="A4419" t="s">
        <v>7399</v>
      </c>
      <c r="B4419" s="51">
        <v>3034</v>
      </c>
      <c r="C4419" t="s">
        <v>7402</v>
      </c>
      <c r="D4419" t="s">
        <v>7401</v>
      </c>
    </row>
    <row r="4420" spans="1:4" x14ac:dyDescent="0.25">
      <c r="A4420" t="s">
        <v>7399</v>
      </c>
      <c r="B4420" s="51">
        <v>3034</v>
      </c>
      <c r="C4420" t="s">
        <v>7401</v>
      </c>
    </row>
    <row r="4421" spans="1:4" x14ac:dyDescent="0.25">
      <c r="A4421" t="s">
        <v>7399</v>
      </c>
      <c r="B4421" s="51">
        <v>3034</v>
      </c>
      <c r="C4421" t="s">
        <v>7403</v>
      </c>
      <c r="D4421" t="s">
        <v>7401</v>
      </c>
    </row>
    <row r="4422" spans="1:4" x14ac:dyDescent="0.25">
      <c r="A4422" t="s">
        <v>7404</v>
      </c>
      <c r="B4422" s="51">
        <v>3035</v>
      </c>
      <c r="C4422" t="s">
        <v>7405</v>
      </c>
      <c r="D4422" t="s">
        <v>7406</v>
      </c>
    </row>
    <row r="4423" spans="1:4" x14ac:dyDescent="0.25">
      <c r="A4423" t="s">
        <v>7404</v>
      </c>
      <c r="B4423" s="51">
        <v>3035</v>
      </c>
      <c r="C4423" t="s">
        <v>7407</v>
      </c>
      <c r="D4423" t="s">
        <v>7406</v>
      </c>
    </row>
    <row r="4424" spans="1:4" x14ac:dyDescent="0.25">
      <c r="A4424" t="s">
        <v>7404</v>
      </c>
      <c r="B4424" s="51">
        <v>3035</v>
      </c>
      <c r="C4424" t="s">
        <v>7406</v>
      </c>
    </row>
    <row r="4425" spans="1:4" x14ac:dyDescent="0.25">
      <c r="A4425" t="s">
        <v>7408</v>
      </c>
      <c r="B4425" s="51">
        <v>3036</v>
      </c>
      <c r="C4425" t="s">
        <v>7409</v>
      </c>
      <c r="D4425" t="s">
        <v>7410</v>
      </c>
    </row>
    <row r="4426" spans="1:4" x14ac:dyDescent="0.25">
      <c r="A4426" t="s">
        <v>7408</v>
      </c>
      <c r="B4426" s="51">
        <v>3036</v>
      </c>
      <c r="C4426" t="s">
        <v>7411</v>
      </c>
      <c r="D4426" t="s">
        <v>7410</v>
      </c>
    </row>
    <row r="4427" spans="1:4" x14ac:dyDescent="0.25">
      <c r="A4427" t="s">
        <v>7408</v>
      </c>
      <c r="B4427" s="51">
        <v>3036</v>
      </c>
      <c r="C4427" t="s">
        <v>7410</v>
      </c>
    </row>
    <row r="4428" spans="1:4" x14ac:dyDescent="0.25">
      <c r="A4428" t="s">
        <v>7408</v>
      </c>
      <c r="B4428" s="51">
        <v>3036</v>
      </c>
      <c r="C4428" t="s">
        <v>7412</v>
      </c>
      <c r="D4428" t="s">
        <v>7410</v>
      </c>
    </row>
    <row r="4429" spans="1:4" x14ac:dyDescent="0.25">
      <c r="A4429" t="s">
        <v>7408</v>
      </c>
      <c r="B4429" s="51">
        <v>3037</v>
      </c>
      <c r="C4429" t="s">
        <v>7413</v>
      </c>
      <c r="D4429" t="s">
        <v>7414</v>
      </c>
    </row>
    <row r="4430" spans="1:4" x14ac:dyDescent="0.25">
      <c r="A4430" t="s">
        <v>7408</v>
      </c>
      <c r="B4430" s="51">
        <v>3037</v>
      </c>
      <c r="C4430" t="s">
        <v>7415</v>
      </c>
      <c r="D4430" t="s">
        <v>7414</v>
      </c>
    </row>
    <row r="4431" spans="1:4" x14ac:dyDescent="0.25">
      <c r="A4431" t="s">
        <v>7408</v>
      </c>
      <c r="B4431" s="51">
        <v>3037</v>
      </c>
      <c r="C4431" t="s">
        <v>7414</v>
      </c>
    </row>
    <row r="4432" spans="1:4" x14ac:dyDescent="0.25">
      <c r="A4432" t="s">
        <v>7416</v>
      </c>
      <c r="B4432" s="51">
        <v>3038</v>
      </c>
      <c r="C4432" t="s">
        <v>7417</v>
      </c>
      <c r="D4432" t="s">
        <v>7418</v>
      </c>
    </row>
    <row r="4433" spans="1:4" x14ac:dyDescent="0.25">
      <c r="A4433" t="s">
        <v>7416</v>
      </c>
      <c r="B4433" s="51">
        <v>3038</v>
      </c>
      <c r="C4433" t="s">
        <v>7419</v>
      </c>
      <c r="D4433" t="s">
        <v>7418</v>
      </c>
    </row>
    <row r="4434" spans="1:4" x14ac:dyDescent="0.25">
      <c r="A4434" t="s">
        <v>7416</v>
      </c>
      <c r="B4434" s="51">
        <v>3038</v>
      </c>
      <c r="C4434" t="s">
        <v>7418</v>
      </c>
    </row>
    <row r="4435" spans="1:4" x14ac:dyDescent="0.25">
      <c r="A4435" t="s">
        <v>7420</v>
      </c>
      <c r="B4435" s="51">
        <v>3039</v>
      </c>
      <c r="C4435" t="s">
        <v>7421</v>
      </c>
    </row>
    <row r="4436" spans="1:4" x14ac:dyDescent="0.25">
      <c r="A4436" t="s">
        <v>7420</v>
      </c>
      <c r="B4436" s="51">
        <v>3039</v>
      </c>
      <c r="C4436" t="s">
        <v>7422</v>
      </c>
      <c r="D4436" t="s">
        <v>7421</v>
      </c>
    </row>
    <row r="4437" spans="1:4" x14ac:dyDescent="0.25">
      <c r="A4437" t="s">
        <v>7420</v>
      </c>
      <c r="B4437" s="51">
        <v>3039</v>
      </c>
      <c r="C4437" t="s">
        <v>7423</v>
      </c>
      <c r="D4437" t="s">
        <v>7421</v>
      </c>
    </row>
    <row r="4438" spans="1:4" x14ac:dyDescent="0.25">
      <c r="A4438" t="s">
        <v>7424</v>
      </c>
      <c r="B4438" s="51">
        <v>3040</v>
      </c>
      <c r="C4438" t="s">
        <v>7425</v>
      </c>
      <c r="D4438" t="s">
        <v>7426</v>
      </c>
    </row>
    <row r="4439" spans="1:4" x14ac:dyDescent="0.25">
      <c r="A4439" t="s">
        <v>7424</v>
      </c>
      <c r="B4439" s="51">
        <v>3040</v>
      </c>
      <c r="C4439" t="s">
        <v>7427</v>
      </c>
      <c r="D4439" t="s">
        <v>7426</v>
      </c>
    </row>
    <row r="4440" spans="1:4" x14ac:dyDescent="0.25">
      <c r="A4440" t="s">
        <v>7424</v>
      </c>
      <c r="B4440" s="51">
        <v>3040</v>
      </c>
      <c r="C4440" t="s">
        <v>7426</v>
      </c>
    </row>
    <row r="4441" spans="1:4" x14ac:dyDescent="0.25">
      <c r="A4441" t="s">
        <v>5405</v>
      </c>
      <c r="B4441" s="51">
        <v>3041</v>
      </c>
      <c r="C4441" t="s">
        <v>7428</v>
      </c>
      <c r="D4441" t="s">
        <v>7429</v>
      </c>
    </row>
    <row r="4442" spans="1:4" x14ac:dyDescent="0.25">
      <c r="A4442" t="s">
        <v>5405</v>
      </c>
      <c r="B4442" s="51">
        <v>3041</v>
      </c>
      <c r="C4442" t="s">
        <v>7429</v>
      </c>
    </row>
    <row r="4443" spans="1:4" x14ac:dyDescent="0.25">
      <c r="A4443" t="s">
        <v>7430</v>
      </c>
      <c r="B4443" s="51">
        <v>3042</v>
      </c>
      <c r="C4443" t="s">
        <v>7431</v>
      </c>
      <c r="D4443" t="s">
        <v>7432</v>
      </c>
    </row>
    <row r="4444" spans="1:4" x14ac:dyDescent="0.25">
      <c r="A4444" t="s">
        <v>7430</v>
      </c>
      <c r="B4444" s="51">
        <v>3042</v>
      </c>
      <c r="C4444" t="s">
        <v>7433</v>
      </c>
      <c r="D4444" t="s">
        <v>7432</v>
      </c>
    </row>
    <row r="4445" spans="1:4" x14ac:dyDescent="0.25">
      <c r="A4445" t="s">
        <v>7430</v>
      </c>
      <c r="B4445" s="51">
        <v>3042</v>
      </c>
      <c r="C4445" t="s">
        <v>7432</v>
      </c>
    </row>
    <row r="4446" spans="1:4" x14ac:dyDescent="0.25">
      <c r="A4446" t="s">
        <v>7430</v>
      </c>
      <c r="B4446" s="51">
        <v>3042</v>
      </c>
      <c r="C4446" t="s">
        <v>7434</v>
      </c>
      <c r="D4446" t="s">
        <v>7432</v>
      </c>
    </row>
    <row r="4447" spans="1:4" x14ac:dyDescent="0.25">
      <c r="A4447" t="s">
        <v>4144</v>
      </c>
      <c r="B4447" s="51">
        <v>3043</v>
      </c>
      <c r="C4447" t="s">
        <v>7435</v>
      </c>
      <c r="D4447" t="s">
        <v>7436</v>
      </c>
    </row>
    <row r="4448" spans="1:4" x14ac:dyDescent="0.25">
      <c r="A4448" t="s">
        <v>4144</v>
      </c>
      <c r="B4448" s="51">
        <v>3043</v>
      </c>
      <c r="C4448" t="s">
        <v>7436</v>
      </c>
    </row>
    <row r="4449" spans="1:4" x14ac:dyDescent="0.25">
      <c r="A4449" t="s">
        <v>7437</v>
      </c>
      <c r="B4449" s="51">
        <v>3044</v>
      </c>
      <c r="C4449" t="s">
        <v>7438</v>
      </c>
      <c r="D4449" t="s">
        <v>7439</v>
      </c>
    </row>
    <row r="4450" spans="1:4" x14ac:dyDescent="0.25">
      <c r="A4450" t="s">
        <v>7437</v>
      </c>
      <c r="B4450" s="51">
        <v>3044</v>
      </c>
      <c r="C4450" t="s">
        <v>7440</v>
      </c>
      <c r="D4450" t="s">
        <v>7439</v>
      </c>
    </row>
    <row r="4451" spans="1:4" x14ac:dyDescent="0.25">
      <c r="A4451" t="s">
        <v>7437</v>
      </c>
      <c r="B4451" s="51">
        <v>3044</v>
      </c>
      <c r="C4451" t="s">
        <v>7441</v>
      </c>
      <c r="D4451" t="s">
        <v>7439</v>
      </c>
    </row>
    <row r="4452" spans="1:4" x14ac:dyDescent="0.25">
      <c r="A4452" t="s">
        <v>7437</v>
      </c>
      <c r="B4452" s="51">
        <v>3044</v>
      </c>
      <c r="C4452" t="s">
        <v>7442</v>
      </c>
      <c r="D4452" t="s">
        <v>7439</v>
      </c>
    </row>
    <row r="4453" spans="1:4" x14ac:dyDescent="0.25">
      <c r="A4453" t="s">
        <v>7437</v>
      </c>
      <c r="B4453" s="51">
        <v>3044</v>
      </c>
      <c r="C4453" t="s">
        <v>7439</v>
      </c>
    </row>
    <row r="4454" spans="1:4" x14ac:dyDescent="0.25">
      <c r="A4454" t="s">
        <v>7443</v>
      </c>
      <c r="B4454" s="51">
        <v>3045</v>
      </c>
      <c r="C4454" t="s">
        <v>7444</v>
      </c>
      <c r="D4454" t="s">
        <v>7445</v>
      </c>
    </row>
    <row r="4455" spans="1:4" x14ac:dyDescent="0.25">
      <c r="A4455" t="s">
        <v>7443</v>
      </c>
      <c r="B4455" s="51">
        <v>3045</v>
      </c>
      <c r="C4455" t="s">
        <v>7446</v>
      </c>
      <c r="D4455" t="s">
        <v>7445</v>
      </c>
    </row>
    <row r="4456" spans="1:4" x14ac:dyDescent="0.25">
      <c r="A4456" t="s">
        <v>7443</v>
      </c>
      <c r="B4456" s="51">
        <v>3045</v>
      </c>
      <c r="C4456" t="s">
        <v>7447</v>
      </c>
      <c r="D4456" t="s">
        <v>7445</v>
      </c>
    </row>
    <row r="4457" spans="1:4" x14ac:dyDescent="0.25">
      <c r="A4457" t="s">
        <v>7443</v>
      </c>
      <c r="B4457" s="51">
        <v>3045</v>
      </c>
      <c r="C4457" t="s">
        <v>7448</v>
      </c>
      <c r="D4457" t="s">
        <v>7445</v>
      </c>
    </row>
    <row r="4458" spans="1:4" x14ac:dyDescent="0.25">
      <c r="A4458" t="s">
        <v>7443</v>
      </c>
      <c r="B4458" s="51">
        <v>3045</v>
      </c>
      <c r="C4458" t="s">
        <v>7449</v>
      </c>
      <c r="D4458" t="s">
        <v>7445</v>
      </c>
    </row>
    <row r="4459" spans="1:4" x14ac:dyDescent="0.25">
      <c r="A4459" t="s">
        <v>7443</v>
      </c>
      <c r="B4459" s="51">
        <v>3045</v>
      </c>
      <c r="C4459" t="s">
        <v>7445</v>
      </c>
    </row>
    <row r="4460" spans="1:4" x14ac:dyDescent="0.25">
      <c r="A4460" t="s">
        <v>7443</v>
      </c>
      <c r="B4460" s="51">
        <v>3045</v>
      </c>
      <c r="C4460" t="s">
        <v>7450</v>
      </c>
      <c r="D4460" t="s">
        <v>7445</v>
      </c>
    </row>
    <row r="4461" spans="1:4" x14ac:dyDescent="0.25">
      <c r="A4461" t="s">
        <v>7451</v>
      </c>
      <c r="B4461" s="51">
        <v>3046</v>
      </c>
      <c r="C4461" t="s">
        <v>7452</v>
      </c>
      <c r="D4461" t="s">
        <v>7453</v>
      </c>
    </row>
    <row r="4462" spans="1:4" x14ac:dyDescent="0.25">
      <c r="A4462" t="s">
        <v>7451</v>
      </c>
      <c r="B4462" s="51">
        <v>3046</v>
      </c>
      <c r="C4462" t="s">
        <v>7454</v>
      </c>
      <c r="D4462" t="s">
        <v>7453</v>
      </c>
    </row>
    <row r="4463" spans="1:4" x14ac:dyDescent="0.25">
      <c r="A4463" t="s">
        <v>7451</v>
      </c>
      <c r="B4463" s="51">
        <v>3046</v>
      </c>
      <c r="C4463" t="s">
        <v>7455</v>
      </c>
      <c r="D4463" t="s">
        <v>7453</v>
      </c>
    </row>
    <row r="4464" spans="1:4" x14ac:dyDescent="0.25">
      <c r="A4464" t="s">
        <v>7451</v>
      </c>
      <c r="B4464" s="51">
        <v>3046</v>
      </c>
      <c r="C4464" t="s">
        <v>7456</v>
      </c>
      <c r="D4464" t="s">
        <v>7453</v>
      </c>
    </row>
    <row r="4465" spans="1:4" x14ac:dyDescent="0.25">
      <c r="A4465" t="s">
        <v>7451</v>
      </c>
      <c r="B4465" s="51">
        <v>3046</v>
      </c>
      <c r="C4465" t="s">
        <v>7457</v>
      </c>
      <c r="D4465" t="s">
        <v>7453</v>
      </c>
    </row>
    <row r="4466" spans="1:4" x14ac:dyDescent="0.25">
      <c r="A4466" t="s">
        <v>7451</v>
      </c>
      <c r="B4466" s="51">
        <v>3046</v>
      </c>
      <c r="C4466" t="s">
        <v>7453</v>
      </c>
    </row>
    <row r="4467" spans="1:4" x14ac:dyDescent="0.25">
      <c r="A4467" t="s">
        <v>7458</v>
      </c>
      <c r="B4467" s="51">
        <v>3047</v>
      </c>
      <c r="C4467" t="s">
        <v>7459</v>
      </c>
      <c r="D4467" t="s">
        <v>7460</v>
      </c>
    </row>
    <row r="4468" spans="1:4" x14ac:dyDescent="0.25">
      <c r="A4468" t="s">
        <v>7458</v>
      </c>
      <c r="B4468" s="51">
        <v>3047</v>
      </c>
      <c r="C4468" t="s">
        <v>7460</v>
      </c>
    </row>
    <row r="4469" spans="1:4" x14ac:dyDescent="0.25">
      <c r="A4469" t="s">
        <v>7461</v>
      </c>
      <c r="B4469" s="51">
        <v>3048</v>
      </c>
      <c r="C4469" t="s">
        <v>7462</v>
      </c>
      <c r="D4469" t="s">
        <v>7463</v>
      </c>
    </row>
    <row r="4470" spans="1:4" x14ac:dyDescent="0.25">
      <c r="A4470" t="s">
        <v>7461</v>
      </c>
      <c r="B4470" s="51">
        <v>3048</v>
      </c>
      <c r="C4470" t="s">
        <v>7464</v>
      </c>
      <c r="D4470" t="s">
        <v>7463</v>
      </c>
    </row>
    <row r="4471" spans="1:4" x14ac:dyDescent="0.25">
      <c r="A4471" t="s">
        <v>7461</v>
      </c>
      <c r="B4471" s="51">
        <v>3048</v>
      </c>
      <c r="C4471" t="s">
        <v>7465</v>
      </c>
      <c r="D4471" t="s">
        <v>7463</v>
      </c>
    </row>
    <row r="4472" spans="1:4" x14ac:dyDescent="0.25">
      <c r="A4472" t="s">
        <v>7461</v>
      </c>
      <c r="B4472" s="51">
        <v>3048</v>
      </c>
      <c r="C4472" t="s">
        <v>7466</v>
      </c>
      <c r="D4472" t="s">
        <v>7463</v>
      </c>
    </row>
    <row r="4473" spans="1:4" x14ac:dyDescent="0.25">
      <c r="A4473" t="s">
        <v>7461</v>
      </c>
      <c r="B4473" s="51">
        <v>3048</v>
      </c>
      <c r="C4473" t="s">
        <v>7467</v>
      </c>
      <c r="D4473" t="s">
        <v>7463</v>
      </c>
    </row>
    <row r="4474" spans="1:4" x14ac:dyDescent="0.25">
      <c r="A4474" t="s">
        <v>7461</v>
      </c>
      <c r="B4474" s="51">
        <v>3048</v>
      </c>
      <c r="C4474" t="s">
        <v>7463</v>
      </c>
    </row>
    <row r="4475" spans="1:4" x14ac:dyDescent="0.25">
      <c r="A4475" t="s">
        <v>7461</v>
      </c>
      <c r="B4475" s="51">
        <v>3048</v>
      </c>
      <c r="C4475" t="s">
        <v>7468</v>
      </c>
      <c r="D4475" t="s">
        <v>7463</v>
      </c>
    </row>
    <row r="4476" spans="1:4" x14ac:dyDescent="0.25">
      <c r="A4476" t="s">
        <v>7469</v>
      </c>
      <c r="B4476" s="51">
        <v>3049</v>
      </c>
      <c r="C4476" t="s">
        <v>7470</v>
      </c>
      <c r="D4476" t="s">
        <v>7471</v>
      </c>
    </row>
    <row r="4477" spans="1:4" x14ac:dyDescent="0.25">
      <c r="A4477" t="s">
        <v>7469</v>
      </c>
      <c r="B4477" s="51">
        <v>3049</v>
      </c>
      <c r="C4477" t="s">
        <v>7472</v>
      </c>
      <c r="D4477" t="s">
        <v>7471</v>
      </c>
    </row>
    <row r="4478" spans="1:4" x14ac:dyDescent="0.25">
      <c r="A4478" t="s">
        <v>7469</v>
      </c>
      <c r="B4478" s="51">
        <v>3049</v>
      </c>
      <c r="C4478" t="s">
        <v>7473</v>
      </c>
      <c r="D4478" t="s">
        <v>7471</v>
      </c>
    </row>
    <row r="4479" spans="1:4" x14ac:dyDescent="0.25">
      <c r="A4479" t="s">
        <v>7469</v>
      </c>
      <c r="B4479" s="51">
        <v>3049</v>
      </c>
      <c r="C4479" t="s">
        <v>7474</v>
      </c>
      <c r="D4479" t="s">
        <v>7471</v>
      </c>
    </row>
    <row r="4480" spans="1:4" x14ac:dyDescent="0.25">
      <c r="A4480" t="s">
        <v>7469</v>
      </c>
      <c r="B4480" s="51">
        <v>3049</v>
      </c>
      <c r="C4480" t="s">
        <v>7471</v>
      </c>
    </row>
    <row r="4481" spans="1:4" x14ac:dyDescent="0.25">
      <c r="A4481" t="s">
        <v>7475</v>
      </c>
      <c r="B4481" s="51">
        <v>3050</v>
      </c>
      <c r="C4481" t="s">
        <v>7476</v>
      </c>
      <c r="D4481" t="s">
        <v>7477</v>
      </c>
    </row>
    <row r="4482" spans="1:4" x14ac:dyDescent="0.25">
      <c r="A4482" t="s">
        <v>7475</v>
      </c>
      <c r="B4482" s="51">
        <v>3050</v>
      </c>
      <c r="C4482" t="s">
        <v>7478</v>
      </c>
      <c r="D4482" t="s">
        <v>7477</v>
      </c>
    </row>
    <row r="4483" spans="1:4" x14ac:dyDescent="0.25">
      <c r="A4483" t="s">
        <v>7475</v>
      </c>
      <c r="B4483" s="51">
        <v>3050</v>
      </c>
      <c r="C4483" t="s">
        <v>7479</v>
      </c>
      <c r="D4483" t="s">
        <v>7477</v>
      </c>
    </row>
    <row r="4484" spans="1:4" x14ac:dyDescent="0.25">
      <c r="A4484" t="s">
        <v>7475</v>
      </c>
      <c r="B4484" s="51">
        <v>3050</v>
      </c>
      <c r="C4484" t="s">
        <v>7477</v>
      </c>
    </row>
    <row r="4485" spans="1:4" x14ac:dyDescent="0.25">
      <c r="A4485" t="s">
        <v>7480</v>
      </c>
      <c r="B4485" s="51">
        <v>3051</v>
      </c>
      <c r="C4485" t="s">
        <v>7481</v>
      </c>
      <c r="D4485" t="s">
        <v>7482</v>
      </c>
    </row>
    <row r="4486" spans="1:4" x14ac:dyDescent="0.25">
      <c r="A4486" t="s">
        <v>7480</v>
      </c>
      <c r="B4486" s="51">
        <v>3051</v>
      </c>
      <c r="C4486" t="s">
        <v>7483</v>
      </c>
      <c r="D4486" t="s">
        <v>7482</v>
      </c>
    </row>
    <row r="4487" spans="1:4" x14ac:dyDescent="0.25">
      <c r="A4487" t="s">
        <v>7480</v>
      </c>
      <c r="B4487" s="51">
        <v>3051</v>
      </c>
      <c r="C4487" t="s">
        <v>7484</v>
      </c>
      <c r="D4487" t="s">
        <v>7482</v>
      </c>
    </row>
    <row r="4488" spans="1:4" x14ac:dyDescent="0.25">
      <c r="A4488" t="s">
        <v>7480</v>
      </c>
      <c r="B4488" s="51">
        <v>3051</v>
      </c>
      <c r="C4488" t="s">
        <v>7482</v>
      </c>
    </row>
    <row r="4489" spans="1:4" x14ac:dyDescent="0.25">
      <c r="A4489" t="s">
        <v>7480</v>
      </c>
      <c r="B4489" s="51">
        <v>3051</v>
      </c>
      <c r="C4489" t="s">
        <v>7485</v>
      </c>
      <c r="D4489" t="s">
        <v>7482</v>
      </c>
    </row>
    <row r="4490" spans="1:4" x14ac:dyDescent="0.25">
      <c r="A4490" t="s">
        <v>7480</v>
      </c>
      <c r="B4490" s="51">
        <v>3051</v>
      </c>
      <c r="C4490" t="s">
        <v>7486</v>
      </c>
      <c r="D4490" t="s">
        <v>7482</v>
      </c>
    </row>
    <row r="4491" spans="1:4" x14ac:dyDescent="0.25">
      <c r="A4491" t="s">
        <v>7487</v>
      </c>
      <c r="B4491" s="51">
        <v>3052</v>
      </c>
      <c r="C4491" t="s">
        <v>7488</v>
      </c>
      <c r="D4491" t="s">
        <v>7489</v>
      </c>
    </row>
    <row r="4492" spans="1:4" x14ac:dyDescent="0.25">
      <c r="A4492" t="s">
        <v>7487</v>
      </c>
      <c r="B4492" s="51">
        <v>3052</v>
      </c>
      <c r="C4492" t="s">
        <v>7490</v>
      </c>
      <c r="D4492" t="s">
        <v>7489</v>
      </c>
    </row>
    <row r="4493" spans="1:4" x14ac:dyDescent="0.25">
      <c r="A4493" t="s">
        <v>7487</v>
      </c>
      <c r="B4493" s="51">
        <v>3052</v>
      </c>
      <c r="C4493" t="s">
        <v>7489</v>
      </c>
    </row>
    <row r="4494" spans="1:4" x14ac:dyDescent="0.25">
      <c r="A4494" t="s">
        <v>7491</v>
      </c>
      <c r="B4494" s="51">
        <v>3053</v>
      </c>
      <c r="C4494" t="s">
        <v>7492</v>
      </c>
      <c r="D4494" t="s">
        <v>7493</v>
      </c>
    </row>
    <row r="4495" spans="1:4" x14ac:dyDescent="0.25">
      <c r="A4495" t="s">
        <v>7491</v>
      </c>
      <c r="B4495" s="51">
        <v>3053</v>
      </c>
      <c r="C4495" t="s">
        <v>7494</v>
      </c>
      <c r="D4495" t="s">
        <v>7493</v>
      </c>
    </row>
    <row r="4496" spans="1:4" x14ac:dyDescent="0.25">
      <c r="A4496" t="s">
        <v>7491</v>
      </c>
      <c r="B4496" s="51">
        <v>3053</v>
      </c>
      <c r="C4496" t="s">
        <v>7495</v>
      </c>
      <c r="D4496" t="s">
        <v>7493</v>
      </c>
    </row>
    <row r="4497" spans="1:4" x14ac:dyDescent="0.25">
      <c r="A4497" t="s">
        <v>7491</v>
      </c>
      <c r="B4497" s="51">
        <v>3053</v>
      </c>
      <c r="C4497" t="s">
        <v>7496</v>
      </c>
      <c r="D4497" t="s">
        <v>7493</v>
      </c>
    </row>
    <row r="4498" spans="1:4" x14ac:dyDescent="0.25">
      <c r="A4498" t="s">
        <v>7491</v>
      </c>
      <c r="B4498" s="51">
        <v>3053</v>
      </c>
      <c r="C4498" t="s">
        <v>7493</v>
      </c>
    </row>
    <row r="4499" spans="1:4" x14ac:dyDescent="0.25">
      <c r="A4499" t="s">
        <v>7497</v>
      </c>
      <c r="B4499" s="51">
        <v>3054</v>
      </c>
      <c r="C4499" t="s">
        <v>7498</v>
      </c>
      <c r="D4499" t="s">
        <v>7499</v>
      </c>
    </row>
    <row r="4500" spans="1:4" x14ac:dyDescent="0.25">
      <c r="A4500" t="s">
        <v>7497</v>
      </c>
      <c r="B4500" s="51">
        <v>3054</v>
      </c>
      <c r="C4500" t="s">
        <v>7500</v>
      </c>
      <c r="D4500" t="s">
        <v>7499</v>
      </c>
    </row>
    <row r="4501" spans="1:4" x14ac:dyDescent="0.25">
      <c r="A4501" t="s">
        <v>7497</v>
      </c>
      <c r="B4501" s="51">
        <v>3054</v>
      </c>
      <c r="C4501" t="s">
        <v>7501</v>
      </c>
      <c r="D4501" t="s">
        <v>7499</v>
      </c>
    </row>
    <row r="4502" spans="1:4" x14ac:dyDescent="0.25">
      <c r="A4502" t="s">
        <v>7497</v>
      </c>
      <c r="B4502" s="51">
        <v>3054</v>
      </c>
      <c r="C4502" t="s">
        <v>7502</v>
      </c>
      <c r="D4502" t="s">
        <v>7499</v>
      </c>
    </row>
    <row r="4503" spans="1:4" x14ac:dyDescent="0.25">
      <c r="A4503" t="s">
        <v>7497</v>
      </c>
      <c r="B4503" s="51">
        <v>3054</v>
      </c>
      <c r="C4503" t="s">
        <v>7503</v>
      </c>
      <c r="D4503" t="s">
        <v>7499</v>
      </c>
    </row>
    <row r="4504" spans="1:4" x14ac:dyDescent="0.25">
      <c r="A4504" t="s">
        <v>7497</v>
      </c>
      <c r="B4504" s="51">
        <v>3054</v>
      </c>
      <c r="C4504" t="s">
        <v>7504</v>
      </c>
      <c r="D4504" t="s">
        <v>7499</v>
      </c>
    </row>
    <row r="4505" spans="1:4" x14ac:dyDescent="0.25">
      <c r="A4505" t="s">
        <v>7497</v>
      </c>
      <c r="B4505" s="51">
        <v>3054</v>
      </c>
      <c r="C4505" t="s">
        <v>7499</v>
      </c>
    </row>
    <row r="4506" spans="1:4" x14ac:dyDescent="0.25">
      <c r="A4506" t="s">
        <v>7505</v>
      </c>
      <c r="B4506" s="51">
        <v>3055</v>
      </c>
      <c r="C4506" t="s">
        <v>7506</v>
      </c>
      <c r="D4506" t="s">
        <v>7507</v>
      </c>
    </row>
    <row r="4507" spans="1:4" x14ac:dyDescent="0.25">
      <c r="A4507" t="s">
        <v>7505</v>
      </c>
      <c r="B4507" s="51">
        <v>3055</v>
      </c>
      <c r="C4507" t="s">
        <v>7507</v>
      </c>
    </row>
    <row r="4508" spans="1:4" x14ac:dyDescent="0.25">
      <c r="A4508" t="s">
        <v>7508</v>
      </c>
      <c r="B4508" s="51">
        <v>3056</v>
      </c>
      <c r="C4508" t="s">
        <v>7509</v>
      </c>
      <c r="D4508" t="s">
        <v>7510</v>
      </c>
    </row>
    <row r="4509" spans="1:4" x14ac:dyDescent="0.25">
      <c r="A4509" t="s">
        <v>7508</v>
      </c>
      <c r="B4509" s="51">
        <v>3056</v>
      </c>
      <c r="C4509" t="s">
        <v>7511</v>
      </c>
      <c r="D4509" t="s">
        <v>7510</v>
      </c>
    </row>
    <row r="4510" spans="1:4" x14ac:dyDescent="0.25">
      <c r="A4510" t="s">
        <v>7508</v>
      </c>
      <c r="B4510" s="51">
        <v>3056</v>
      </c>
      <c r="C4510" t="s">
        <v>7512</v>
      </c>
      <c r="D4510" t="s">
        <v>7510</v>
      </c>
    </row>
    <row r="4511" spans="1:4" x14ac:dyDescent="0.25">
      <c r="A4511" t="s">
        <v>7508</v>
      </c>
      <c r="B4511" s="51">
        <v>3056</v>
      </c>
      <c r="C4511" t="s">
        <v>7510</v>
      </c>
    </row>
    <row r="4512" spans="1:4" x14ac:dyDescent="0.25">
      <c r="A4512" t="s">
        <v>7508</v>
      </c>
      <c r="B4512" s="51">
        <v>3056</v>
      </c>
      <c r="C4512" t="s">
        <v>7513</v>
      </c>
      <c r="D4512" t="s">
        <v>7510</v>
      </c>
    </row>
    <row r="4513" spans="1:4" x14ac:dyDescent="0.25">
      <c r="A4513" t="s">
        <v>7508</v>
      </c>
      <c r="B4513" s="51">
        <v>3056</v>
      </c>
      <c r="C4513" t="s">
        <v>7514</v>
      </c>
      <c r="D4513" t="s">
        <v>7510</v>
      </c>
    </row>
    <row r="4514" spans="1:4" x14ac:dyDescent="0.25">
      <c r="A4514" t="s">
        <v>7515</v>
      </c>
      <c r="B4514" s="51">
        <v>3057</v>
      </c>
      <c r="C4514" t="s">
        <v>7516</v>
      </c>
      <c r="D4514" t="s">
        <v>7517</v>
      </c>
    </row>
    <row r="4515" spans="1:4" x14ac:dyDescent="0.25">
      <c r="A4515" t="s">
        <v>7515</v>
      </c>
      <c r="B4515" s="51">
        <v>3057</v>
      </c>
      <c r="C4515" t="s">
        <v>7517</v>
      </c>
    </row>
    <row r="4516" spans="1:4" x14ac:dyDescent="0.25">
      <c r="A4516" t="s">
        <v>7515</v>
      </c>
      <c r="B4516" s="51">
        <v>3057</v>
      </c>
      <c r="C4516" t="s">
        <v>7518</v>
      </c>
      <c r="D4516" t="s">
        <v>7517</v>
      </c>
    </row>
    <row r="4517" spans="1:4" x14ac:dyDescent="0.25">
      <c r="A4517" t="s">
        <v>7515</v>
      </c>
      <c r="B4517" s="51">
        <v>3057</v>
      </c>
      <c r="C4517" t="s">
        <v>7519</v>
      </c>
      <c r="D4517" t="s">
        <v>7517</v>
      </c>
    </row>
    <row r="4518" spans="1:4" x14ac:dyDescent="0.25">
      <c r="A4518" t="s">
        <v>7520</v>
      </c>
      <c r="B4518" s="51">
        <v>3058</v>
      </c>
      <c r="C4518" t="s">
        <v>7521</v>
      </c>
      <c r="D4518" t="s">
        <v>7522</v>
      </c>
    </row>
    <row r="4519" spans="1:4" x14ac:dyDescent="0.25">
      <c r="A4519" t="s">
        <v>7520</v>
      </c>
      <c r="B4519" s="51">
        <v>3058</v>
      </c>
      <c r="C4519" t="s">
        <v>7523</v>
      </c>
      <c r="D4519" t="s">
        <v>7522</v>
      </c>
    </row>
    <row r="4520" spans="1:4" x14ac:dyDescent="0.25">
      <c r="A4520" t="s">
        <v>7520</v>
      </c>
      <c r="B4520" s="51">
        <v>3058</v>
      </c>
      <c r="C4520" t="s">
        <v>7522</v>
      </c>
    </row>
    <row r="4521" spans="1:4" x14ac:dyDescent="0.25">
      <c r="A4521" t="s">
        <v>7520</v>
      </c>
      <c r="B4521" s="51">
        <v>3058</v>
      </c>
      <c r="C4521" t="s">
        <v>7524</v>
      </c>
      <c r="D4521" t="s">
        <v>7522</v>
      </c>
    </row>
    <row r="4522" spans="1:4" x14ac:dyDescent="0.25">
      <c r="A4522" t="s">
        <v>7525</v>
      </c>
      <c r="B4522" s="51">
        <v>3059</v>
      </c>
      <c r="C4522" t="s">
        <v>7526</v>
      </c>
      <c r="D4522" t="s">
        <v>7527</v>
      </c>
    </row>
    <row r="4523" spans="1:4" x14ac:dyDescent="0.25">
      <c r="A4523" t="s">
        <v>7525</v>
      </c>
      <c r="B4523" s="51">
        <v>3059</v>
      </c>
      <c r="C4523" t="s">
        <v>7528</v>
      </c>
      <c r="D4523" t="s">
        <v>7527</v>
      </c>
    </row>
    <row r="4524" spans="1:4" x14ac:dyDescent="0.25">
      <c r="A4524" t="s">
        <v>7525</v>
      </c>
      <c r="B4524" s="51">
        <v>3059</v>
      </c>
      <c r="C4524" t="s">
        <v>7529</v>
      </c>
      <c r="D4524" t="s">
        <v>7527</v>
      </c>
    </row>
    <row r="4525" spans="1:4" x14ac:dyDescent="0.25">
      <c r="A4525" t="s">
        <v>7525</v>
      </c>
      <c r="B4525" s="51">
        <v>3059</v>
      </c>
      <c r="C4525" t="s">
        <v>7527</v>
      </c>
    </row>
    <row r="4526" spans="1:4" x14ac:dyDescent="0.25">
      <c r="A4526" t="s">
        <v>7525</v>
      </c>
      <c r="B4526" s="51">
        <v>3059</v>
      </c>
      <c r="C4526" t="s">
        <v>7530</v>
      </c>
      <c r="D4526" t="s">
        <v>7527</v>
      </c>
    </row>
    <row r="4527" spans="1:4" x14ac:dyDescent="0.25">
      <c r="A4527" t="s">
        <v>7525</v>
      </c>
      <c r="B4527" s="51">
        <v>3059</v>
      </c>
      <c r="C4527" t="s">
        <v>7531</v>
      </c>
      <c r="D4527" t="s">
        <v>7527</v>
      </c>
    </row>
    <row r="4528" spans="1:4" x14ac:dyDescent="0.25">
      <c r="A4528" t="s">
        <v>7532</v>
      </c>
      <c r="B4528" s="51">
        <v>3060</v>
      </c>
      <c r="C4528" t="s">
        <v>7533</v>
      </c>
      <c r="D4528" t="s">
        <v>7534</v>
      </c>
    </row>
    <row r="4529" spans="1:4" x14ac:dyDescent="0.25">
      <c r="A4529" t="s">
        <v>7532</v>
      </c>
      <c r="B4529" s="51">
        <v>3060</v>
      </c>
      <c r="C4529" t="s">
        <v>7535</v>
      </c>
      <c r="D4529" t="s">
        <v>7534</v>
      </c>
    </row>
    <row r="4530" spans="1:4" x14ac:dyDescent="0.25">
      <c r="A4530" t="s">
        <v>7532</v>
      </c>
      <c r="B4530" s="51">
        <v>3060</v>
      </c>
      <c r="C4530" t="s">
        <v>7536</v>
      </c>
      <c r="D4530" t="s">
        <v>7534</v>
      </c>
    </row>
    <row r="4531" spans="1:4" x14ac:dyDescent="0.25">
      <c r="A4531" t="s">
        <v>7532</v>
      </c>
      <c r="B4531" s="51">
        <v>3060</v>
      </c>
      <c r="C4531" t="s">
        <v>7534</v>
      </c>
    </row>
    <row r="4532" spans="1:4" x14ac:dyDescent="0.25">
      <c r="A4532" t="s">
        <v>7537</v>
      </c>
      <c r="B4532" s="51">
        <v>3061</v>
      </c>
      <c r="C4532" t="s">
        <v>7538</v>
      </c>
      <c r="D4532" t="s">
        <v>7539</v>
      </c>
    </row>
    <row r="4533" spans="1:4" x14ac:dyDescent="0.25">
      <c r="A4533" t="s">
        <v>7537</v>
      </c>
      <c r="B4533" s="51">
        <v>3061</v>
      </c>
      <c r="C4533" t="s">
        <v>7540</v>
      </c>
      <c r="D4533" t="s">
        <v>7539</v>
      </c>
    </row>
    <row r="4534" spans="1:4" x14ac:dyDescent="0.25">
      <c r="A4534" t="s">
        <v>7537</v>
      </c>
      <c r="B4534" s="51">
        <v>3061</v>
      </c>
      <c r="C4534" t="s">
        <v>7539</v>
      </c>
    </row>
    <row r="4535" spans="1:4" x14ac:dyDescent="0.25">
      <c r="A4535" t="s">
        <v>7541</v>
      </c>
      <c r="B4535" s="51">
        <v>3062</v>
      </c>
      <c r="C4535" t="s">
        <v>7542</v>
      </c>
      <c r="D4535" t="s">
        <v>7543</v>
      </c>
    </row>
    <row r="4536" spans="1:4" x14ac:dyDescent="0.25">
      <c r="A4536" t="s">
        <v>7541</v>
      </c>
      <c r="B4536" s="51">
        <v>3062</v>
      </c>
      <c r="C4536" t="s">
        <v>7543</v>
      </c>
    </row>
    <row r="4537" spans="1:4" x14ac:dyDescent="0.25">
      <c r="A4537" t="s">
        <v>7541</v>
      </c>
      <c r="B4537" s="51">
        <v>3062</v>
      </c>
      <c r="C4537" t="s">
        <v>7544</v>
      </c>
      <c r="D4537" t="s">
        <v>7543</v>
      </c>
    </row>
    <row r="4538" spans="1:4" x14ac:dyDescent="0.25">
      <c r="A4538" t="s">
        <v>7541</v>
      </c>
      <c r="B4538" s="51">
        <v>3062</v>
      </c>
      <c r="C4538" t="s">
        <v>7545</v>
      </c>
      <c r="D4538" t="s">
        <v>7543</v>
      </c>
    </row>
    <row r="4539" spans="1:4" x14ac:dyDescent="0.25">
      <c r="A4539" t="s">
        <v>7546</v>
      </c>
      <c r="B4539" s="51">
        <v>3063</v>
      </c>
      <c r="C4539" t="s">
        <v>7547</v>
      </c>
    </row>
    <row r="4540" spans="1:4" x14ac:dyDescent="0.25">
      <c r="A4540" t="s">
        <v>7546</v>
      </c>
      <c r="B4540" s="51">
        <v>3063</v>
      </c>
      <c r="C4540" t="s">
        <v>7548</v>
      </c>
      <c r="D4540" t="s">
        <v>7547</v>
      </c>
    </row>
    <row r="4541" spans="1:4" x14ac:dyDescent="0.25">
      <c r="A4541" t="s">
        <v>7549</v>
      </c>
      <c r="B4541" s="51">
        <v>3064</v>
      </c>
      <c r="C4541" t="s">
        <v>7550</v>
      </c>
    </row>
    <row r="4542" spans="1:4" x14ac:dyDescent="0.25">
      <c r="A4542" t="s">
        <v>7549</v>
      </c>
      <c r="B4542" s="51">
        <v>3064</v>
      </c>
      <c r="C4542" t="s">
        <v>7551</v>
      </c>
      <c r="D4542" t="s">
        <v>7550</v>
      </c>
    </row>
    <row r="4543" spans="1:4" x14ac:dyDescent="0.25">
      <c r="A4543" t="s">
        <v>7549</v>
      </c>
      <c r="B4543" s="51">
        <v>3064</v>
      </c>
      <c r="C4543" t="s">
        <v>7552</v>
      </c>
      <c r="D4543" t="s">
        <v>7550</v>
      </c>
    </row>
    <row r="4544" spans="1:4" x14ac:dyDescent="0.25">
      <c r="A4544" t="s">
        <v>7549</v>
      </c>
      <c r="B4544" s="51">
        <v>3065</v>
      </c>
      <c r="C4544" t="s">
        <v>7553</v>
      </c>
      <c r="D4544" t="s">
        <v>7554</v>
      </c>
    </row>
    <row r="4545" spans="1:4" x14ac:dyDescent="0.25">
      <c r="A4545" t="s">
        <v>7549</v>
      </c>
      <c r="B4545" s="51">
        <v>3065</v>
      </c>
      <c r="C4545" t="s">
        <v>7554</v>
      </c>
    </row>
    <row r="4546" spans="1:4" x14ac:dyDescent="0.25">
      <c r="A4546" t="s">
        <v>7555</v>
      </c>
      <c r="B4546" s="51">
        <v>3066</v>
      </c>
      <c r="C4546" t="s">
        <v>7556</v>
      </c>
      <c r="D4546" t="s">
        <v>7557</v>
      </c>
    </row>
    <row r="4547" spans="1:4" x14ac:dyDescent="0.25">
      <c r="A4547" t="s">
        <v>7555</v>
      </c>
      <c r="B4547" s="51">
        <v>3066</v>
      </c>
      <c r="C4547" t="s">
        <v>7558</v>
      </c>
      <c r="D4547" t="s">
        <v>7557</v>
      </c>
    </row>
    <row r="4548" spans="1:4" x14ac:dyDescent="0.25">
      <c r="A4548" t="s">
        <v>7555</v>
      </c>
      <c r="B4548" s="51">
        <v>3066</v>
      </c>
      <c r="C4548" t="s">
        <v>7559</v>
      </c>
      <c r="D4548" t="s">
        <v>7557</v>
      </c>
    </row>
    <row r="4549" spans="1:4" x14ac:dyDescent="0.25">
      <c r="A4549" t="s">
        <v>7555</v>
      </c>
      <c r="B4549" s="51">
        <v>3066</v>
      </c>
      <c r="C4549" t="s">
        <v>7560</v>
      </c>
      <c r="D4549" t="s">
        <v>7557</v>
      </c>
    </row>
    <row r="4550" spans="1:4" x14ac:dyDescent="0.25">
      <c r="A4550" t="s">
        <v>7555</v>
      </c>
      <c r="B4550" s="51">
        <v>3066</v>
      </c>
      <c r="C4550" t="s">
        <v>7561</v>
      </c>
      <c r="D4550" t="s">
        <v>7557</v>
      </c>
    </row>
    <row r="4551" spans="1:4" x14ac:dyDescent="0.25">
      <c r="A4551" t="s">
        <v>7555</v>
      </c>
      <c r="B4551" s="51">
        <v>3066</v>
      </c>
      <c r="C4551" t="s">
        <v>7562</v>
      </c>
      <c r="D4551" t="s">
        <v>7557</v>
      </c>
    </row>
    <row r="4552" spans="1:4" x14ac:dyDescent="0.25">
      <c r="A4552" t="s">
        <v>7555</v>
      </c>
      <c r="B4552" s="51">
        <v>3066</v>
      </c>
      <c r="C4552" t="s">
        <v>7563</v>
      </c>
      <c r="D4552" t="s">
        <v>7557</v>
      </c>
    </row>
    <row r="4553" spans="1:4" x14ac:dyDescent="0.25">
      <c r="A4553" t="s">
        <v>7555</v>
      </c>
      <c r="B4553" s="51">
        <v>3066</v>
      </c>
      <c r="C4553" t="s">
        <v>7557</v>
      </c>
    </row>
    <row r="4554" spans="1:4" x14ac:dyDescent="0.25">
      <c r="A4554" t="s">
        <v>7564</v>
      </c>
      <c r="B4554" s="51">
        <v>3067</v>
      </c>
      <c r="C4554" t="s">
        <v>7565</v>
      </c>
      <c r="D4554" t="s">
        <v>7566</v>
      </c>
    </row>
    <row r="4555" spans="1:4" x14ac:dyDescent="0.25">
      <c r="A4555" t="s">
        <v>7564</v>
      </c>
      <c r="B4555" s="51">
        <v>3067</v>
      </c>
      <c r="C4555" t="s">
        <v>7567</v>
      </c>
      <c r="D4555" t="s">
        <v>7566</v>
      </c>
    </row>
    <row r="4556" spans="1:4" x14ac:dyDescent="0.25">
      <c r="A4556" t="s">
        <v>7564</v>
      </c>
      <c r="B4556" s="51">
        <v>3067</v>
      </c>
      <c r="C4556" t="s">
        <v>7568</v>
      </c>
      <c r="D4556" t="s">
        <v>7566</v>
      </c>
    </row>
    <row r="4557" spans="1:4" x14ac:dyDescent="0.25">
      <c r="A4557" t="s">
        <v>7564</v>
      </c>
      <c r="B4557" s="51">
        <v>3067</v>
      </c>
      <c r="C4557" t="s">
        <v>7569</v>
      </c>
      <c r="D4557" t="s">
        <v>7566</v>
      </c>
    </row>
    <row r="4558" spans="1:4" x14ac:dyDescent="0.25">
      <c r="A4558" t="s">
        <v>7564</v>
      </c>
      <c r="B4558" s="51">
        <v>3067</v>
      </c>
      <c r="C4558" t="s">
        <v>7570</v>
      </c>
      <c r="D4558" t="s">
        <v>7566</v>
      </c>
    </row>
    <row r="4559" spans="1:4" x14ac:dyDescent="0.25">
      <c r="A4559" t="s">
        <v>7564</v>
      </c>
      <c r="B4559" s="51">
        <v>3067</v>
      </c>
      <c r="C4559" t="s">
        <v>7566</v>
      </c>
    </row>
    <row r="4560" spans="1:4" x14ac:dyDescent="0.25">
      <c r="A4560" t="s">
        <v>7571</v>
      </c>
      <c r="B4560" s="51">
        <v>3068</v>
      </c>
      <c r="C4560" t="s">
        <v>7572</v>
      </c>
      <c r="D4560" t="s">
        <v>7573</v>
      </c>
    </row>
    <row r="4561" spans="1:4" x14ac:dyDescent="0.25">
      <c r="A4561" t="s">
        <v>7571</v>
      </c>
      <c r="B4561" s="51">
        <v>3068</v>
      </c>
      <c r="C4561" t="s">
        <v>7574</v>
      </c>
      <c r="D4561" t="s">
        <v>7573</v>
      </c>
    </row>
    <row r="4562" spans="1:4" x14ac:dyDescent="0.25">
      <c r="A4562" t="s">
        <v>7571</v>
      </c>
      <c r="B4562" s="51">
        <v>3068</v>
      </c>
      <c r="C4562" t="s">
        <v>7575</v>
      </c>
      <c r="D4562" t="s">
        <v>7573</v>
      </c>
    </row>
    <row r="4563" spans="1:4" x14ac:dyDescent="0.25">
      <c r="A4563" t="s">
        <v>7571</v>
      </c>
      <c r="B4563" s="51">
        <v>3068</v>
      </c>
      <c r="C4563" t="s">
        <v>7573</v>
      </c>
    </row>
    <row r="4564" spans="1:4" x14ac:dyDescent="0.25">
      <c r="A4564" t="s">
        <v>7571</v>
      </c>
      <c r="B4564" s="51">
        <v>3068</v>
      </c>
      <c r="C4564" t="s">
        <v>7576</v>
      </c>
      <c r="D4564" t="s">
        <v>7573</v>
      </c>
    </row>
    <row r="4565" spans="1:4" x14ac:dyDescent="0.25">
      <c r="A4565" t="s">
        <v>7577</v>
      </c>
      <c r="B4565" s="51">
        <v>3069</v>
      </c>
      <c r="C4565" t="s">
        <v>7578</v>
      </c>
      <c r="D4565" t="s">
        <v>7579</v>
      </c>
    </row>
    <row r="4566" spans="1:4" x14ac:dyDescent="0.25">
      <c r="A4566" t="s">
        <v>7577</v>
      </c>
      <c r="B4566" s="51">
        <v>3069</v>
      </c>
      <c r="C4566" t="s">
        <v>7580</v>
      </c>
      <c r="D4566" t="s">
        <v>7579</v>
      </c>
    </row>
    <row r="4567" spans="1:4" x14ac:dyDescent="0.25">
      <c r="A4567" t="s">
        <v>7577</v>
      </c>
      <c r="B4567" s="51">
        <v>3069</v>
      </c>
      <c r="C4567" t="s">
        <v>7579</v>
      </c>
    </row>
    <row r="4568" spans="1:4" x14ac:dyDescent="0.25">
      <c r="A4568" t="s">
        <v>7577</v>
      </c>
      <c r="B4568" s="51">
        <v>3070</v>
      </c>
      <c r="C4568" t="s">
        <v>7581</v>
      </c>
      <c r="D4568" t="s">
        <v>7582</v>
      </c>
    </row>
    <row r="4569" spans="1:4" x14ac:dyDescent="0.25">
      <c r="A4569" t="s">
        <v>7577</v>
      </c>
      <c r="B4569" s="51">
        <v>3070</v>
      </c>
      <c r="C4569" t="s">
        <v>7583</v>
      </c>
      <c r="D4569" t="s">
        <v>7582</v>
      </c>
    </row>
    <row r="4570" spans="1:4" x14ac:dyDescent="0.25">
      <c r="A4570" t="s">
        <v>7577</v>
      </c>
      <c r="B4570" s="51">
        <v>3070</v>
      </c>
      <c r="C4570" t="s">
        <v>7582</v>
      </c>
    </row>
    <row r="4571" spans="1:4" x14ac:dyDescent="0.25">
      <c r="A4571" t="s">
        <v>7584</v>
      </c>
      <c r="B4571" s="51">
        <v>3071</v>
      </c>
      <c r="C4571" t="s">
        <v>7585</v>
      </c>
      <c r="D4571" t="s">
        <v>7586</v>
      </c>
    </row>
    <row r="4572" spans="1:4" x14ac:dyDescent="0.25">
      <c r="A4572" t="s">
        <v>7584</v>
      </c>
      <c r="B4572" s="51">
        <v>3071</v>
      </c>
      <c r="C4572" t="s">
        <v>7587</v>
      </c>
      <c r="D4572" t="s">
        <v>7586</v>
      </c>
    </row>
    <row r="4573" spans="1:4" x14ac:dyDescent="0.25">
      <c r="A4573" t="s">
        <v>7584</v>
      </c>
      <c r="B4573" s="51">
        <v>3071</v>
      </c>
      <c r="C4573" t="s">
        <v>7588</v>
      </c>
      <c r="D4573" t="s">
        <v>7586</v>
      </c>
    </row>
    <row r="4574" spans="1:4" x14ac:dyDescent="0.25">
      <c r="A4574" t="s">
        <v>7584</v>
      </c>
      <c r="B4574" s="51">
        <v>3071</v>
      </c>
      <c r="C4574" t="s">
        <v>7586</v>
      </c>
    </row>
    <row r="4575" spans="1:4" x14ac:dyDescent="0.25">
      <c r="A4575" t="s">
        <v>7589</v>
      </c>
      <c r="B4575" s="51">
        <v>3072</v>
      </c>
      <c r="C4575" t="s">
        <v>7590</v>
      </c>
      <c r="D4575" t="s">
        <v>7591</v>
      </c>
    </row>
    <row r="4576" spans="1:4" x14ac:dyDescent="0.25">
      <c r="A4576" t="s">
        <v>7589</v>
      </c>
      <c r="B4576" s="51">
        <v>3072</v>
      </c>
      <c r="C4576" t="s">
        <v>7592</v>
      </c>
      <c r="D4576" t="s">
        <v>7591</v>
      </c>
    </row>
    <row r="4577" spans="1:4" x14ac:dyDescent="0.25">
      <c r="A4577" t="s">
        <v>7589</v>
      </c>
      <c r="B4577" s="51">
        <v>3072</v>
      </c>
      <c r="C4577" t="s">
        <v>7593</v>
      </c>
      <c r="D4577" t="s">
        <v>7591</v>
      </c>
    </row>
    <row r="4578" spans="1:4" x14ac:dyDescent="0.25">
      <c r="A4578" t="s">
        <v>7589</v>
      </c>
      <c r="B4578" s="51">
        <v>3072</v>
      </c>
      <c r="C4578" t="s">
        <v>7594</v>
      </c>
      <c r="D4578" t="s">
        <v>7591</v>
      </c>
    </row>
    <row r="4579" spans="1:4" x14ac:dyDescent="0.25">
      <c r="A4579" t="s">
        <v>7589</v>
      </c>
      <c r="B4579" s="51">
        <v>3072</v>
      </c>
      <c r="C4579" t="s">
        <v>7595</v>
      </c>
      <c r="D4579" t="s">
        <v>7591</v>
      </c>
    </row>
    <row r="4580" spans="1:4" x14ac:dyDescent="0.25">
      <c r="A4580" t="s">
        <v>7589</v>
      </c>
      <c r="B4580" s="51">
        <v>3072</v>
      </c>
      <c r="C4580" t="s">
        <v>7596</v>
      </c>
      <c r="D4580" t="s">
        <v>7591</v>
      </c>
    </row>
    <row r="4581" spans="1:4" x14ac:dyDescent="0.25">
      <c r="A4581" t="s">
        <v>7589</v>
      </c>
      <c r="B4581" s="51">
        <v>3072</v>
      </c>
      <c r="C4581" t="s">
        <v>7591</v>
      </c>
    </row>
    <row r="4582" spans="1:4" x14ac:dyDescent="0.25">
      <c r="A4582" t="s">
        <v>7597</v>
      </c>
      <c r="B4582" s="51">
        <v>3073</v>
      </c>
      <c r="C4582" t="s">
        <v>7598</v>
      </c>
      <c r="D4582" t="s">
        <v>7599</v>
      </c>
    </row>
    <row r="4583" spans="1:4" x14ac:dyDescent="0.25">
      <c r="A4583" t="s">
        <v>7597</v>
      </c>
      <c r="B4583" s="51">
        <v>3073</v>
      </c>
      <c r="C4583" t="s">
        <v>7600</v>
      </c>
      <c r="D4583" t="s">
        <v>7599</v>
      </c>
    </row>
    <row r="4584" spans="1:4" x14ac:dyDescent="0.25">
      <c r="A4584" t="s">
        <v>7597</v>
      </c>
      <c r="B4584" s="51">
        <v>3073</v>
      </c>
      <c r="C4584" t="s">
        <v>7601</v>
      </c>
      <c r="D4584" t="s">
        <v>7599</v>
      </c>
    </row>
    <row r="4585" spans="1:4" x14ac:dyDescent="0.25">
      <c r="A4585" t="s">
        <v>7597</v>
      </c>
      <c r="B4585" s="51">
        <v>3073</v>
      </c>
      <c r="C4585" t="s">
        <v>7602</v>
      </c>
      <c r="D4585" t="s">
        <v>7599</v>
      </c>
    </row>
    <row r="4586" spans="1:4" x14ac:dyDescent="0.25">
      <c r="A4586" t="s">
        <v>7597</v>
      </c>
      <c r="B4586" s="51">
        <v>3073</v>
      </c>
      <c r="C4586" t="s">
        <v>7599</v>
      </c>
    </row>
    <row r="4587" spans="1:4" x14ac:dyDescent="0.25">
      <c r="A4587" t="s">
        <v>7597</v>
      </c>
      <c r="B4587" s="51">
        <v>3073</v>
      </c>
      <c r="C4587" t="s">
        <v>7603</v>
      </c>
      <c r="D4587" t="s">
        <v>7599</v>
      </c>
    </row>
    <row r="4588" spans="1:4" x14ac:dyDescent="0.25">
      <c r="A4588" t="s">
        <v>7604</v>
      </c>
      <c r="B4588" s="51">
        <v>3074</v>
      </c>
      <c r="C4588" t="s">
        <v>7605</v>
      </c>
      <c r="D4588" t="s">
        <v>7606</v>
      </c>
    </row>
    <row r="4589" spans="1:4" x14ac:dyDescent="0.25">
      <c r="A4589" t="s">
        <v>7604</v>
      </c>
      <c r="B4589" s="51">
        <v>3074</v>
      </c>
      <c r="C4589" t="s">
        <v>7607</v>
      </c>
      <c r="D4589" t="s">
        <v>7606</v>
      </c>
    </row>
    <row r="4590" spans="1:4" x14ac:dyDescent="0.25">
      <c r="A4590" t="s">
        <v>7604</v>
      </c>
      <c r="B4590" s="51">
        <v>3074</v>
      </c>
      <c r="C4590" t="s">
        <v>7606</v>
      </c>
    </row>
    <row r="4591" spans="1:4" x14ac:dyDescent="0.25">
      <c r="A4591" t="s">
        <v>7608</v>
      </c>
      <c r="B4591" s="51">
        <v>3075</v>
      </c>
      <c r="C4591" t="s">
        <v>7609</v>
      </c>
      <c r="D4591" t="s">
        <v>7610</v>
      </c>
    </row>
    <row r="4592" spans="1:4" x14ac:dyDescent="0.25">
      <c r="A4592" t="s">
        <v>7608</v>
      </c>
      <c r="B4592" s="51">
        <v>3075</v>
      </c>
      <c r="C4592" t="s">
        <v>7611</v>
      </c>
      <c r="D4592" t="s">
        <v>7610</v>
      </c>
    </row>
    <row r="4593" spans="1:4" x14ac:dyDescent="0.25">
      <c r="A4593" t="s">
        <v>7608</v>
      </c>
      <c r="B4593" s="51">
        <v>3075</v>
      </c>
      <c r="C4593" t="s">
        <v>7612</v>
      </c>
      <c r="D4593" t="s">
        <v>7610</v>
      </c>
    </row>
    <row r="4594" spans="1:4" x14ac:dyDescent="0.25">
      <c r="A4594" t="s">
        <v>7608</v>
      </c>
      <c r="B4594" s="51">
        <v>3075</v>
      </c>
      <c r="C4594" t="s">
        <v>7613</v>
      </c>
      <c r="D4594" t="s">
        <v>7610</v>
      </c>
    </row>
    <row r="4595" spans="1:4" x14ac:dyDescent="0.25">
      <c r="A4595" t="s">
        <v>7608</v>
      </c>
      <c r="B4595" s="51">
        <v>3075</v>
      </c>
      <c r="C4595" t="s">
        <v>7610</v>
      </c>
    </row>
    <row r="4596" spans="1:4" x14ac:dyDescent="0.25">
      <c r="A4596" t="s">
        <v>7608</v>
      </c>
      <c r="B4596" s="51">
        <v>3075</v>
      </c>
      <c r="C4596" t="s">
        <v>7614</v>
      </c>
      <c r="D4596" t="s">
        <v>7610</v>
      </c>
    </row>
    <row r="4597" spans="1:4" x14ac:dyDescent="0.25">
      <c r="A4597" t="s">
        <v>7615</v>
      </c>
      <c r="B4597" s="51">
        <v>3076</v>
      </c>
      <c r="C4597" t="s">
        <v>7616</v>
      </c>
      <c r="D4597" t="s">
        <v>7617</v>
      </c>
    </row>
    <row r="4598" spans="1:4" x14ac:dyDescent="0.25">
      <c r="A4598" t="s">
        <v>7615</v>
      </c>
      <c r="B4598" s="51">
        <v>3076</v>
      </c>
      <c r="C4598" t="s">
        <v>7618</v>
      </c>
      <c r="D4598" t="s">
        <v>7617</v>
      </c>
    </row>
    <row r="4599" spans="1:4" x14ac:dyDescent="0.25">
      <c r="A4599" t="s">
        <v>7615</v>
      </c>
      <c r="B4599" s="51">
        <v>3076</v>
      </c>
      <c r="C4599" t="s">
        <v>7619</v>
      </c>
      <c r="D4599" t="s">
        <v>7617</v>
      </c>
    </row>
    <row r="4600" spans="1:4" x14ac:dyDescent="0.25">
      <c r="A4600" t="s">
        <v>7615</v>
      </c>
      <c r="B4600" s="51">
        <v>3076</v>
      </c>
      <c r="C4600" t="s">
        <v>7620</v>
      </c>
      <c r="D4600" t="s">
        <v>7617</v>
      </c>
    </row>
    <row r="4601" spans="1:4" x14ac:dyDescent="0.25">
      <c r="A4601" t="s">
        <v>7615</v>
      </c>
      <c r="B4601" s="51">
        <v>3076</v>
      </c>
      <c r="C4601" t="s">
        <v>7621</v>
      </c>
      <c r="D4601" t="s">
        <v>7617</v>
      </c>
    </row>
    <row r="4602" spans="1:4" x14ac:dyDescent="0.25">
      <c r="A4602" t="s">
        <v>7615</v>
      </c>
      <c r="B4602" s="51">
        <v>3076</v>
      </c>
      <c r="C4602" t="s">
        <v>7617</v>
      </c>
    </row>
    <row r="4603" spans="1:4" x14ac:dyDescent="0.25">
      <c r="A4603" t="s">
        <v>7622</v>
      </c>
      <c r="B4603" s="51">
        <v>3077</v>
      </c>
      <c r="C4603" t="s">
        <v>7623</v>
      </c>
      <c r="D4603" t="s">
        <v>7624</v>
      </c>
    </row>
    <row r="4604" spans="1:4" x14ac:dyDescent="0.25">
      <c r="A4604" t="s">
        <v>7622</v>
      </c>
      <c r="B4604" s="51">
        <v>3077</v>
      </c>
      <c r="C4604" t="s">
        <v>7625</v>
      </c>
      <c r="D4604" t="s">
        <v>7624</v>
      </c>
    </row>
    <row r="4605" spans="1:4" x14ac:dyDescent="0.25">
      <c r="A4605" t="s">
        <v>7622</v>
      </c>
      <c r="B4605" s="51">
        <v>3077</v>
      </c>
      <c r="C4605" t="s">
        <v>7626</v>
      </c>
      <c r="D4605" t="s">
        <v>7624</v>
      </c>
    </row>
    <row r="4606" spans="1:4" x14ac:dyDescent="0.25">
      <c r="A4606" t="s">
        <v>7622</v>
      </c>
      <c r="B4606" s="51">
        <v>3077</v>
      </c>
      <c r="C4606" t="s">
        <v>7627</v>
      </c>
      <c r="D4606" t="s">
        <v>7624</v>
      </c>
    </row>
    <row r="4607" spans="1:4" x14ac:dyDescent="0.25">
      <c r="A4607" t="s">
        <v>7622</v>
      </c>
      <c r="B4607" s="51">
        <v>3077</v>
      </c>
      <c r="C4607" t="s">
        <v>7628</v>
      </c>
      <c r="D4607" t="s">
        <v>7624</v>
      </c>
    </row>
    <row r="4608" spans="1:4" x14ac:dyDescent="0.25">
      <c r="A4608" t="s">
        <v>7622</v>
      </c>
      <c r="B4608" s="51">
        <v>3077</v>
      </c>
      <c r="C4608" t="s">
        <v>7624</v>
      </c>
    </row>
    <row r="4609" spans="1:4" x14ac:dyDescent="0.25">
      <c r="A4609" t="s">
        <v>7622</v>
      </c>
      <c r="B4609" s="51">
        <v>3077</v>
      </c>
      <c r="C4609" t="s">
        <v>7629</v>
      </c>
      <c r="D4609" t="s">
        <v>7624</v>
      </c>
    </row>
    <row r="4610" spans="1:4" x14ac:dyDescent="0.25">
      <c r="A4610" t="s">
        <v>7630</v>
      </c>
      <c r="B4610" s="51">
        <v>3078</v>
      </c>
      <c r="C4610" t="s">
        <v>7631</v>
      </c>
      <c r="D4610" t="s">
        <v>7632</v>
      </c>
    </row>
    <row r="4611" spans="1:4" x14ac:dyDescent="0.25">
      <c r="A4611" t="s">
        <v>7630</v>
      </c>
      <c r="B4611" s="51">
        <v>3078</v>
      </c>
      <c r="C4611" t="s">
        <v>7633</v>
      </c>
      <c r="D4611" t="s">
        <v>7632</v>
      </c>
    </row>
    <row r="4612" spans="1:4" x14ac:dyDescent="0.25">
      <c r="A4612" t="s">
        <v>7630</v>
      </c>
      <c r="B4612" s="51">
        <v>3078</v>
      </c>
      <c r="C4612" t="s">
        <v>7634</v>
      </c>
      <c r="D4612" t="s">
        <v>7632</v>
      </c>
    </row>
    <row r="4613" spans="1:4" x14ac:dyDescent="0.25">
      <c r="A4613" t="s">
        <v>7630</v>
      </c>
      <c r="B4613" s="51">
        <v>3078</v>
      </c>
      <c r="C4613" t="s">
        <v>7635</v>
      </c>
      <c r="D4613" t="s">
        <v>7632</v>
      </c>
    </row>
    <row r="4614" spans="1:4" x14ac:dyDescent="0.25">
      <c r="A4614" t="s">
        <v>7630</v>
      </c>
      <c r="B4614" s="51">
        <v>3078</v>
      </c>
      <c r="C4614" t="s">
        <v>7632</v>
      </c>
    </row>
    <row r="4615" spans="1:4" x14ac:dyDescent="0.25">
      <c r="A4615" t="s">
        <v>7636</v>
      </c>
      <c r="B4615" s="51">
        <v>3079</v>
      </c>
      <c r="C4615" t="s">
        <v>7637</v>
      </c>
      <c r="D4615" t="s">
        <v>7638</v>
      </c>
    </row>
    <row r="4616" spans="1:4" x14ac:dyDescent="0.25">
      <c r="A4616" t="s">
        <v>7636</v>
      </c>
      <c r="B4616" s="51">
        <v>3079</v>
      </c>
      <c r="C4616" t="s">
        <v>7638</v>
      </c>
    </row>
    <row r="4617" spans="1:4" x14ac:dyDescent="0.25">
      <c r="A4617" t="s">
        <v>7639</v>
      </c>
      <c r="B4617" s="51">
        <v>3080</v>
      </c>
      <c r="C4617" t="s">
        <v>7640</v>
      </c>
      <c r="D4617" t="s">
        <v>7641</v>
      </c>
    </row>
    <row r="4618" spans="1:4" x14ac:dyDescent="0.25">
      <c r="A4618" t="s">
        <v>7639</v>
      </c>
      <c r="B4618" s="51">
        <v>3080</v>
      </c>
      <c r="C4618" t="s">
        <v>7642</v>
      </c>
      <c r="D4618" t="s">
        <v>7641</v>
      </c>
    </row>
    <row r="4619" spans="1:4" x14ac:dyDescent="0.25">
      <c r="A4619" t="s">
        <v>7639</v>
      </c>
      <c r="B4619" s="51">
        <v>3080</v>
      </c>
      <c r="C4619" t="s">
        <v>7643</v>
      </c>
      <c r="D4619" t="s">
        <v>7641</v>
      </c>
    </row>
    <row r="4620" spans="1:4" x14ac:dyDescent="0.25">
      <c r="A4620" t="s">
        <v>7639</v>
      </c>
      <c r="B4620" s="51">
        <v>3080</v>
      </c>
      <c r="C4620" t="s">
        <v>7641</v>
      </c>
    </row>
    <row r="4621" spans="1:4" x14ac:dyDescent="0.25">
      <c r="A4621" t="s">
        <v>7639</v>
      </c>
      <c r="B4621" s="51">
        <v>3080</v>
      </c>
      <c r="C4621" t="s">
        <v>7644</v>
      </c>
      <c r="D4621" t="s">
        <v>7641</v>
      </c>
    </row>
    <row r="4622" spans="1:4" x14ac:dyDescent="0.25">
      <c r="A4622" t="s">
        <v>7645</v>
      </c>
      <c r="B4622" s="51">
        <v>3081</v>
      </c>
      <c r="C4622" t="s">
        <v>7646</v>
      </c>
      <c r="D4622" t="s">
        <v>7647</v>
      </c>
    </row>
    <row r="4623" spans="1:4" x14ac:dyDescent="0.25">
      <c r="A4623" t="s">
        <v>7645</v>
      </c>
      <c r="B4623" s="51">
        <v>3081</v>
      </c>
      <c r="C4623" t="s">
        <v>7647</v>
      </c>
    </row>
    <row r="4624" spans="1:4" x14ac:dyDescent="0.25">
      <c r="A4624" t="s">
        <v>7648</v>
      </c>
      <c r="B4624" s="51">
        <v>3082</v>
      </c>
      <c r="C4624" t="s">
        <v>7649</v>
      </c>
    </row>
    <row r="4625" spans="1:4" x14ac:dyDescent="0.25">
      <c r="A4625" t="s">
        <v>7650</v>
      </c>
      <c r="B4625" s="51">
        <v>3083</v>
      </c>
      <c r="C4625" t="s">
        <v>7651</v>
      </c>
      <c r="D4625" t="s">
        <v>7652</v>
      </c>
    </row>
    <row r="4626" spans="1:4" x14ac:dyDescent="0.25">
      <c r="A4626" t="s">
        <v>7650</v>
      </c>
      <c r="B4626" s="51">
        <v>3083</v>
      </c>
      <c r="C4626" t="s">
        <v>7653</v>
      </c>
      <c r="D4626" t="s">
        <v>7652</v>
      </c>
    </row>
    <row r="4627" spans="1:4" x14ac:dyDescent="0.25">
      <c r="A4627" t="s">
        <v>7650</v>
      </c>
      <c r="B4627" s="51">
        <v>3083</v>
      </c>
      <c r="C4627" t="s">
        <v>7654</v>
      </c>
      <c r="D4627" t="s">
        <v>7652</v>
      </c>
    </row>
    <row r="4628" spans="1:4" x14ac:dyDescent="0.25">
      <c r="A4628" t="s">
        <v>7650</v>
      </c>
      <c r="B4628" s="51">
        <v>3083</v>
      </c>
      <c r="C4628" t="s">
        <v>7652</v>
      </c>
    </row>
    <row r="4629" spans="1:4" x14ac:dyDescent="0.25">
      <c r="A4629" t="s">
        <v>7650</v>
      </c>
      <c r="B4629" s="51">
        <v>3083</v>
      </c>
      <c r="C4629" t="s">
        <v>7655</v>
      </c>
      <c r="D4629" t="s">
        <v>7652</v>
      </c>
    </row>
    <row r="4630" spans="1:4" x14ac:dyDescent="0.25">
      <c r="A4630" t="s">
        <v>7656</v>
      </c>
      <c r="B4630" s="51">
        <v>3084</v>
      </c>
      <c r="C4630" t="s">
        <v>7657</v>
      </c>
      <c r="D4630" t="s">
        <v>7658</v>
      </c>
    </row>
    <row r="4631" spans="1:4" x14ac:dyDescent="0.25">
      <c r="A4631" t="s">
        <v>7656</v>
      </c>
      <c r="B4631" s="51">
        <v>3084</v>
      </c>
      <c r="C4631" t="s">
        <v>7658</v>
      </c>
    </row>
    <row r="4632" spans="1:4" x14ac:dyDescent="0.25">
      <c r="A4632" t="s">
        <v>7659</v>
      </c>
      <c r="B4632" s="51">
        <v>3085</v>
      </c>
      <c r="C4632" t="s">
        <v>7660</v>
      </c>
      <c r="D4632" t="s">
        <v>7661</v>
      </c>
    </row>
    <row r="4633" spans="1:4" x14ac:dyDescent="0.25">
      <c r="A4633" t="s">
        <v>7659</v>
      </c>
      <c r="B4633" s="51">
        <v>3085</v>
      </c>
      <c r="C4633" t="s">
        <v>7661</v>
      </c>
    </row>
    <row r="4634" spans="1:4" x14ac:dyDescent="0.25">
      <c r="A4634" t="s">
        <v>7659</v>
      </c>
      <c r="B4634" s="51">
        <v>3086</v>
      </c>
      <c r="C4634" t="s">
        <v>7662</v>
      </c>
    </row>
    <row r="4635" spans="1:4" x14ac:dyDescent="0.25">
      <c r="A4635" t="s">
        <v>7663</v>
      </c>
      <c r="B4635" s="51">
        <v>3087</v>
      </c>
      <c r="C4635" t="s">
        <v>7664</v>
      </c>
      <c r="D4635" t="s">
        <v>7665</v>
      </c>
    </row>
    <row r="4636" spans="1:4" x14ac:dyDescent="0.25">
      <c r="A4636" t="s">
        <v>7663</v>
      </c>
      <c r="B4636" s="51">
        <v>3087</v>
      </c>
      <c r="C4636" t="s">
        <v>7666</v>
      </c>
      <c r="D4636" t="s">
        <v>7665</v>
      </c>
    </row>
    <row r="4637" spans="1:4" x14ac:dyDescent="0.25">
      <c r="A4637" t="s">
        <v>7663</v>
      </c>
      <c r="B4637" s="51">
        <v>3087</v>
      </c>
      <c r="C4637" t="s">
        <v>7665</v>
      </c>
    </row>
    <row r="4638" spans="1:4" x14ac:dyDescent="0.25">
      <c r="A4638" t="s">
        <v>7667</v>
      </c>
      <c r="B4638" s="51">
        <v>3088</v>
      </c>
      <c r="C4638" t="s">
        <v>7668</v>
      </c>
      <c r="D4638" t="s">
        <v>7669</v>
      </c>
    </row>
    <row r="4639" spans="1:4" x14ac:dyDescent="0.25">
      <c r="A4639" t="s">
        <v>7667</v>
      </c>
      <c r="B4639" s="51">
        <v>3088</v>
      </c>
      <c r="C4639" t="s">
        <v>7669</v>
      </c>
    </row>
    <row r="4640" spans="1:4" x14ac:dyDescent="0.25">
      <c r="A4640" t="s">
        <v>7670</v>
      </c>
      <c r="B4640" s="51">
        <v>3089</v>
      </c>
      <c r="C4640" t="s">
        <v>7671</v>
      </c>
      <c r="D4640" t="s">
        <v>7672</v>
      </c>
    </row>
    <row r="4641" spans="1:4" x14ac:dyDescent="0.25">
      <c r="A4641" t="s">
        <v>7670</v>
      </c>
      <c r="B4641" s="51">
        <v>3089</v>
      </c>
      <c r="C4641" t="s">
        <v>7672</v>
      </c>
    </row>
    <row r="4642" spans="1:4" x14ac:dyDescent="0.25">
      <c r="A4642" t="s">
        <v>7673</v>
      </c>
      <c r="B4642" s="51">
        <v>3090</v>
      </c>
      <c r="C4642" t="s">
        <v>7674</v>
      </c>
      <c r="D4642" t="s">
        <v>7675</v>
      </c>
    </row>
    <row r="4643" spans="1:4" x14ac:dyDescent="0.25">
      <c r="A4643" t="s">
        <v>7673</v>
      </c>
      <c r="B4643" s="51">
        <v>3090</v>
      </c>
      <c r="C4643" t="s">
        <v>7676</v>
      </c>
      <c r="D4643" t="s">
        <v>7675</v>
      </c>
    </row>
    <row r="4644" spans="1:4" x14ac:dyDescent="0.25">
      <c r="A4644" t="s">
        <v>7673</v>
      </c>
      <c r="B4644" s="51">
        <v>3090</v>
      </c>
      <c r="C4644" t="s">
        <v>7677</v>
      </c>
      <c r="D4644" t="s">
        <v>7675</v>
      </c>
    </row>
    <row r="4645" spans="1:4" x14ac:dyDescent="0.25">
      <c r="A4645" t="s">
        <v>7673</v>
      </c>
      <c r="B4645" s="51">
        <v>3090</v>
      </c>
      <c r="C4645" t="s">
        <v>7675</v>
      </c>
    </row>
    <row r="4646" spans="1:4" x14ac:dyDescent="0.25">
      <c r="A4646" t="s">
        <v>7678</v>
      </c>
      <c r="B4646" s="51">
        <v>3091</v>
      </c>
      <c r="C4646" t="s">
        <v>7679</v>
      </c>
      <c r="D4646" t="s">
        <v>7680</v>
      </c>
    </row>
    <row r="4647" spans="1:4" x14ac:dyDescent="0.25">
      <c r="A4647" t="s">
        <v>7678</v>
      </c>
      <c r="B4647" s="51">
        <v>3091</v>
      </c>
      <c r="C4647" t="s">
        <v>7681</v>
      </c>
      <c r="D4647" t="s">
        <v>7680</v>
      </c>
    </row>
    <row r="4648" spans="1:4" x14ac:dyDescent="0.25">
      <c r="A4648" t="s">
        <v>7678</v>
      </c>
      <c r="B4648" s="51">
        <v>3091</v>
      </c>
      <c r="C4648" t="s">
        <v>7682</v>
      </c>
      <c r="D4648" t="s">
        <v>7680</v>
      </c>
    </row>
    <row r="4649" spans="1:4" x14ac:dyDescent="0.25">
      <c r="A4649" t="s">
        <v>7678</v>
      </c>
      <c r="B4649" s="51">
        <v>3091</v>
      </c>
      <c r="C4649" t="s">
        <v>7683</v>
      </c>
      <c r="D4649" t="s">
        <v>7680</v>
      </c>
    </row>
    <row r="4650" spans="1:4" x14ac:dyDescent="0.25">
      <c r="A4650" t="s">
        <v>7678</v>
      </c>
      <c r="B4650" s="51">
        <v>3091</v>
      </c>
      <c r="C4650" t="s">
        <v>7684</v>
      </c>
      <c r="D4650" t="s">
        <v>7680</v>
      </c>
    </row>
    <row r="4651" spans="1:4" x14ac:dyDescent="0.25">
      <c r="A4651" t="s">
        <v>7678</v>
      </c>
      <c r="B4651" s="51">
        <v>3091</v>
      </c>
      <c r="C4651" t="s">
        <v>7685</v>
      </c>
      <c r="D4651" t="s">
        <v>7680</v>
      </c>
    </row>
    <row r="4652" spans="1:4" x14ac:dyDescent="0.25">
      <c r="A4652" t="s">
        <v>7678</v>
      </c>
      <c r="B4652" s="51">
        <v>3091</v>
      </c>
      <c r="C4652" t="s">
        <v>7680</v>
      </c>
    </row>
    <row r="4653" spans="1:4" x14ac:dyDescent="0.25">
      <c r="A4653" t="s">
        <v>7678</v>
      </c>
      <c r="B4653" s="51">
        <v>3091</v>
      </c>
      <c r="C4653" t="s">
        <v>7686</v>
      </c>
      <c r="D4653" t="s">
        <v>7680</v>
      </c>
    </row>
    <row r="4654" spans="1:4" x14ac:dyDescent="0.25">
      <c r="A4654" t="s">
        <v>7678</v>
      </c>
      <c r="B4654" s="51">
        <v>3091</v>
      </c>
      <c r="C4654" t="s">
        <v>7687</v>
      </c>
      <c r="D4654" t="s">
        <v>7680</v>
      </c>
    </row>
    <row r="4655" spans="1:4" x14ac:dyDescent="0.25">
      <c r="A4655" t="s">
        <v>7678</v>
      </c>
      <c r="B4655" s="51">
        <v>3091</v>
      </c>
      <c r="C4655" t="s">
        <v>7688</v>
      </c>
      <c r="D4655" t="s">
        <v>7680</v>
      </c>
    </row>
    <row r="4656" spans="1:4" x14ac:dyDescent="0.25">
      <c r="A4656" t="s">
        <v>7689</v>
      </c>
      <c r="B4656" s="51">
        <v>3092</v>
      </c>
      <c r="C4656" t="s">
        <v>7690</v>
      </c>
      <c r="D4656" t="s">
        <v>7691</v>
      </c>
    </row>
    <row r="4657" spans="1:4" x14ac:dyDescent="0.25">
      <c r="A4657" t="s">
        <v>7689</v>
      </c>
      <c r="B4657" s="51">
        <v>3092</v>
      </c>
      <c r="C4657" t="s">
        <v>7692</v>
      </c>
      <c r="D4657" t="s">
        <v>7691</v>
      </c>
    </row>
    <row r="4658" spans="1:4" x14ac:dyDescent="0.25">
      <c r="A4658" t="s">
        <v>7689</v>
      </c>
      <c r="B4658" s="51">
        <v>3092</v>
      </c>
      <c r="C4658" t="s">
        <v>7691</v>
      </c>
    </row>
    <row r="4659" spans="1:4" x14ac:dyDescent="0.25">
      <c r="A4659" t="s">
        <v>7689</v>
      </c>
      <c r="B4659" s="51">
        <v>3092</v>
      </c>
      <c r="C4659" t="s">
        <v>7693</v>
      </c>
      <c r="D4659" t="s">
        <v>7691</v>
      </c>
    </row>
    <row r="4660" spans="1:4" x14ac:dyDescent="0.25">
      <c r="A4660" t="s">
        <v>7689</v>
      </c>
      <c r="B4660" s="51">
        <v>3092</v>
      </c>
      <c r="C4660" t="s">
        <v>7694</v>
      </c>
      <c r="D4660" t="s">
        <v>7691</v>
      </c>
    </row>
    <row r="4661" spans="1:4" x14ac:dyDescent="0.25">
      <c r="A4661" t="s">
        <v>7689</v>
      </c>
      <c r="B4661" s="51">
        <v>3092</v>
      </c>
      <c r="C4661" t="s">
        <v>7695</v>
      </c>
      <c r="D4661" t="s">
        <v>7691</v>
      </c>
    </row>
    <row r="4662" spans="1:4" x14ac:dyDescent="0.25">
      <c r="A4662" t="s">
        <v>7696</v>
      </c>
      <c r="B4662" s="51">
        <v>3093</v>
      </c>
      <c r="C4662" t="s">
        <v>7697</v>
      </c>
      <c r="D4662" t="s">
        <v>7698</v>
      </c>
    </row>
    <row r="4663" spans="1:4" x14ac:dyDescent="0.25">
      <c r="A4663" t="s">
        <v>7696</v>
      </c>
      <c r="B4663" s="51">
        <v>3093</v>
      </c>
      <c r="C4663" t="s">
        <v>7699</v>
      </c>
      <c r="D4663" t="s">
        <v>7698</v>
      </c>
    </row>
    <row r="4664" spans="1:4" x14ac:dyDescent="0.25">
      <c r="A4664" t="s">
        <v>7696</v>
      </c>
      <c r="B4664" s="51">
        <v>3093</v>
      </c>
      <c r="C4664" t="s">
        <v>7700</v>
      </c>
      <c r="D4664" t="s">
        <v>7698</v>
      </c>
    </row>
    <row r="4665" spans="1:4" x14ac:dyDescent="0.25">
      <c r="A4665" t="s">
        <v>7696</v>
      </c>
      <c r="B4665" s="51">
        <v>3093</v>
      </c>
      <c r="C4665" t="s">
        <v>7701</v>
      </c>
      <c r="D4665" t="s">
        <v>7698</v>
      </c>
    </row>
    <row r="4666" spans="1:4" x14ac:dyDescent="0.25">
      <c r="A4666" t="s">
        <v>7696</v>
      </c>
      <c r="B4666" s="51">
        <v>3093</v>
      </c>
      <c r="C4666" t="s">
        <v>7702</v>
      </c>
      <c r="D4666" t="s">
        <v>7698</v>
      </c>
    </row>
    <row r="4667" spans="1:4" x14ac:dyDescent="0.25">
      <c r="A4667" t="s">
        <v>7696</v>
      </c>
      <c r="B4667" s="51">
        <v>3093</v>
      </c>
      <c r="C4667" t="s">
        <v>7703</v>
      </c>
      <c r="D4667" t="s">
        <v>7698</v>
      </c>
    </row>
    <row r="4668" spans="1:4" x14ac:dyDescent="0.25">
      <c r="A4668" t="s">
        <v>7696</v>
      </c>
      <c r="B4668" s="51">
        <v>3093</v>
      </c>
      <c r="C4668" t="s">
        <v>7698</v>
      </c>
    </row>
    <row r="4669" spans="1:4" x14ac:dyDescent="0.25">
      <c r="A4669" t="s">
        <v>7704</v>
      </c>
      <c r="B4669" s="51">
        <v>3094</v>
      </c>
      <c r="C4669" t="s">
        <v>7705</v>
      </c>
      <c r="D4669" t="s">
        <v>7706</v>
      </c>
    </row>
    <row r="4670" spans="1:4" x14ac:dyDescent="0.25">
      <c r="A4670" t="s">
        <v>7704</v>
      </c>
      <c r="B4670" s="51">
        <v>3094</v>
      </c>
      <c r="C4670" t="s">
        <v>7706</v>
      </c>
    </row>
    <row r="4671" spans="1:4" x14ac:dyDescent="0.25">
      <c r="A4671" t="s">
        <v>7707</v>
      </c>
      <c r="B4671" s="51">
        <v>3095</v>
      </c>
      <c r="C4671" t="s">
        <v>7708</v>
      </c>
      <c r="D4671" t="s">
        <v>7709</v>
      </c>
    </row>
    <row r="4672" spans="1:4" x14ac:dyDescent="0.25">
      <c r="A4672" t="s">
        <v>7707</v>
      </c>
      <c r="B4672" s="51">
        <v>3095</v>
      </c>
      <c r="C4672" t="s">
        <v>7710</v>
      </c>
      <c r="D4672" t="s">
        <v>7709</v>
      </c>
    </row>
    <row r="4673" spans="1:4" x14ac:dyDescent="0.25">
      <c r="A4673" t="s">
        <v>7707</v>
      </c>
      <c r="B4673" s="51">
        <v>3095</v>
      </c>
      <c r="C4673" t="s">
        <v>7709</v>
      </c>
    </row>
    <row r="4674" spans="1:4" x14ac:dyDescent="0.25">
      <c r="A4674" t="s">
        <v>7707</v>
      </c>
      <c r="B4674" s="51">
        <v>3095</v>
      </c>
      <c r="C4674" t="s">
        <v>7711</v>
      </c>
      <c r="D4674" t="s">
        <v>7709</v>
      </c>
    </row>
    <row r="4675" spans="1:4" x14ac:dyDescent="0.25">
      <c r="A4675" t="s">
        <v>7707</v>
      </c>
      <c r="B4675" s="51">
        <v>3095</v>
      </c>
      <c r="C4675" t="s">
        <v>7712</v>
      </c>
      <c r="D4675" t="s">
        <v>7709</v>
      </c>
    </row>
    <row r="4676" spans="1:4" x14ac:dyDescent="0.25">
      <c r="A4676" t="s">
        <v>7713</v>
      </c>
      <c r="B4676" s="51">
        <v>3096</v>
      </c>
      <c r="C4676" t="s">
        <v>7714</v>
      </c>
      <c r="D4676" t="s">
        <v>7715</v>
      </c>
    </row>
    <row r="4677" spans="1:4" x14ac:dyDescent="0.25">
      <c r="A4677" t="s">
        <v>7713</v>
      </c>
      <c r="B4677" s="51">
        <v>3096</v>
      </c>
      <c r="C4677" t="s">
        <v>7716</v>
      </c>
      <c r="D4677" t="s">
        <v>7715</v>
      </c>
    </row>
    <row r="4678" spans="1:4" x14ac:dyDescent="0.25">
      <c r="A4678" t="s">
        <v>7713</v>
      </c>
      <c r="B4678" s="51">
        <v>3096</v>
      </c>
      <c r="C4678" t="s">
        <v>7717</v>
      </c>
      <c r="D4678" t="s">
        <v>7715</v>
      </c>
    </row>
    <row r="4679" spans="1:4" x14ac:dyDescent="0.25">
      <c r="A4679" t="s">
        <v>7713</v>
      </c>
      <c r="B4679" s="51">
        <v>3096</v>
      </c>
      <c r="C4679" t="s">
        <v>7718</v>
      </c>
      <c r="D4679" t="s">
        <v>7715</v>
      </c>
    </row>
    <row r="4680" spans="1:4" x14ac:dyDescent="0.25">
      <c r="A4680" t="s">
        <v>7713</v>
      </c>
      <c r="B4680" s="51">
        <v>3096</v>
      </c>
      <c r="C4680" t="s">
        <v>7715</v>
      </c>
    </row>
    <row r="4681" spans="1:4" x14ac:dyDescent="0.25">
      <c r="A4681" t="s">
        <v>7713</v>
      </c>
      <c r="B4681" s="51">
        <v>3096</v>
      </c>
      <c r="C4681" t="s">
        <v>7719</v>
      </c>
      <c r="D4681" t="s">
        <v>7715</v>
      </c>
    </row>
    <row r="4682" spans="1:4" x14ac:dyDescent="0.25">
      <c r="A4682" t="s">
        <v>7720</v>
      </c>
      <c r="B4682" s="51">
        <v>3097</v>
      </c>
      <c r="C4682" t="s">
        <v>7721</v>
      </c>
      <c r="D4682" t="s">
        <v>7722</v>
      </c>
    </row>
    <row r="4683" spans="1:4" x14ac:dyDescent="0.25">
      <c r="A4683" t="s">
        <v>7720</v>
      </c>
      <c r="B4683" s="51">
        <v>3097</v>
      </c>
      <c r="C4683" t="s">
        <v>7723</v>
      </c>
      <c r="D4683" t="s">
        <v>7722</v>
      </c>
    </row>
    <row r="4684" spans="1:4" x14ac:dyDescent="0.25">
      <c r="A4684" t="s">
        <v>7720</v>
      </c>
      <c r="B4684" s="51">
        <v>3097</v>
      </c>
      <c r="C4684" t="s">
        <v>7724</v>
      </c>
      <c r="D4684" t="s">
        <v>7722</v>
      </c>
    </row>
    <row r="4685" spans="1:4" x14ac:dyDescent="0.25">
      <c r="A4685" t="s">
        <v>7720</v>
      </c>
      <c r="B4685" s="51">
        <v>3097</v>
      </c>
      <c r="C4685" t="s">
        <v>7725</v>
      </c>
      <c r="D4685" t="s">
        <v>7722</v>
      </c>
    </row>
    <row r="4686" spans="1:4" x14ac:dyDescent="0.25">
      <c r="A4686" t="s">
        <v>7720</v>
      </c>
      <c r="B4686" s="51">
        <v>3097</v>
      </c>
      <c r="C4686" t="s">
        <v>7722</v>
      </c>
    </row>
    <row r="4687" spans="1:4" x14ac:dyDescent="0.25">
      <c r="A4687" t="s">
        <v>7726</v>
      </c>
      <c r="B4687" s="51">
        <v>3098</v>
      </c>
      <c r="C4687" t="s">
        <v>7727</v>
      </c>
      <c r="D4687" t="s">
        <v>7728</v>
      </c>
    </row>
    <row r="4688" spans="1:4" x14ac:dyDescent="0.25">
      <c r="A4688" t="s">
        <v>7726</v>
      </c>
      <c r="B4688" s="51">
        <v>3098</v>
      </c>
      <c r="C4688" t="s">
        <v>7729</v>
      </c>
      <c r="D4688" t="s">
        <v>7728</v>
      </c>
    </row>
    <row r="4689" spans="1:4" x14ac:dyDescent="0.25">
      <c r="A4689" t="s">
        <v>7726</v>
      </c>
      <c r="B4689" s="51">
        <v>3098</v>
      </c>
      <c r="C4689" t="s">
        <v>7730</v>
      </c>
      <c r="D4689" t="s">
        <v>7728</v>
      </c>
    </row>
    <row r="4690" spans="1:4" x14ac:dyDescent="0.25">
      <c r="A4690" t="s">
        <v>7726</v>
      </c>
      <c r="B4690" s="51">
        <v>3098</v>
      </c>
      <c r="C4690" t="s">
        <v>7731</v>
      </c>
      <c r="D4690" t="s">
        <v>7728</v>
      </c>
    </row>
    <row r="4691" spans="1:4" x14ac:dyDescent="0.25">
      <c r="A4691" t="s">
        <v>7726</v>
      </c>
      <c r="B4691" s="51">
        <v>3098</v>
      </c>
      <c r="C4691" t="s">
        <v>7728</v>
      </c>
    </row>
    <row r="4692" spans="1:4" x14ac:dyDescent="0.25">
      <c r="A4692" t="s">
        <v>7726</v>
      </c>
      <c r="B4692" s="51">
        <v>3098</v>
      </c>
      <c r="C4692" t="s">
        <v>7732</v>
      </c>
      <c r="D4692" t="s">
        <v>7728</v>
      </c>
    </row>
    <row r="4693" spans="1:4" x14ac:dyDescent="0.25">
      <c r="A4693" t="s">
        <v>7726</v>
      </c>
      <c r="B4693" s="51">
        <v>3098</v>
      </c>
      <c r="C4693" t="s">
        <v>7733</v>
      </c>
      <c r="D4693" t="s">
        <v>7728</v>
      </c>
    </row>
    <row r="4694" spans="1:4" x14ac:dyDescent="0.25">
      <c r="A4694" t="s">
        <v>7734</v>
      </c>
      <c r="B4694" s="51">
        <v>3099</v>
      </c>
      <c r="C4694" t="s">
        <v>7735</v>
      </c>
      <c r="D4694" t="s">
        <v>7736</v>
      </c>
    </row>
    <row r="4695" spans="1:4" x14ac:dyDescent="0.25">
      <c r="A4695" t="s">
        <v>7734</v>
      </c>
      <c r="B4695" s="51">
        <v>3099</v>
      </c>
      <c r="C4695" t="s">
        <v>7736</v>
      </c>
    </row>
    <row r="4696" spans="1:4" x14ac:dyDescent="0.25">
      <c r="A4696" t="s">
        <v>7734</v>
      </c>
      <c r="B4696" s="51">
        <v>3099</v>
      </c>
      <c r="C4696" t="s">
        <v>7737</v>
      </c>
      <c r="D4696" t="s">
        <v>7736</v>
      </c>
    </row>
    <row r="4697" spans="1:4" x14ac:dyDescent="0.25">
      <c r="A4697" t="s">
        <v>7738</v>
      </c>
      <c r="B4697" s="51">
        <v>3100</v>
      </c>
      <c r="C4697" t="s">
        <v>7739</v>
      </c>
      <c r="D4697" t="s">
        <v>7740</v>
      </c>
    </row>
    <row r="4698" spans="1:4" x14ac:dyDescent="0.25">
      <c r="A4698" t="s">
        <v>7738</v>
      </c>
      <c r="B4698" s="51">
        <v>3100</v>
      </c>
      <c r="C4698" t="s">
        <v>7740</v>
      </c>
    </row>
    <row r="4699" spans="1:4" x14ac:dyDescent="0.25">
      <c r="A4699" t="s">
        <v>7741</v>
      </c>
      <c r="B4699" s="51">
        <v>3101</v>
      </c>
      <c r="C4699" t="s">
        <v>7742</v>
      </c>
      <c r="D4699" t="s">
        <v>7743</v>
      </c>
    </row>
    <row r="4700" spans="1:4" x14ac:dyDescent="0.25">
      <c r="A4700" t="s">
        <v>7741</v>
      </c>
      <c r="B4700" s="51">
        <v>3101</v>
      </c>
      <c r="C4700" t="s">
        <v>7744</v>
      </c>
      <c r="D4700" t="s">
        <v>7743</v>
      </c>
    </row>
    <row r="4701" spans="1:4" x14ac:dyDescent="0.25">
      <c r="A4701" t="s">
        <v>7741</v>
      </c>
      <c r="B4701" s="51">
        <v>3101</v>
      </c>
      <c r="C4701" t="s">
        <v>7745</v>
      </c>
      <c r="D4701" t="s">
        <v>7743</v>
      </c>
    </row>
    <row r="4702" spans="1:4" x14ac:dyDescent="0.25">
      <c r="A4702" t="s">
        <v>7741</v>
      </c>
      <c r="B4702" s="51">
        <v>3101</v>
      </c>
      <c r="C4702" t="s">
        <v>7743</v>
      </c>
    </row>
    <row r="4703" spans="1:4" x14ac:dyDescent="0.25">
      <c r="A4703" t="s">
        <v>7746</v>
      </c>
      <c r="B4703" s="51">
        <v>3102</v>
      </c>
      <c r="C4703" t="s">
        <v>7747</v>
      </c>
      <c r="D4703" t="s">
        <v>7748</v>
      </c>
    </row>
    <row r="4704" spans="1:4" x14ac:dyDescent="0.25">
      <c r="A4704" t="s">
        <v>7746</v>
      </c>
      <c r="B4704" s="51">
        <v>3102</v>
      </c>
      <c r="C4704" t="s">
        <v>7749</v>
      </c>
      <c r="D4704" t="s">
        <v>7748</v>
      </c>
    </row>
    <row r="4705" spans="1:4" x14ac:dyDescent="0.25">
      <c r="A4705" t="s">
        <v>7746</v>
      </c>
      <c r="B4705" s="51">
        <v>3102</v>
      </c>
      <c r="C4705" t="s">
        <v>7748</v>
      </c>
    </row>
    <row r="4706" spans="1:4" x14ac:dyDescent="0.25">
      <c r="A4706" t="s">
        <v>7746</v>
      </c>
      <c r="B4706" s="51">
        <v>3102</v>
      </c>
      <c r="C4706" t="s">
        <v>7750</v>
      </c>
      <c r="D4706" t="s">
        <v>7748</v>
      </c>
    </row>
    <row r="4707" spans="1:4" x14ac:dyDescent="0.25">
      <c r="A4707" t="s">
        <v>7746</v>
      </c>
      <c r="B4707" s="51">
        <v>3102</v>
      </c>
      <c r="C4707" t="s">
        <v>7751</v>
      </c>
      <c r="D4707" t="s">
        <v>7748</v>
      </c>
    </row>
    <row r="4708" spans="1:4" x14ac:dyDescent="0.25">
      <c r="A4708" t="s">
        <v>7746</v>
      </c>
      <c r="B4708" s="51">
        <v>3102</v>
      </c>
      <c r="C4708" t="s">
        <v>7752</v>
      </c>
      <c r="D4708" t="s">
        <v>7748</v>
      </c>
    </row>
    <row r="4709" spans="1:4" x14ac:dyDescent="0.25">
      <c r="A4709" t="s">
        <v>7753</v>
      </c>
      <c r="B4709" s="51">
        <v>3103</v>
      </c>
      <c r="C4709" t="s">
        <v>7754</v>
      </c>
      <c r="D4709" t="s">
        <v>7755</v>
      </c>
    </row>
    <row r="4710" spans="1:4" x14ac:dyDescent="0.25">
      <c r="A4710" t="s">
        <v>7753</v>
      </c>
      <c r="B4710" s="51">
        <v>3103</v>
      </c>
      <c r="C4710" t="s">
        <v>7756</v>
      </c>
      <c r="D4710" t="s">
        <v>7755</v>
      </c>
    </row>
    <row r="4711" spans="1:4" x14ac:dyDescent="0.25">
      <c r="A4711" t="s">
        <v>7753</v>
      </c>
      <c r="B4711" s="51">
        <v>3103</v>
      </c>
      <c r="C4711" t="s">
        <v>7757</v>
      </c>
      <c r="D4711" t="s">
        <v>7755</v>
      </c>
    </row>
    <row r="4712" spans="1:4" x14ac:dyDescent="0.25">
      <c r="A4712" t="s">
        <v>7753</v>
      </c>
      <c r="B4712" s="51">
        <v>3103</v>
      </c>
      <c r="C4712" t="s">
        <v>7758</v>
      </c>
      <c r="D4712" t="s">
        <v>7755</v>
      </c>
    </row>
    <row r="4713" spans="1:4" x14ac:dyDescent="0.25">
      <c r="A4713" t="s">
        <v>7753</v>
      </c>
      <c r="B4713" s="51">
        <v>3103</v>
      </c>
      <c r="C4713" t="s">
        <v>7759</v>
      </c>
      <c r="D4713" t="s">
        <v>7755</v>
      </c>
    </row>
    <row r="4714" spans="1:4" x14ac:dyDescent="0.25">
      <c r="A4714" t="s">
        <v>7753</v>
      </c>
      <c r="B4714" s="51">
        <v>3103</v>
      </c>
      <c r="C4714" t="s">
        <v>7755</v>
      </c>
    </row>
    <row r="4715" spans="1:4" x14ac:dyDescent="0.25">
      <c r="A4715" t="s">
        <v>7753</v>
      </c>
      <c r="B4715" s="51">
        <v>3103</v>
      </c>
      <c r="C4715" t="s">
        <v>7760</v>
      </c>
      <c r="D4715" t="s">
        <v>7755</v>
      </c>
    </row>
    <row r="4716" spans="1:4" x14ac:dyDescent="0.25">
      <c r="A4716" t="s">
        <v>7753</v>
      </c>
      <c r="B4716" s="51">
        <v>3103</v>
      </c>
      <c r="C4716" t="s">
        <v>7761</v>
      </c>
      <c r="D4716" t="s">
        <v>7755</v>
      </c>
    </row>
    <row r="4717" spans="1:4" x14ac:dyDescent="0.25">
      <c r="A4717" t="s">
        <v>7762</v>
      </c>
      <c r="B4717" s="51">
        <v>3104</v>
      </c>
      <c r="C4717" t="s">
        <v>7763</v>
      </c>
    </row>
    <row r="4718" spans="1:4" x14ac:dyDescent="0.25">
      <c r="A4718" t="s">
        <v>7764</v>
      </c>
      <c r="B4718" s="51">
        <v>3105</v>
      </c>
      <c r="C4718" t="s">
        <v>7765</v>
      </c>
    </row>
    <row r="4719" spans="1:4" x14ac:dyDescent="0.25">
      <c r="A4719" t="s">
        <v>7764</v>
      </c>
      <c r="B4719" s="51">
        <v>3105</v>
      </c>
      <c r="C4719" t="s">
        <v>7766</v>
      </c>
      <c r="D4719" t="s">
        <v>7765</v>
      </c>
    </row>
    <row r="4720" spans="1:4" x14ac:dyDescent="0.25">
      <c r="A4720" t="s">
        <v>7764</v>
      </c>
      <c r="B4720" s="51">
        <v>3106</v>
      </c>
      <c r="C4720" t="s">
        <v>7767</v>
      </c>
    </row>
    <row r="4721" spans="1:4" x14ac:dyDescent="0.25">
      <c r="A4721" t="s">
        <v>7768</v>
      </c>
      <c r="B4721" s="51">
        <v>3107</v>
      </c>
      <c r="C4721" t="s">
        <v>7769</v>
      </c>
      <c r="D4721" t="s">
        <v>7770</v>
      </c>
    </row>
    <row r="4722" spans="1:4" x14ac:dyDescent="0.25">
      <c r="A4722" t="s">
        <v>7768</v>
      </c>
      <c r="B4722" s="51">
        <v>3107</v>
      </c>
      <c r="C4722" t="s">
        <v>7771</v>
      </c>
      <c r="D4722" t="s">
        <v>7770</v>
      </c>
    </row>
    <row r="4723" spans="1:4" x14ac:dyDescent="0.25">
      <c r="A4723" t="s">
        <v>7768</v>
      </c>
      <c r="B4723" s="51">
        <v>3107</v>
      </c>
      <c r="C4723" t="s">
        <v>7772</v>
      </c>
      <c r="D4723" t="s">
        <v>7770</v>
      </c>
    </row>
    <row r="4724" spans="1:4" x14ac:dyDescent="0.25">
      <c r="A4724" t="s">
        <v>7768</v>
      </c>
      <c r="B4724" s="51">
        <v>3107</v>
      </c>
      <c r="C4724" t="s">
        <v>7773</v>
      </c>
      <c r="D4724" t="s">
        <v>7770</v>
      </c>
    </row>
    <row r="4725" spans="1:4" x14ac:dyDescent="0.25">
      <c r="A4725" t="s">
        <v>7768</v>
      </c>
      <c r="B4725" s="51">
        <v>3107</v>
      </c>
      <c r="C4725" t="s">
        <v>7774</v>
      </c>
      <c r="D4725" t="s">
        <v>7770</v>
      </c>
    </row>
    <row r="4726" spans="1:4" x14ac:dyDescent="0.25">
      <c r="A4726" t="s">
        <v>7768</v>
      </c>
      <c r="B4726" s="51">
        <v>3107</v>
      </c>
      <c r="C4726" t="s">
        <v>7775</v>
      </c>
      <c r="D4726" t="s">
        <v>7770</v>
      </c>
    </row>
    <row r="4727" spans="1:4" x14ac:dyDescent="0.25">
      <c r="A4727" t="s">
        <v>7768</v>
      </c>
      <c r="B4727" s="51">
        <v>3107</v>
      </c>
      <c r="C4727" t="s">
        <v>7776</v>
      </c>
      <c r="D4727" t="s">
        <v>7770</v>
      </c>
    </row>
    <row r="4728" spans="1:4" x14ac:dyDescent="0.25">
      <c r="A4728" t="s">
        <v>7768</v>
      </c>
      <c r="B4728" s="51">
        <v>3107</v>
      </c>
      <c r="C4728" t="s">
        <v>7770</v>
      </c>
    </row>
    <row r="4729" spans="1:4" x14ac:dyDescent="0.25">
      <c r="A4729" t="s">
        <v>7777</v>
      </c>
      <c r="B4729" s="51">
        <v>3108</v>
      </c>
      <c r="C4729" t="s">
        <v>7778</v>
      </c>
      <c r="D4729" t="s">
        <v>7779</v>
      </c>
    </row>
    <row r="4730" spans="1:4" x14ac:dyDescent="0.25">
      <c r="A4730" t="s">
        <v>7777</v>
      </c>
      <c r="B4730" s="51">
        <v>3108</v>
      </c>
      <c r="C4730" t="s">
        <v>7780</v>
      </c>
      <c r="D4730" t="s">
        <v>7779</v>
      </c>
    </row>
    <row r="4731" spans="1:4" x14ac:dyDescent="0.25">
      <c r="A4731" t="s">
        <v>7777</v>
      </c>
      <c r="B4731" s="51">
        <v>3108</v>
      </c>
      <c r="C4731" t="s">
        <v>7781</v>
      </c>
      <c r="D4731" t="s">
        <v>7779</v>
      </c>
    </row>
    <row r="4732" spans="1:4" x14ac:dyDescent="0.25">
      <c r="A4732" t="s">
        <v>7777</v>
      </c>
      <c r="B4732" s="51">
        <v>3108</v>
      </c>
      <c r="C4732" t="s">
        <v>7779</v>
      </c>
    </row>
    <row r="4733" spans="1:4" x14ac:dyDescent="0.25">
      <c r="A4733" t="s">
        <v>7782</v>
      </c>
      <c r="B4733" s="51">
        <v>3109</v>
      </c>
      <c r="C4733" t="s">
        <v>7783</v>
      </c>
      <c r="D4733" t="s">
        <v>7784</v>
      </c>
    </row>
    <row r="4734" spans="1:4" x14ac:dyDescent="0.25">
      <c r="A4734" t="s">
        <v>7782</v>
      </c>
      <c r="B4734" s="51">
        <v>3109</v>
      </c>
      <c r="C4734" t="s">
        <v>7785</v>
      </c>
      <c r="D4734" t="s">
        <v>7784</v>
      </c>
    </row>
    <row r="4735" spans="1:4" x14ac:dyDescent="0.25">
      <c r="A4735" t="s">
        <v>7782</v>
      </c>
      <c r="B4735" s="51">
        <v>3109</v>
      </c>
      <c r="C4735" t="s">
        <v>7786</v>
      </c>
      <c r="D4735" t="s">
        <v>7784</v>
      </c>
    </row>
    <row r="4736" spans="1:4" x14ac:dyDescent="0.25">
      <c r="A4736" t="s">
        <v>7782</v>
      </c>
      <c r="B4736" s="51">
        <v>3109</v>
      </c>
      <c r="C4736" t="s">
        <v>7787</v>
      </c>
      <c r="D4736" t="s">
        <v>7784</v>
      </c>
    </row>
    <row r="4737" spans="1:4" x14ac:dyDescent="0.25">
      <c r="A4737" t="s">
        <v>7782</v>
      </c>
      <c r="B4737" s="51">
        <v>3109</v>
      </c>
      <c r="C4737" t="s">
        <v>7788</v>
      </c>
      <c r="D4737" t="s">
        <v>7784</v>
      </c>
    </row>
    <row r="4738" spans="1:4" x14ac:dyDescent="0.25">
      <c r="A4738" t="s">
        <v>7782</v>
      </c>
      <c r="B4738" s="51">
        <v>3109</v>
      </c>
      <c r="C4738" t="s">
        <v>7789</v>
      </c>
      <c r="D4738" t="s">
        <v>7784</v>
      </c>
    </row>
    <row r="4739" spans="1:4" x14ac:dyDescent="0.25">
      <c r="A4739" t="s">
        <v>7782</v>
      </c>
      <c r="B4739" s="51">
        <v>3109</v>
      </c>
      <c r="C4739" t="s">
        <v>7784</v>
      </c>
    </row>
    <row r="4740" spans="1:4" x14ac:dyDescent="0.25">
      <c r="A4740" t="s">
        <v>7782</v>
      </c>
      <c r="B4740" s="51">
        <v>3109</v>
      </c>
      <c r="C4740" t="s">
        <v>7790</v>
      </c>
      <c r="D4740" t="s">
        <v>7784</v>
      </c>
    </row>
    <row r="4741" spans="1:4" x14ac:dyDescent="0.25">
      <c r="A4741" t="s">
        <v>7791</v>
      </c>
      <c r="B4741" s="51">
        <v>3110</v>
      </c>
      <c r="C4741" t="s">
        <v>7792</v>
      </c>
      <c r="D4741" t="s">
        <v>7793</v>
      </c>
    </row>
    <row r="4742" spans="1:4" x14ac:dyDescent="0.25">
      <c r="A4742" t="s">
        <v>7791</v>
      </c>
      <c r="B4742" s="51">
        <v>3110</v>
      </c>
      <c r="C4742" t="s">
        <v>7794</v>
      </c>
      <c r="D4742" t="s">
        <v>7793</v>
      </c>
    </row>
    <row r="4743" spans="1:4" x14ac:dyDescent="0.25">
      <c r="A4743" t="s">
        <v>7791</v>
      </c>
      <c r="B4743" s="51">
        <v>3110</v>
      </c>
      <c r="C4743" t="s">
        <v>7793</v>
      </c>
    </row>
    <row r="4744" spans="1:4" x14ac:dyDescent="0.25">
      <c r="A4744" t="s">
        <v>7795</v>
      </c>
      <c r="B4744" s="51">
        <v>3111</v>
      </c>
      <c r="C4744" t="s">
        <v>7796</v>
      </c>
      <c r="D4744" t="s">
        <v>7797</v>
      </c>
    </row>
    <row r="4745" spans="1:4" x14ac:dyDescent="0.25">
      <c r="A4745" t="s">
        <v>7795</v>
      </c>
      <c r="B4745" s="51">
        <v>3111</v>
      </c>
      <c r="C4745" t="s">
        <v>7797</v>
      </c>
    </row>
    <row r="4746" spans="1:4" x14ac:dyDescent="0.25">
      <c r="A4746" t="s">
        <v>7798</v>
      </c>
      <c r="B4746" s="51">
        <v>3112</v>
      </c>
      <c r="C4746" t="s">
        <v>7799</v>
      </c>
      <c r="D4746" t="s">
        <v>7800</v>
      </c>
    </row>
    <row r="4747" spans="1:4" x14ac:dyDescent="0.25">
      <c r="A4747" t="s">
        <v>7798</v>
      </c>
      <c r="B4747" s="51">
        <v>3112</v>
      </c>
      <c r="C4747" t="s">
        <v>7801</v>
      </c>
      <c r="D4747" t="s">
        <v>7800</v>
      </c>
    </row>
    <row r="4748" spans="1:4" x14ac:dyDescent="0.25">
      <c r="A4748" t="s">
        <v>7798</v>
      </c>
      <c r="B4748" s="51">
        <v>3112</v>
      </c>
      <c r="C4748" t="s">
        <v>7800</v>
      </c>
    </row>
    <row r="4749" spans="1:4" x14ac:dyDescent="0.25">
      <c r="A4749" t="s">
        <v>7802</v>
      </c>
      <c r="B4749" s="51">
        <v>3113</v>
      </c>
      <c r="C4749" t="s">
        <v>7803</v>
      </c>
      <c r="D4749" t="s">
        <v>7804</v>
      </c>
    </row>
    <row r="4750" spans="1:4" x14ac:dyDescent="0.25">
      <c r="A4750" t="s">
        <v>7802</v>
      </c>
      <c r="B4750" s="51">
        <v>3113</v>
      </c>
      <c r="C4750" t="s">
        <v>7805</v>
      </c>
      <c r="D4750" t="s">
        <v>7804</v>
      </c>
    </row>
    <row r="4751" spans="1:4" x14ac:dyDescent="0.25">
      <c r="A4751" t="s">
        <v>7802</v>
      </c>
      <c r="B4751" s="51">
        <v>3113</v>
      </c>
      <c r="C4751" t="s">
        <v>7804</v>
      </c>
    </row>
    <row r="4752" spans="1:4" x14ac:dyDescent="0.25">
      <c r="A4752" t="s">
        <v>7806</v>
      </c>
      <c r="B4752" s="51">
        <v>3114</v>
      </c>
      <c r="C4752" t="s">
        <v>7807</v>
      </c>
      <c r="D4752" t="s">
        <v>7808</v>
      </c>
    </row>
    <row r="4753" spans="1:4" x14ac:dyDescent="0.25">
      <c r="A4753" t="s">
        <v>7806</v>
      </c>
      <c r="B4753" s="51">
        <v>3114</v>
      </c>
      <c r="C4753" t="s">
        <v>7809</v>
      </c>
      <c r="D4753" t="s">
        <v>7808</v>
      </c>
    </row>
    <row r="4754" spans="1:4" x14ac:dyDescent="0.25">
      <c r="A4754" t="s">
        <v>7806</v>
      </c>
      <c r="B4754" s="51">
        <v>3114</v>
      </c>
      <c r="C4754" t="s">
        <v>7808</v>
      </c>
    </row>
    <row r="4755" spans="1:4" x14ac:dyDescent="0.25">
      <c r="A4755" t="s">
        <v>7806</v>
      </c>
      <c r="B4755" s="51">
        <v>3115</v>
      </c>
      <c r="C4755" t="s">
        <v>7810</v>
      </c>
      <c r="D4755" t="s">
        <v>7811</v>
      </c>
    </row>
    <row r="4756" spans="1:4" x14ac:dyDescent="0.25">
      <c r="A4756" t="s">
        <v>7806</v>
      </c>
      <c r="B4756" s="51">
        <v>3115</v>
      </c>
      <c r="C4756" t="s">
        <v>7812</v>
      </c>
      <c r="D4756" t="s">
        <v>7811</v>
      </c>
    </row>
    <row r="4757" spans="1:4" x14ac:dyDescent="0.25">
      <c r="A4757" t="s">
        <v>7806</v>
      </c>
      <c r="B4757" s="51">
        <v>3115</v>
      </c>
      <c r="C4757" t="s">
        <v>7811</v>
      </c>
    </row>
    <row r="4758" spans="1:4" x14ac:dyDescent="0.25">
      <c r="A4758" t="s">
        <v>7806</v>
      </c>
      <c r="B4758" s="51">
        <v>3116</v>
      </c>
      <c r="C4758" t="s">
        <v>7813</v>
      </c>
      <c r="D4758" t="s">
        <v>7814</v>
      </c>
    </row>
    <row r="4759" spans="1:4" x14ac:dyDescent="0.25">
      <c r="A4759" t="s">
        <v>7806</v>
      </c>
      <c r="B4759" s="51">
        <v>3116</v>
      </c>
      <c r="C4759" t="s">
        <v>7815</v>
      </c>
      <c r="D4759" t="s">
        <v>7814</v>
      </c>
    </row>
    <row r="4760" spans="1:4" x14ac:dyDescent="0.25">
      <c r="A4760" t="s">
        <v>7806</v>
      </c>
      <c r="B4760" s="51">
        <v>3116</v>
      </c>
      <c r="C4760" t="s">
        <v>7816</v>
      </c>
      <c r="D4760" t="s">
        <v>7814</v>
      </c>
    </row>
    <row r="4761" spans="1:4" x14ac:dyDescent="0.25">
      <c r="A4761" t="s">
        <v>7806</v>
      </c>
      <c r="B4761" s="51">
        <v>3116</v>
      </c>
      <c r="C4761" t="s">
        <v>7817</v>
      </c>
      <c r="D4761" t="s">
        <v>7814</v>
      </c>
    </row>
    <row r="4762" spans="1:4" x14ac:dyDescent="0.25">
      <c r="A4762" t="s">
        <v>7806</v>
      </c>
      <c r="B4762" s="51">
        <v>3116</v>
      </c>
      <c r="C4762" t="s">
        <v>7814</v>
      </c>
    </row>
    <row r="4763" spans="1:4" x14ac:dyDescent="0.25">
      <c r="A4763" t="s">
        <v>7818</v>
      </c>
      <c r="B4763" s="51">
        <v>3117</v>
      </c>
      <c r="C4763" t="s">
        <v>7819</v>
      </c>
      <c r="D4763" t="s">
        <v>7820</v>
      </c>
    </row>
    <row r="4764" spans="1:4" x14ac:dyDescent="0.25">
      <c r="A4764" t="s">
        <v>7818</v>
      </c>
      <c r="B4764" s="51">
        <v>3117</v>
      </c>
      <c r="C4764" t="s">
        <v>7821</v>
      </c>
      <c r="D4764" t="s">
        <v>7820</v>
      </c>
    </row>
    <row r="4765" spans="1:4" x14ac:dyDescent="0.25">
      <c r="A4765" t="s">
        <v>7818</v>
      </c>
      <c r="B4765" s="51">
        <v>3117</v>
      </c>
      <c r="C4765" t="s">
        <v>7822</v>
      </c>
      <c r="D4765" t="s">
        <v>7820</v>
      </c>
    </row>
    <row r="4766" spans="1:4" x14ac:dyDescent="0.25">
      <c r="A4766" t="s">
        <v>7818</v>
      </c>
      <c r="B4766" s="51">
        <v>3117</v>
      </c>
      <c r="C4766" t="s">
        <v>7820</v>
      </c>
    </row>
    <row r="4767" spans="1:4" x14ac:dyDescent="0.25">
      <c r="A4767" t="s">
        <v>7823</v>
      </c>
      <c r="B4767" s="51">
        <v>3118</v>
      </c>
      <c r="C4767" t="s">
        <v>7824</v>
      </c>
      <c r="D4767" t="s">
        <v>7825</v>
      </c>
    </row>
    <row r="4768" spans="1:4" x14ac:dyDescent="0.25">
      <c r="A4768" t="s">
        <v>7823</v>
      </c>
      <c r="B4768" s="51">
        <v>3118</v>
      </c>
      <c r="C4768" t="s">
        <v>7825</v>
      </c>
    </row>
    <row r="4769" spans="1:4" x14ac:dyDescent="0.25">
      <c r="A4769" t="s">
        <v>7826</v>
      </c>
      <c r="B4769" s="51">
        <v>3119</v>
      </c>
      <c r="C4769" t="s">
        <v>7827</v>
      </c>
      <c r="D4769" t="s">
        <v>7828</v>
      </c>
    </row>
    <row r="4770" spans="1:4" x14ac:dyDescent="0.25">
      <c r="A4770" t="s">
        <v>7826</v>
      </c>
      <c r="B4770" s="51">
        <v>3119</v>
      </c>
      <c r="C4770" t="s">
        <v>7828</v>
      </c>
    </row>
    <row r="4771" spans="1:4" x14ac:dyDescent="0.25">
      <c r="A4771" t="s">
        <v>7829</v>
      </c>
      <c r="B4771" s="51">
        <v>3120</v>
      </c>
      <c r="C4771" t="s">
        <v>7830</v>
      </c>
      <c r="D4771" t="s">
        <v>7831</v>
      </c>
    </row>
    <row r="4772" spans="1:4" x14ac:dyDescent="0.25">
      <c r="A4772" t="s">
        <v>7829</v>
      </c>
      <c r="B4772" s="51">
        <v>3120</v>
      </c>
      <c r="C4772" t="s">
        <v>7831</v>
      </c>
    </row>
    <row r="4773" spans="1:4" x14ac:dyDescent="0.25">
      <c r="A4773" t="s">
        <v>7829</v>
      </c>
      <c r="B4773" s="51">
        <v>3121</v>
      </c>
      <c r="C4773" t="s">
        <v>7832</v>
      </c>
      <c r="D4773" t="s">
        <v>7833</v>
      </c>
    </row>
    <row r="4774" spans="1:4" x14ac:dyDescent="0.25">
      <c r="A4774" t="s">
        <v>7829</v>
      </c>
      <c r="B4774" s="51">
        <v>3121</v>
      </c>
      <c r="C4774" t="s">
        <v>7834</v>
      </c>
      <c r="D4774" t="s">
        <v>7833</v>
      </c>
    </row>
    <row r="4775" spans="1:4" x14ac:dyDescent="0.25">
      <c r="A4775" t="s">
        <v>7829</v>
      </c>
      <c r="B4775" s="51">
        <v>3121</v>
      </c>
      <c r="C4775" t="s">
        <v>7833</v>
      </c>
    </row>
    <row r="4776" spans="1:4" x14ac:dyDescent="0.25">
      <c r="A4776" t="s">
        <v>7835</v>
      </c>
      <c r="B4776" s="51">
        <v>3122</v>
      </c>
      <c r="C4776" t="s">
        <v>7836</v>
      </c>
      <c r="D4776" t="s">
        <v>7837</v>
      </c>
    </row>
    <row r="4777" spans="1:4" x14ac:dyDescent="0.25">
      <c r="A4777" t="s">
        <v>7835</v>
      </c>
      <c r="B4777" s="51">
        <v>3122</v>
      </c>
      <c r="C4777" t="s">
        <v>7837</v>
      </c>
    </row>
    <row r="4778" spans="1:4" x14ac:dyDescent="0.25">
      <c r="A4778" t="s">
        <v>7835</v>
      </c>
      <c r="B4778" s="51">
        <v>3123</v>
      </c>
      <c r="C4778" t="s">
        <v>7838</v>
      </c>
      <c r="D4778" t="s">
        <v>7839</v>
      </c>
    </row>
    <row r="4779" spans="1:4" x14ac:dyDescent="0.25">
      <c r="A4779" t="s">
        <v>7835</v>
      </c>
      <c r="B4779" s="51">
        <v>3123</v>
      </c>
      <c r="C4779" t="s">
        <v>7839</v>
      </c>
    </row>
    <row r="4780" spans="1:4" x14ac:dyDescent="0.25">
      <c r="A4780" t="s">
        <v>7840</v>
      </c>
      <c r="B4780" s="51">
        <v>3124</v>
      </c>
      <c r="C4780" t="s">
        <v>7841</v>
      </c>
      <c r="D4780" t="s">
        <v>7842</v>
      </c>
    </row>
    <row r="4781" spans="1:4" x14ac:dyDescent="0.25">
      <c r="A4781" t="s">
        <v>7840</v>
      </c>
      <c r="B4781" s="51">
        <v>3124</v>
      </c>
      <c r="C4781" t="s">
        <v>7843</v>
      </c>
      <c r="D4781" t="s">
        <v>7842</v>
      </c>
    </row>
    <row r="4782" spans="1:4" x14ac:dyDescent="0.25">
      <c r="A4782" t="s">
        <v>7840</v>
      </c>
      <c r="B4782" s="51">
        <v>3124</v>
      </c>
      <c r="C4782" t="s">
        <v>7844</v>
      </c>
      <c r="D4782" t="s">
        <v>7842</v>
      </c>
    </row>
    <row r="4783" spans="1:4" x14ac:dyDescent="0.25">
      <c r="A4783" t="s">
        <v>7840</v>
      </c>
      <c r="B4783" s="51">
        <v>3124</v>
      </c>
      <c r="C4783" t="s">
        <v>7845</v>
      </c>
      <c r="D4783" t="s">
        <v>7842</v>
      </c>
    </row>
    <row r="4784" spans="1:4" x14ac:dyDescent="0.25">
      <c r="A4784" t="s">
        <v>7840</v>
      </c>
      <c r="B4784" s="51">
        <v>3124</v>
      </c>
      <c r="C4784" t="s">
        <v>7846</v>
      </c>
      <c r="D4784" t="s">
        <v>7842</v>
      </c>
    </row>
    <row r="4785" spans="1:4" x14ac:dyDescent="0.25">
      <c r="A4785" t="s">
        <v>7840</v>
      </c>
      <c r="B4785" s="51">
        <v>3124</v>
      </c>
      <c r="C4785" t="s">
        <v>7847</v>
      </c>
      <c r="D4785" t="s">
        <v>7842</v>
      </c>
    </row>
    <row r="4786" spans="1:4" x14ac:dyDescent="0.25">
      <c r="A4786" t="s">
        <v>7840</v>
      </c>
      <c r="B4786" s="51">
        <v>3124</v>
      </c>
      <c r="C4786" t="s">
        <v>7842</v>
      </c>
    </row>
    <row r="4787" spans="1:4" x14ac:dyDescent="0.25">
      <c r="A4787" t="s">
        <v>7848</v>
      </c>
      <c r="B4787" s="51">
        <v>3125</v>
      </c>
      <c r="C4787" t="s">
        <v>7849</v>
      </c>
    </row>
    <row r="4788" spans="1:4" x14ac:dyDescent="0.25">
      <c r="A4788" t="s">
        <v>7848</v>
      </c>
      <c r="B4788" s="51">
        <v>3125</v>
      </c>
      <c r="C4788" t="s">
        <v>7850</v>
      </c>
      <c r="D4788" t="s">
        <v>7849</v>
      </c>
    </row>
    <row r="4789" spans="1:4" x14ac:dyDescent="0.25">
      <c r="A4789" t="s">
        <v>7851</v>
      </c>
      <c r="B4789" s="51">
        <v>3126</v>
      </c>
      <c r="C4789" t="s">
        <v>7852</v>
      </c>
    </row>
    <row r="4790" spans="1:4" x14ac:dyDescent="0.25">
      <c r="A4790" t="s">
        <v>7851</v>
      </c>
      <c r="B4790" s="51">
        <v>3126</v>
      </c>
      <c r="C4790" t="s">
        <v>7853</v>
      </c>
      <c r="D4790" t="s">
        <v>7852</v>
      </c>
    </row>
    <row r="4791" spans="1:4" x14ac:dyDescent="0.25">
      <c r="A4791" t="s">
        <v>7851</v>
      </c>
      <c r="B4791" s="51">
        <v>3126</v>
      </c>
      <c r="C4791" t="s">
        <v>7854</v>
      </c>
      <c r="D4791" t="s">
        <v>7852</v>
      </c>
    </row>
    <row r="4792" spans="1:4" x14ac:dyDescent="0.25">
      <c r="A4792" t="s">
        <v>7851</v>
      </c>
      <c r="B4792" s="51">
        <v>3126</v>
      </c>
      <c r="C4792" t="s">
        <v>7855</v>
      </c>
      <c r="D4792" t="s">
        <v>7852</v>
      </c>
    </row>
    <row r="4793" spans="1:4" x14ac:dyDescent="0.25">
      <c r="A4793" t="s">
        <v>7856</v>
      </c>
      <c r="B4793" s="51">
        <v>3127</v>
      </c>
      <c r="C4793" t="s">
        <v>7857</v>
      </c>
    </row>
    <row r="4794" spans="1:4" x14ac:dyDescent="0.25">
      <c r="A4794" t="s">
        <v>7856</v>
      </c>
      <c r="B4794" s="51">
        <v>3127</v>
      </c>
      <c r="C4794" t="s">
        <v>7858</v>
      </c>
      <c r="D4794" t="s">
        <v>7857</v>
      </c>
    </row>
    <row r="4795" spans="1:4" x14ac:dyDescent="0.25">
      <c r="A4795" t="s">
        <v>7856</v>
      </c>
      <c r="B4795" s="51">
        <v>3127</v>
      </c>
      <c r="C4795" t="s">
        <v>7859</v>
      </c>
      <c r="D4795" t="s">
        <v>7857</v>
      </c>
    </row>
    <row r="4796" spans="1:4" x14ac:dyDescent="0.25">
      <c r="A4796" t="s">
        <v>7860</v>
      </c>
      <c r="B4796" s="51">
        <v>3128</v>
      </c>
      <c r="C4796" t="s">
        <v>7861</v>
      </c>
    </row>
    <row r="4797" spans="1:4" x14ac:dyDescent="0.25">
      <c r="A4797" t="s">
        <v>7860</v>
      </c>
      <c r="B4797" s="51">
        <v>3128</v>
      </c>
      <c r="C4797" t="s">
        <v>7862</v>
      </c>
      <c r="D4797" t="s">
        <v>7861</v>
      </c>
    </row>
    <row r="4798" spans="1:4" x14ac:dyDescent="0.25">
      <c r="A4798" t="s">
        <v>7863</v>
      </c>
      <c r="B4798" s="51">
        <v>3129</v>
      </c>
      <c r="C4798" t="s">
        <v>7864</v>
      </c>
    </row>
    <row r="4799" spans="1:4" x14ac:dyDescent="0.25">
      <c r="A4799" t="s">
        <v>7863</v>
      </c>
      <c r="B4799" s="51">
        <v>3129</v>
      </c>
      <c r="C4799" t="s">
        <v>7865</v>
      </c>
      <c r="D4799" t="s">
        <v>7864</v>
      </c>
    </row>
    <row r="4800" spans="1:4" x14ac:dyDescent="0.25">
      <c r="A4800" t="s">
        <v>7863</v>
      </c>
      <c r="B4800" s="51">
        <v>3129</v>
      </c>
      <c r="C4800" t="s">
        <v>7866</v>
      </c>
      <c r="D4800" t="s">
        <v>7864</v>
      </c>
    </row>
    <row r="4801" spans="1:4" x14ac:dyDescent="0.25">
      <c r="A4801" t="s">
        <v>7863</v>
      </c>
      <c r="B4801" s="51">
        <v>3129</v>
      </c>
      <c r="C4801" t="s">
        <v>7867</v>
      </c>
      <c r="D4801" t="s">
        <v>7864</v>
      </c>
    </row>
    <row r="4802" spans="1:4" x14ac:dyDescent="0.25">
      <c r="A4802" t="s">
        <v>7868</v>
      </c>
      <c r="B4802" s="51">
        <v>3130</v>
      </c>
      <c r="C4802" t="s">
        <v>7869</v>
      </c>
      <c r="D4802" t="s">
        <v>7870</v>
      </c>
    </row>
    <row r="4803" spans="1:4" x14ac:dyDescent="0.25">
      <c r="A4803" t="s">
        <v>7868</v>
      </c>
      <c r="B4803" s="51">
        <v>3130</v>
      </c>
      <c r="C4803" t="s">
        <v>7871</v>
      </c>
      <c r="D4803" t="s">
        <v>7870</v>
      </c>
    </row>
    <row r="4804" spans="1:4" x14ac:dyDescent="0.25">
      <c r="A4804" t="s">
        <v>7868</v>
      </c>
      <c r="B4804" s="51">
        <v>3130</v>
      </c>
      <c r="C4804" t="s">
        <v>7870</v>
      </c>
    </row>
    <row r="4805" spans="1:4" x14ac:dyDescent="0.25">
      <c r="A4805" t="s">
        <v>7872</v>
      </c>
      <c r="B4805" s="51">
        <v>3131</v>
      </c>
      <c r="C4805" t="s">
        <v>7873</v>
      </c>
      <c r="D4805" t="s">
        <v>7874</v>
      </c>
    </row>
    <row r="4806" spans="1:4" x14ac:dyDescent="0.25">
      <c r="A4806" t="s">
        <v>7872</v>
      </c>
      <c r="B4806" s="51">
        <v>3131</v>
      </c>
      <c r="C4806" t="s">
        <v>7874</v>
      </c>
    </row>
    <row r="4807" spans="1:4" x14ac:dyDescent="0.25">
      <c r="A4807" t="s">
        <v>7872</v>
      </c>
      <c r="B4807" s="51">
        <v>3131</v>
      </c>
      <c r="C4807" t="s">
        <v>7875</v>
      </c>
      <c r="D4807" t="s">
        <v>7874</v>
      </c>
    </row>
    <row r="4808" spans="1:4" x14ac:dyDescent="0.25">
      <c r="A4808" t="s">
        <v>7876</v>
      </c>
      <c r="B4808" s="51">
        <v>3132</v>
      </c>
      <c r="C4808" t="s">
        <v>7877</v>
      </c>
      <c r="D4808" t="s">
        <v>7878</v>
      </c>
    </row>
    <row r="4809" spans="1:4" x14ac:dyDescent="0.25">
      <c r="A4809" t="s">
        <v>7876</v>
      </c>
      <c r="B4809" s="51">
        <v>3132</v>
      </c>
      <c r="C4809" t="s">
        <v>7878</v>
      </c>
    </row>
    <row r="4810" spans="1:4" x14ac:dyDescent="0.25">
      <c r="A4810" t="s">
        <v>7876</v>
      </c>
      <c r="B4810" s="51">
        <v>3132</v>
      </c>
      <c r="C4810" t="s">
        <v>7879</v>
      </c>
      <c r="D4810" t="s">
        <v>7878</v>
      </c>
    </row>
    <row r="4811" spans="1:4" x14ac:dyDescent="0.25">
      <c r="A4811" t="s">
        <v>7876</v>
      </c>
      <c r="B4811" s="51">
        <v>3132</v>
      </c>
      <c r="C4811" t="s">
        <v>7880</v>
      </c>
      <c r="D4811" t="s">
        <v>7878</v>
      </c>
    </row>
    <row r="4812" spans="1:4" x14ac:dyDescent="0.25">
      <c r="A4812" t="s">
        <v>7876</v>
      </c>
      <c r="B4812" s="51">
        <v>3132</v>
      </c>
      <c r="C4812" t="s">
        <v>7881</v>
      </c>
      <c r="D4812" t="s">
        <v>7878</v>
      </c>
    </row>
    <row r="4813" spans="1:4" x14ac:dyDescent="0.25">
      <c r="A4813" t="s">
        <v>7882</v>
      </c>
      <c r="B4813" s="51">
        <v>3133</v>
      </c>
      <c r="C4813" t="s">
        <v>7883</v>
      </c>
    </row>
    <row r="4814" spans="1:4" x14ac:dyDescent="0.25">
      <c r="A4814" t="s">
        <v>7882</v>
      </c>
      <c r="B4814" s="51">
        <v>3133</v>
      </c>
      <c r="C4814" t="s">
        <v>7884</v>
      </c>
      <c r="D4814" t="s">
        <v>7883</v>
      </c>
    </row>
    <row r="4815" spans="1:4" x14ac:dyDescent="0.25">
      <c r="A4815" t="s">
        <v>7882</v>
      </c>
      <c r="B4815" s="51">
        <v>3133</v>
      </c>
      <c r="C4815" t="s">
        <v>7885</v>
      </c>
      <c r="D4815" t="s">
        <v>7883</v>
      </c>
    </row>
    <row r="4816" spans="1:4" x14ac:dyDescent="0.25">
      <c r="A4816" t="s">
        <v>7886</v>
      </c>
      <c r="B4816" s="51">
        <v>3134</v>
      </c>
      <c r="C4816" t="s">
        <v>7887</v>
      </c>
    </row>
    <row r="4817" spans="1:4" x14ac:dyDescent="0.25">
      <c r="A4817" t="s">
        <v>7886</v>
      </c>
      <c r="B4817" s="51">
        <v>3134</v>
      </c>
      <c r="C4817" t="s">
        <v>7888</v>
      </c>
      <c r="D4817" t="s">
        <v>7887</v>
      </c>
    </row>
    <row r="4818" spans="1:4" x14ac:dyDescent="0.25">
      <c r="A4818" t="s">
        <v>7889</v>
      </c>
      <c r="B4818" s="51">
        <v>3135</v>
      </c>
      <c r="C4818" t="s">
        <v>7890</v>
      </c>
      <c r="D4818" t="s">
        <v>7891</v>
      </c>
    </row>
    <row r="4819" spans="1:4" x14ac:dyDescent="0.25">
      <c r="A4819" t="s">
        <v>7889</v>
      </c>
      <c r="B4819" s="51">
        <v>3135</v>
      </c>
      <c r="C4819" t="s">
        <v>7891</v>
      </c>
    </row>
    <row r="4820" spans="1:4" x14ac:dyDescent="0.25">
      <c r="A4820" t="s">
        <v>7889</v>
      </c>
      <c r="B4820" s="51">
        <v>3135</v>
      </c>
      <c r="C4820" t="s">
        <v>7892</v>
      </c>
      <c r="D4820" t="s">
        <v>7891</v>
      </c>
    </row>
    <row r="4821" spans="1:4" x14ac:dyDescent="0.25">
      <c r="A4821" t="s">
        <v>7893</v>
      </c>
      <c r="B4821" s="51">
        <v>3136</v>
      </c>
      <c r="C4821" t="s">
        <v>7894</v>
      </c>
    </row>
    <row r="4822" spans="1:4" x14ac:dyDescent="0.25">
      <c r="A4822" t="s">
        <v>7893</v>
      </c>
      <c r="B4822" s="51">
        <v>3136</v>
      </c>
      <c r="C4822" t="s">
        <v>7895</v>
      </c>
      <c r="D4822" t="s">
        <v>7894</v>
      </c>
    </row>
    <row r="4823" spans="1:4" x14ac:dyDescent="0.25">
      <c r="A4823" t="s">
        <v>7896</v>
      </c>
      <c r="B4823" s="51">
        <v>3137</v>
      </c>
      <c r="C4823" t="s">
        <v>7897</v>
      </c>
    </row>
    <row r="4824" spans="1:4" x14ac:dyDescent="0.25">
      <c r="A4824" t="s">
        <v>7896</v>
      </c>
      <c r="B4824" s="51">
        <v>3137</v>
      </c>
      <c r="C4824" t="s">
        <v>7898</v>
      </c>
      <c r="D4824" t="s">
        <v>7897</v>
      </c>
    </row>
    <row r="4825" spans="1:4" x14ac:dyDescent="0.25">
      <c r="A4825" t="s">
        <v>7896</v>
      </c>
      <c r="B4825" s="51">
        <v>3137</v>
      </c>
      <c r="C4825" t="s">
        <v>7899</v>
      </c>
      <c r="D4825" t="s">
        <v>7897</v>
      </c>
    </row>
    <row r="4826" spans="1:4" x14ac:dyDescent="0.25">
      <c r="A4826" t="s">
        <v>7896</v>
      </c>
      <c r="B4826" s="51">
        <v>3137</v>
      </c>
      <c r="C4826" t="s">
        <v>7900</v>
      </c>
      <c r="D4826" t="s">
        <v>7897</v>
      </c>
    </row>
    <row r="4827" spans="1:4" x14ac:dyDescent="0.25">
      <c r="A4827" t="s">
        <v>7896</v>
      </c>
      <c r="B4827" s="51">
        <v>3137</v>
      </c>
      <c r="C4827" t="s">
        <v>7901</v>
      </c>
      <c r="D4827" t="s">
        <v>7897</v>
      </c>
    </row>
    <row r="4828" spans="1:4" x14ac:dyDescent="0.25">
      <c r="A4828" t="s">
        <v>7902</v>
      </c>
      <c r="B4828" s="51">
        <v>3138</v>
      </c>
      <c r="C4828" t="s">
        <v>7903</v>
      </c>
      <c r="D4828" t="s">
        <v>7904</v>
      </c>
    </row>
    <row r="4829" spans="1:4" x14ac:dyDescent="0.25">
      <c r="A4829" t="s">
        <v>7902</v>
      </c>
      <c r="B4829" s="51">
        <v>3138</v>
      </c>
      <c r="C4829" t="s">
        <v>7905</v>
      </c>
      <c r="D4829" t="s">
        <v>7904</v>
      </c>
    </row>
    <row r="4830" spans="1:4" x14ac:dyDescent="0.25">
      <c r="A4830" t="s">
        <v>7902</v>
      </c>
      <c r="B4830" s="51">
        <v>3138</v>
      </c>
      <c r="C4830" t="s">
        <v>7904</v>
      </c>
    </row>
    <row r="4831" spans="1:4" x14ac:dyDescent="0.25">
      <c r="A4831" t="s">
        <v>7906</v>
      </c>
      <c r="B4831" s="51">
        <v>3139</v>
      </c>
      <c r="C4831" t="s">
        <v>7907</v>
      </c>
      <c r="D4831" t="s">
        <v>7908</v>
      </c>
    </row>
    <row r="4832" spans="1:4" x14ac:dyDescent="0.25">
      <c r="A4832" t="s">
        <v>7906</v>
      </c>
      <c r="B4832" s="51">
        <v>3139</v>
      </c>
      <c r="C4832" t="s">
        <v>7908</v>
      </c>
    </row>
    <row r="4833" spans="1:4" x14ac:dyDescent="0.25">
      <c r="A4833" t="s">
        <v>7906</v>
      </c>
      <c r="B4833" s="51">
        <v>3139</v>
      </c>
      <c r="C4833" t="s">
        <v>7909</v>
      </c>
      <c r="D4833" t="s">
        <v>7908</v>
      </c>
    </row>
    <row r="4834" spans="1:4" x14ac:dyDescent="0.25">
      <c r="A4834" t="s">
        <v>7906</v>
      </c>
      <c r="B4834" s="51">
        <v>3139</v>
      </c>
      <c r="C4834" t="s">
        <v>7910</v>
      </c>
      <c r="D4834" t="s">
        <v>7908</v>
      </c>
    </row>
    <row r="4835" spans="1:4" x14ac:dyDescent="0.25">
      <c r="A4835" t="s">
        <v>7906</v>
      </c>
      <c r="B4835" s="51">
        <v>3139</v>
      </c>
      <c r="C4835" t="s">
        <v>7911</v>
      </c>
      <c r="D4835" t="s">
        <v>7908</v>
      </c>
    </row>
    <row r="4836" spans="1:4" x14ac:dyDescent="0.25">
      <c r="A4836" t="s">
        <v>7906</v>
      </c>
      <c r="B4836" s="51">
        <v>3139</v>
      </c>
      <c r="C4836" t="s">
        <v>7912</v>
      </c>
      <c r="D4836" t="s">
        <v>7908</v>
      </c>
    </row>
    <row r="4837" spans="1:4" x14ac:dyDescent="0.25">
      <c r="A4837" t="s">
        <v>7913</v>
      </c>
      <c r="B4837" s="51">
        <v>3140</v>
      </c>
      <c r="C4837" t="s">
        <v>7914</v>
      </c>
      <c r="D4837" t="s">
        <v>7915</v>
      </c>
    </row>
    <row r="4838" spans="1:4" x14ac:dyDescent="0.25">
      <c r="A4838" t="s">
        <v>7913</v>
      </c>
      <c r="B4838" s="51">
        <v>3140</v>
      </c>
      <c r="C4838" t="s">
        <v>7915</v>
      </c>
    </row>
    <row r="4839" spans="1:4" x14ac:dyDescent="0.25">
      <c r="A4839" t="s">
        <v>7913</v>
      </c>
      <c r="B4839" s="51">
        <v>3140</v>
      </c>
      <c r="C4839" t="s">
        <v>7916</v>
      </c>
      <c r="D4839" t="s">
        <v>7915</v>
      </c>
    </row>
    <row r="4840" spans="1:4" x14ac:dyDescent="0.25">
      <c r="A4840" t="s">
        <v>7917</v>
      </c>
      <c r="B4840" s="51">
        <v>3141</v>
      </c>
      <c r="C4840" t="s">
        <v>7918</v>
      </c>
    </row>
    <row r="4841" spans="1:4" x14ac:dyDescent="0.25">
      <c r="A4841" t="s">
        <v>7917</v>
      </c>
      <c r="B4841" s="51">
        <v>3141</v>
      </c>
      <c r="C4841" t="s">
        <v>7919</v>
      </c>
      <c r="D4841" t="s">
        <v>7918</v>
      </c>
    </row>
    <row r="4842" spans="1:4" x14ac:dyDescent="0.25">
      <c r="A4842" t="s">
        <v>7917</v>
      </c>
      <c r="B4842" s="51">
        <v>3141</v>
      </c>
      <c r="C4842" t="s">
        <v>7920</v>
      </c>
      <c r="D4842" t="s">
        <v>7918</v>
      </c>
    </row>
    <row r="4843" spans="1:4" x14ac:dyDescent="0.25">
      <c r="A4843" t="s">
        <v>7917</v>
      </c>
      <c r="B4843" s="51">
        <v>3141</v>
      </c>
      <c r="C4843" t="s">
        <v>7921</v>
      </c>
      <c r="D4843" t="s">
        <v>7918</v>
      </c>
    </row>
    <row r="4844" spans="1:4" x14ac:dyDescent="0.25">
      <c r="A4844" t="s">
        <v>7922</v>
      </c>
      <c r="B4844" s="51">
        <v>3142</v>
      </c>
      <c r="C4844" t="s">
        <v>7923</v>
      </c>
      <c r="D4844" t="s">
        <v>7924</v>
      </c>
    </row>
    <row r="4845" spans="1:4" x14ac:dyDescent="0.25">
      <c r="A4845" t="s">
        <v>7922</v>
      </c>
      <c r="B4845" s="51">
        <v>3142</v>
      </c>
      <c r="C4845" t="s">
        <v>7924</v>
      </c>
    </row>
    <row r="4846" spans="1:4" x14ac:dyDescent="0.25">
      <c r="A4846" t="s">
        <v>7922</v>
      </c>
      <c r="B4846" s="51">
        <v>3142</v>
      </c>
      <c r="C4846" t="s">
        <v>7925</v>
      </c>
      <c r="D4846" t="s">
        <v>7924</v>
      </c>
    </row>
    <row r="4847" spans="1:4" x14ac:dyDescent="0.25">
      <c r="A4847" t="s">
        <v>7922</v>
      </c>
      <c r="B4847" s="51">
        <v>3142</v>
      </c>
      <c r="C4847" t="s">
        <v>7926</v>
      </c>
      <c r="D4847" t="s">
        <v>7924</v>
      </c>
    </row>
    <row r="4848" spans="1:4" x14ac:dyDescent="0.25">
      <c r="A4848" t="s">
        <v>7927</v>
      </c>
      <c r="B4848" s="51">
        <v>3143</v>
      </c>
      <c r="C4848" t="s">
        <v>7928</v>
      </c>
    </row>
    <row r="4849" spans="1:4" x14ac:dyDescent="0.25">
      <c r="A4849" t="s">
        <v>7927</v>
      </c>
      <c r="B4849" s="51">
        <v>3143</v>
      </c>
      <c r="C4849" t="s">
        <v>7929</v>
      </c>
      <c r="D4849" t="s">
        <v>7928</v>
      </c>
    </row>
    <row r="4850" spans="1:4" x14ac:dyDescent="0.25">
      <c r="A4850" t="s">
        <v>7930</v>
      </c>
      <c r="B4850" s="51">
        <v>3144</v>
      </c>
      <c r="C4850" t="s">
        <v>7931</v>
      </c>
      <c r="D4850" t="s">
        <v>7932</v>
      </c>
    </row>
    <row r="4851" spans="1:4" x14ac:dyDescent="0.25">
      <c r="A4851" t="s">
        <v>7930</v>
      </c>
      <c r="B4851" s="51">
        <v>3144</v>
      </c>
      <c r="C4851" t="s">
        <v>7932</v>
      </c>
    </row>
    <row r="4852" spans="1:4" x14ac:dyDescent="0.25">
      <c r="A4852" t="s">
        <v>7930</v>
      </c>
      <c r="B4852" s="51">
        <v>3144</v>
      </c>
      <c r="C4852" t="s">
        <v>7933</v>
      </c>
      <c r="D4852" t="s">
        <v>7932</v>
      </c>
    </row>
    <row r="4853" spans="1:4" x14ac:dyDescent="0.25">
      <c r="A4853" t="s">
        <v>7930</v>
      </c>
      <c r="B4853" s="51">
        <v>3144</v>
      </c>
      <c r="C4853" t="s">
        <v>7934</v>
      </c>
      <c r="D4853" t="s">
        <v>7932</v>
      </c>
    </row>
    <row r="4854" spans="1:4" x14ac:dyDescent="0.25">
      <c r="A4854" t="s">
        <v>7930</v>
      </c>
      <c r="B4854" s="51">
        <v>3144</v>
      </c>
      <c r="C4854" t="s">
        <v>7935</v>
      </c>
      <c r="D4854" t="s">
        <v>7932</v>
      </c>
    </row>
    <row r="4855" spans="1:4" x14ac:dyDescent="0.25">
      <c r="A4855" t="s">
        <v>7936</v>
      </c>
      <c r="B4855" s="51">
        <v>3145</v>
      </c>
      <c r="C4855" t="s">
        <v>7937</v>
      </c>
    </row>
    <row r="4856" spans="1:4" x14ac:dyDescent="0.25">
      <c r="A4856" t="s">
        <v>7936</v>
      </c>
      <c r="B4856" s="51">
        <v>3145</v>
      </c>
      <c r="C4856" t="s">
        <v>7938</v>
      </c>
      <c r="D4856" t="s">
        <v>7937</v>
      </c>
    </row>
    <row r="4857" spans="1:4" x14ac:dyDescent="0.25">
      <c r="A4857" t="s">
        <v>7939</v>
      </c>
      <c r="B4857" s="51">
        <v>3146</v>
      </c>
      <c r="C4857" t="s">
        <v>7940</v>
      </c>
      <c r="D4857" t="s">
        <v>7941</v>
      </c>
    </row>
    <row r="4858" spans="1:4" x14ac:dyDescent="0.25">
      <c r="A4858" t="s">
        <v>7939</v>
      </c>
      <c r="B4858" s="51">
        <v>3146</v>
      </c>
      <c r="C4858" t="s">
        <v>7942</v>
      </c>
      <c r="D4858" t="s">
        <v>7941</v>
      </c>
    </row>
    <row r="4859" spans="1:4" x14ac:dyDescent="0.25">
      <c r="A4859" t="s">
        <v>7939</v>
      </c>
      <c r="B4859" s="51">
        <v>3146</v>
      </c>
      <c r="C4859" t="s">
        <v>7941</v>
      </c>
    </row>
    <row r="4860" spans="1:4" x14ac:dyDescent="0.25">
      <c r="A4860" t="s">
        <v>7939</v>
      </c>
      <c r="B4860" s="51">
        <v>3146</v>
      </c>
      <c r="C4860" t="s">
        <v>7943</v>
      </c>
      <c r="D4860" t="s">
        <v>7941</v>
      </c>
    </row>
    <row r="4861" spans="1:4" x14ac:dyDescent="0.25">
      <c r="A4861" t="s">
        <v>7939</v>
      </c>
      <c r="B4861" s="51">
        <v>3146</v>
      </c>
      <c r="C4861" t="s">
        <v>7944</v>
      </c>
      <c r="D4861" t="s">
        <v>7941</v>
      </c>
    </row>
    <row r="4862" spans="1:4" x14ac:dyDescent="0.25">
      <c r="A4862" t="s">
        <v>7945</v>
      </c>
      <c r="B4862" s="51">
        <v>3147</v>
      </c>
      <c r="C4862" t="s">
        <v>7946</v>
      </c>
      <c r="D4862" t="s">
        <v>7947</v>
      </c>
    </row>
    <row r="4863" spans="1:4" x14ac:dyDescent="0.25">
      <c r="A4863" t="s">
        <v>7945</v>
      </c>
      <c r="B4863" s="51">
        <v>3147</v>
      </c>
      <c r="C4863" t="s">
        <v>7948</v>
      </c>
      <c r="D4863" t="s">
        <v>7947</v>
      </c>
    </row>
    <row r="4864" spans="1:4" x14ac:dyDescent="0.25">
      <c r="A4864" t="s">
        <v>7945</v>
      </c>
      <c r="B4864" s="51">
        <v>3147</v>
      </c>
      <c r="C4864" t="s">
        <v>7947</v>
      </c>
    </row>
    <row r="4865" spans="1:4" x14ac:dyDescent="0.25">
      <c r="A4865" t="s">
        <v>7945</v>
      </c>
      <c r="B4865" s="51">
        <v>3147</v>
      </c>
      <c r="C4865" t="s">
        <v>7949</v>
      </c>
      <c r="D4865" t="s">
        <v>7947</v>
      </c>
    </row>
    <row r="4866" spans="1:4" x14ac:dyDescent="0.25">
      <c r="A4866" t="s">
        <v>7950</v>
      </c>
      <c r="B4866" s="51">
        <v>3148</v>
      </c>
      <c r="C4866" t="s">
        <v>7951</v>
      </c>
      <c r="D4866" t="s">
        <v>7952</v>
      </c>
    </row>
    <row r="4867" spans="1:4" x14ac:dyDescent="0.25">
      <c r="A4867" t="s">
        <v>7950</v>
      </c>
      <c r="B4867" s="51">
        <v>3148</v>
      </c>
      <c r="C4867" t="s">
        <v>7953</v>
      </c>
      <c r="D4867" t="s">
        <v>7952</v>
      </c>
    </row>
    <row r="4868" spans="1:4" x14ac:dyDescent="0.25">
      <c r="A4868" t="s">
        <v>7950</v>
      </c>
      <c r="B4868" s="51">
        <v>3148</v>
      </c>
      <c r="C4868" t="s">
        <v>7954</v>
      </c>
      <c r="D4868" t="s">
        <v>7952</v>
      </c>
    </row>
    <row r="4869" spans="1:4" x14ac:dyDescent="0.25">
      <c r="A4869" t="s">
        <v>7950</v>
      </c>
      <c r="B4869" s="51">
        <v>3148</v>
      </c>
      <c r="C4869" t="s">
        <v>7952</v>
      </c>
    </row>
    <row r="4870" spans="1:4" x14ac:dyDescent="0.25">
      <c r="A4870" t="s">
        <v>13307</v>
      </c>
      <c r="B4870" s="51">
        <v>3149</v>
      </c>
      <c r="C4870" t="s">
        <v>7956</v>
      </c>
    </row>
    <row r="4871" spans="1:4" x14ac:dyDescent="0.25">
      <c r="A4871" t="s">
        <v>13307</v>
      </c>
      <c r="B4871" s="51">
        <v>3149</v>
      </c>
      <c r="C4871" t="s">
        <v>7957</v>
      </c>
      <c r="D4871" t="s">
        <v>7956</v>
      </c>
    </row>
    <row r="4872" spans="1:4" x14ac:dyDescent="0.25">
      <c r="A4872" t="s">
        <v>7955</v>
      </c>
      <c r="B4872" s="51">
        <v>3150</v>
      </c>
      <c r="C4872" t="s">
        <v>7958</v>
      </c>
      <c r="D4872" t="s">
        <v>7959</v>
      </c>
    </row>
    <row r="4873" spans="1:4" x14ac:dyDescent="0.25">
      <c r="A4873" t="s">
        <v>7955</v>
      </c>
      <c r="B4873" s="51">
        <v>3150</v>
      </c>
      <c r="C4873" t="s">
        <v>7960</v>
      </c>
      <c r="D4873" t="s">
        <v>7959</v>
      </c>
    </row>
    <row r="4874" spans="1:4" x14ac:dyDescent="0.25">
      <c r="A4874" t="s">
        <v>7955</v>
      </c>
      <c r="B4874" s="51">
        <v>3150</v>
      </c>
      <c r="C4874" t="s">
        <v>7959</v>
      </c>
    </row>
    <row r="4875" spans="1:4" x14ac:dyDescent="0.25">
      <c r="A4875" t="s">
        <v>7955</v>
      </c>
      <c r="B4875" s="51">
        <v>3150</v>
      </c>
      <c r="C4875" t="s">
        <v>7957</v>
      </c>
      <c r="D4875" t="s">
        <v>7959</v>
      </c>
    </row>
    <row r="4876" spans="1:4" x14ac:dyDescent="0.25">
      <c r="A4876" t="s">
        <v>7961</v>
      </c>
      <c r="B4876" s="51">
        <v>3151</v>
      </c>
      <c r="C4876" t="s">
        <v>7962</v>
      </c>
      <c r="D4876" t="s">
        <v>7963</v>
      </c>
    </row>
    <row r="4877" spans="1:4" x14ac:dyDescent="0.25">
      <c r="A4877" t="s">
        <v>7961</v>
      </c>
      <c r="B4877" s="51">
        <v>3151</v>
      </c>
      <c r="C4877" t="s">
        <v>7963</v>
      </c>
    </row>
    <row r="4878" spans="1:4" x14ac:dyDescent="0.25">
      <c r="A4878" t="s">
        <v>7961</v>
      </c>
      <c r="B4878" s="51">
        <v>3151</v>
      </c>
      <c r="C4878" t="s">
        <v>7964</v>
      </c>
      <c r="D4878" t="s">
        <v>7963</v>
      </c>
    </row>
    <row r="4879" spans="1:4" x14ac:dyDescent="0.25">
      <c r="A4879" t="s">
        <v>7965</v>
      </c>
      <c r="B4879" s="51">
        <v>3152</v>
      </c>
      <c r="C4879" t="s">
        <v>7966</v>
      </c>
      <c r="D4879" t="s">
        <v>7967</v>
      </c>
    </row>
    <row r="4880" spans="1:4" x14ac:dyDescent="0.25">
      <c r="A4880" t="s">
        <v>7965</v>
      </c>
      <c r="B4880" s="51">
        <v>3152</v>
      </c>
      <c r="C4880" t="s">
        <v>7967</v>
      </c>
    </row>
    <row r="4881" spans="1:4" x14ac:dyDescent="0.25">
      <c r="A4881" t="s">
        <v>7968</v>
      </c>
      <c r="B4881" s="51">
        <v>3153</v>
      </c>
      <c r="C4881" t="s">
        <v>7969</v>
      </c>
      <c r="D4881" t="s">
        <v>7970</v>
      </c>
    </row>
    <row r="4882" spans="1:4" x14ac:dyDescent="0.25">
      <c r="A4882" t="s">
        <v>7968</v>
      </c>
      <c r="B4882" s="51">
        <v>3153</v>
      </c>
      <c r="C4882" t="s">
        <v>7970</v>
      </c>
    </row>
    <row r="4883" spans="1:4" x14ac:dyDescent="0.25">
      <c r="A4883" t="s">
        <v>7968</v>
      </c>
      <c r="B4883" s="51">
        <v>3153</v>
      </c>
      <c r="C4883" t="s">
        <v>7971</v>
      </c>
      <c r="D4883" t="s">
        <v>7970</v>
      </c>
    </row>
    <row r="4884" spans="1:4" x14ac:dyDescent="0.25">
      <c r="A4884" t="s">
        <v>7968</v>
      </c>
      <c r="B4884" s="51">
        <v>3153</v>
      </c>
      <c r="C4884" t="s">
        <v>7972</v>
      </c>
      <c r="D4884" t="s">
        <v>7970</v>
      </c>
    </row>
    <row r="4885" spans="1:4" x14ac:dyDescent="0.25">
      <c r="A4885" t="s">
        <v>7968</v>
      </c>
      <c r="B4885" s="51">
        <v>3153</v>
      </c>
      <c r="C4885" t="s">
        <v>7973</v>
      </c>
      <c r="D4885" t="s">
        <v>7970</v>
      </c>
    </row>
    <row r="4886" spans="1:4" x14ac:dyDescent="0.25">
      <c r="A4886" t="s">
        <v>7968</v>
      </c>
      <c r="B4886" s="51">
        <v>3153</v>
      </c>
      <c r="C4886" t="s">
        <v>7974</v>
      </c>
      <c r="D4886" t="s">
        <v>7970</v>
      </c>
    </row>
    <row r="4887" spans="1:4" x14ac:dyDescent="0.25">
      <c r="A4887" t="s">
        <v>7975</v>
      </c>
      <c r="B4887" s="51">
        <v>3154</v>
      </c>
      <c r="C4887" t="s">
        <v>7976</v>
      </c>
    </row>
    <row r="4888" spans="1:4" x14ac:dyDescent="0.25">
      <c r="A4888" t="s">
        <v>7975</v>
      </c>
      <c r="B4888" s="51">
        <v>3154</v>
      </c>
      <c r="C4888" t="s">
        <v>7977</v>
      </c>
      <c r="D4888" t="s">
        <v>7976</v>
      </c>
    </row>
    <row r="4889" spans="1:4" x14ac:dyDescent="0.25">
      <c r="A4889" t="s">
        <v>7975</v>
      </c>
      <c r="B4889" s="51">
        <v>3154</v>
      </c>
      <c r="C4889" t="s">
        <v>7978</v>
      </c>
      <c r="D4889" t="s">
        <v>7976</v>
      </c>
    </row>
    <row r="4890" spans="1:4" x14ac:dyDescent="0.25">
      <c r="A4890" t="s">
        <v>7979</v>
      </c>
      <c r="B4890" s="51">
        <v>3155</v>
      </c>
      <c r="C4890" t="s">
        <v>7980</v>
      </c>
    </row>
    <row r="4891" spans="1:4" x14ac:dyDescent="0.25">
      <c r="A4891" t="s">
        <v>7979</v>
      </c>
      <c r="B4891" s="51">
        <v>3155</v>
      </c>
      <c r="C4891" t="s">
        <v>7981</v>
      </c>
      <c r="D4891" t="s">
        <v>7980</v>
      </c>
    </row>
    <row r="4892" spans="1:4" x14ac:dyDescent="0.25">
      <c r="A4892" t="s">
        <v>7979</v>
      </c>
      <c r="B4892" s="51">
        <v>3155</v>
      </c>
      <c r="C4892" t="s">
        <v>7982</v>
      </c>
      <c r="D4892" t="s">
        <v>7980</v>
      </c>
    </row>
    <row r="4893" spans="1:4" x14ac:dyDescent="0.25">
      <c r="A4893" t="s">
        <v>7983</v>
      </c>
      <c r="B4893" s="51">
        <v>3156</v>
      </c>
      <c r="C4893" t="s">
        <v>7984</v>
      </c>
      <c r="D4893" t="s">
        <v>7985</v>
      </c>
    </row>
    <row r="4894" spans="1:4" x14ac:dyDescent="0.25">
      <c r="A4894" t="s">
        <v>7983</v>
      </c>
      <c r="B4894" s="51">
        <v>3156</v>
      </c>
      <c r="C4894" t="s">
        <v>7985</v>
      </c>
    </row>
    <row r="4895" spans="1:4" x14ac:dyDescent="0.25">
      <c r="A4895" t="s">
        <v>7983</v>
      </c>
      <c r="B4895" s="51">
        <v>3156</v>
      </c>
      <c r="C4895" t="s">
        <v>7986</v>
      </c>
      <c r="D4895" t="s">
        <v>7985</v>
      </c>
    </row>
    <row r="4896" spans="1:4" x14ac:dyDescent="0.25">
      <c r="A4896" t="s">
        <v>7983</v>
      </c>
      <c r="B4896" s="51">
        <v>3156</v>
      </c>
      <c r="C4896" t="s">
        <v>7987</v>
      </c>
      <c r="D4896" t="s">
        <v>7985</v>
      </c>
    </row>
    <row r="4897" spans="1:4" x14ac:dyDescent="0.25">
      <c r="A4897" t="s">
        <v>7988</v>
      </c>
      <c r="B4897" s="51">
        <v>3157</v>
      </c>
      <c r="C4897" t="s">
        <v>7989</v>
      </c>
      <c r="D4897" t="s">
        <v>7990</v>
      </c>
    </row>
    <row r="4898" spans="1:4" x14ac:dyDescent="0.25">
      <c r="A4898" t="s">
        <v>7988</v>
      </c>
      <c r="B4898" s="51">
        <v>3157</v>
      </c>
      <c r="C4898" t="s">
        <v>7991</v>
      </c>
      <c r="D4898" t="s">
        <v>7990</v>
      </c>
    </row>
    <row r="4899" spans="1:4" x14ac:dyDescent="0.25">
      <c r="A4899" t="s">
        <v>7988</v>
      </c>
      <c r="B4899" s="51">
        <v>3157</v>
      </c>
      <c r="C4899" t="s">
        <v>7990</v>
      </c>
    </row>
    <row r="4900" spans="1:4" x14ac:dyDescent="0.25">
      <c r="A4900" t="s">
        <v>7992</v>
      </c>
      <c r="B4900" s="51">
        <v>3158</v>
      </c>
      <c r="C4900" t="s">
        <v>7993</v>
      </c>
    </row>
    <row r="4901" spans="1:4" x14ac:dyDescent="0.25">
      <c r="A4901" t="s">
        <v>7992</v>
      </c>
      <c r="B4901" s="51">
        <v>3158</v>
      </c>
      <c r="C4901" t="s">
        <v>7994</v>
      </c>
      <c r="D4901" t="s">
        <v>7993</v>
      </c>
    </row>
    <row r="4902" spans="1:4" x14ac:dyDescent="0.25">
      <c r="A4902" t="s">
        <v>7992</v>
      </c>
      <c r="B4902" s="51">
        <v>3158</v>
      </c>
      <c r="C4902" t="s">
        <v>7995</v>
      </c>
      <c r="D4902" t="s">
        <v>7993</v>
      </c>
    </row>
    <row r="4903" spans="1:4" x14ac:dyDescent="0.25">
      <c r="A4903" t="s">
        <v>7996</v>
      </c>
      <c r="B4903" s="51">
        <v>3159</v>
      </c>
      <c r="C4903" t="s">
        <v>7997</v>
      </c>
      <c r="D4903" t="s">
        <v>7998</v>
      </c>
    </row>
    <row r="4904" spans="1:4" x14ac:dyDescent="0.25">
      <c r="A4904" t="s">
        <v>7996</v>
      </c>
      <c r="B4904" s="51">
        <v>3159</v>
      </c>
      <c r="C4904" t="s">
        <v>7998</v>
      </c>
    </row>
    <row r="4905" spans="1:4" x14ac:dyDescent="0.25">
      <c r="A4905" t="s">
        <v>7996</v>
      </c>
      <c r="B4905" s="51">
        <v>3159</v>
      </c>
      <c r="C4905" t="s">
        <v>7999</v>
      </c>
      <c r="D4905" t="s">
        <v>7998</v>
      </c>
    </row>
    <row r="4906" spans="1:4" x14ac:dyDescent="0.25">
      <c r="A4906" t="s">
        <v>8000</v>
      </c>
      <c r="B4906" s="51">
        <v>3160</v>
      </c>
      <c r="C4906" t="s">
        <v>8001</v>
      </c>
      <c r="D4906" t="s">
        <v>8002</v>
      </c>
    </row>
    <row r="4907" spans="1:4" x14ac:dyDescent="0.25">
      <c r="A4907" t="s">
        <v>8000</v>
      </c>
      <c r="B4907" s="51">
        <v>3160</v>
      </c>
      <c r="C4907" t="s">
        <v>8002</v>
      </c>
    </row>
    <row r="4908" spans="1:4" x14ac:dyDescent="0.25">
      <c r="A4908" t="s">
        <v>8000</v>
      </c>
      <c r="B4908" s="51">
        <v>3160</v>
      </c>
      <c r="C4908" t="s">
        <v>8003</v>
      </c>
      <c r="D4908" t="s">
        <v>8002</v>
      </c>
    </row>
    <row r="4909" spans="1:4" x14ac:dyDescent="0.25">
      <c r="A4909" t="s">
        <v>8004</v>
      </c>
      <c r="B4909" s="51">
        <v>3161</v>
      </c>
      <c r="C4909" t="s">
        <v>8005</v>
      </c>
      <c r="D4909" t="s">
        <v>8006</v>
      </c>
    </row>
    <row r="4910" spans="1:4" x14ac:dyDescent="0.25">
      <c r="A4910" t="s">
        <v>8004</v>
      </c>
      <c r="B4910" s="51">
        <v>3161</v>
      </c>
      <c r="C4910" t="s">
        <v>8006</v>
      </c>
    </row>
    <row r="4911" spans="1:4" x14ac:dyDescent="0.25">
      <c r="A4911" t="s">
        <v>8004</v>
      </c>
      <c r="B4911" s="51">
        <v>3161</v>
      </c>
      <c r="C4911" t="s">
        <v>8007</v>
      </c>
      <c r="D4911" t="s">
        <v>8006</v>
      </c>
    </row>
    <row r="4912" spans="1:4" x14ac:dyDescent="0.25">
      <c r="A4912" t="s">
        <v>8008</v>
      </c>
      <c r="B4912" s="51">
        <v>3162</v>
      </c>
      <c r="C4912" t="s">
        <v>8009</v>
      </c>
      <c r="D4912" t="s">
        <v>8010</v>
      </c>
    </row>
    <row r="4913" spans="1:4" x14ac:dyDescent="0.25">
      <c r="A4913" t="s">
        <v>8008</v>
      </c>
      <c r="B4913" s="51">
        <v>3162</v>
      </c>
      <c r="C4913" t="s">
        <v>8010</v>
      </c>
    </row>
    <row r="4914" spans="1:4" x14ac:dyDescent="0.25">
      <c r="A4914" t="s">
        <v>8008</v>
      </c>
      <c r="B4914" s="51">
        <v>3162</v>
      </c>
      <c r="C4914" t="s">
        <v>8011</v>
      </c>
      <c r="D4914" t="s">
        <v>8010</v>
      </c>
    </row>
    <row r="4915" spans="1:4" x14ac:dyDescent="0.25">
      <c r="A4915" t="s">
        <v>8012</v>
      </c>
      <c r="B4915" s="51">
        <v>3163</v>
      </c>
      <c r="C4915" t="s">
        <v>8013</v>
      </c>
      <c r="D4915" t="s">
        <v>8014</v>
      </c>
    </row>
    <row r="4916" spans="1:4" x14ac:dyDescent="0.25">
      <c r="A4916" t="s">
        <v>8012</v>
      </c>
      <c r="B4916" s="51">
        <v>3163</v>
      </c>
      <c r="C4916" t="s">
        <v>8015</v>
      </c>
      <c r="D4916" t="s">
        <v>8014</v>
      </c>
    </row>
    <row r="4917" spans="1:4" x14ac:dyDescent="0.25">
      <c r="A4917" t="s">
        <v>8012</v>
      </c>
      <c r="B4917" s="51">
        <v>3163</v>
      </c>
      <c r="C4917" t="s">
        <v>8016</v>
      </c>
      <c r="D4917" t="s">
        <v>8014</v>
      </c>
    </row>
    <row r="4918" spans="1:4" x14ac:dyDescent="0.25">
      <c r="A4918" t="s">
        <v>8012</v>
      </c>
      <c r="B4918" s="51">
        <v>3163</v>
      </c>
      <c r="C4918" t="s">
        <v>8014</v>
      </c>
    </row>
    <row r="4919" spans="1:4" x14ac:dyDescent="0.25">
      <c r="A4919" t="s">
        <v>8012</v>
      </c>
      <c r="B4919" s="51">
        <v>3163</v>
      </c>
      <c r="C4919" t="s">
        <v>8017</v>
      </c>
      <c r="D4919" t="s">
        <v>8014</v>
      </c>
    </row>
    <row r="4920" spans="1:4" x14ac:dyDescent="0.25">
      <c r="A4920" t="s">
        <v>8018</v>
      </c>
      <c r="B4920" s="51">
        <v>3164</v>
      </c>
      <c r="C4920" t="s">
        <v>8019</v>
      </c>
      <c r="D4920" t="s">
        <v>8020</v>
      </c>
    </row>
    <row r="4921" spans="1:4" x14ac:dyDescent="0.25">
      <c r="A4921" t="s">
        <v>8018</v>
      </c>
      <c r="B4921" s="51">
        <v>3164</v>
      </c>
      <c r="C4921" t="s">
        <v>8020</v>
      </c>
    </row>
    <row r="4922" spans="1:4" x14ac:dyDescent="0.25">
      <c r="A4922" t="s">
        <v>8021</v>
      </c>
      <c r="B4922" s="51">
        <v>3165</v>
      </c>
      <c r="C4922" t="s">
        <v>8022</v>
      </c>
      <c r="D4922" t="s">
        <v>8023</v>
      </c>
    </row>
    <row r="4923" spans="1:4" x14ac:dyDescent="0.25">
      <c r="A4923" t="s">
        <v>8021</v>
      </c>
      <c r="B4923" s="51">
        <v>3165</v>
      </c>
      <c r="C4923" t="s">
        <v>8024</v>
      </c>
      <c r="D4923" t="s">
        <v>8023</v>
      </c>
    </row>
    <row r="4924" spans="1:4" x14ac:dyDescent="0.25">
      <c r="A4924" t="s">
        <v>8021</v>
      </c>
      <c r="B4924" s="51">
        <v>3165</v>
      </c>
      <c r="C4924" t="s">
        <v>8025</v>
      </c>
      <c r="D4924" t="s">
        <v>8023</v>
      </c>
    </row>
    <row r="4925" spans="1:4" x14ac:dyDescent="0.25">
      <c r="A4925" t="s">
        <v>8021</v>
      </c>
      <c r="B4925" s="51">
        <v>3165</v>
      </c>
      <c r="C4925" t="s">
        <v>8026</v>
      </c>
      <c r="D4925" t="s">
        <v>8023</v>
      </c>
    </row>
    <row r="4926" spans="1:4" x14ac:dyDescent="0.25">
      <c r="A4926" t="s">
        <v>8021</v>
      </c>
      <c r="B4926" s="51">
        <v>3165</v>
      </c>
      <c r="C4926" t="s">
        <v>8023</v>
      </c>
    </row>
    <row r="4927" spans="1:4" x14ac:dyDescent="0.25">
      <c r="A4927" t="s">
        <v>8027</v>
      </c>
      <c r="B4927" s="51">
        <v>3166</v>
      </c>
      <c r="C4927" t="s">
        <v>8028</v>
      </c>
      <c r="D4927" t="s">
        <v>8029</v>
      </c>
    </row>
    <row r="4928" spans="1:4" x14ac:dyDescent="0.25">
      <c r="A4928" t="s">
        <v>8027</v>
      </c>
      <c r="B4928" s="51">
        <v>3166</v>
      </c>
      <c r="C4928" t="s">
        <v>8030</v>
      </c>
      <c r="D4928" t="s">
        <v>8029</v>
      </c>
    </row>
    <row r="4929" spans="1:4" x14ac:dyDescent="0.25">
      <c r="A4929" t="s">
        <v>8027</v>
      </c>
      <c r="B4929" s="51">
        <v>3166</v>
      </c>
      <c r="C4929" t="s">
        <v>8031</v>
      </c>
      <c r="D4929" t="s">
        <v>8029</v>
      </c>
    </row>
    <row r="4930" spans="1:4" x14ac:dyDescent="0.25">
      <c r="A4930" t="s">
        <v>8027</v>
      </c>
      <c r="B4930" s="51">
        <v>3166</v>
      </c>
      <c r="C4930" t="s">
        <v>8032</v>
      </c>
      <c r="D4930" t="s">
        <v>8029</v>
      </c>
    </row>
    <row r="4931" spans="1:4" x14ac:dyDescent="0.25">
      <c r="A4931" t="s">
        <v>8027</v>
      </c>
      <c r="B4931" s="51">
        <v>3166</v>
      </c>
      <c r="C4931" t="s">
        <v>8033</v>
      </c>
      <c r="D4931" t="s">
        <v>8029</v>
      </c>
    </row>
    <row r="4932" spans="1:4" x14ac:dyDescent="0.25">
      <c r="A4932" t="s">
        <v>8027</v>
      </c>
      <c r="B4932" s="51">
        <v>3166</v>
      </c>
      <c r="C4932" t="s">
        <v>8029</v>
      </c>
    </row>
    <row r="4933" spans="1:4" x14ac:dyDescent="0.25">
      <c r="A4933" t="s">
        <v>8027</v>
      </c>
      <c r="B4933" s="51">
        <v>3166</v>
      </c>
      <c r="C4933" t="s">
        <v>8034</v>
      </c>
      <c r="D4933" t="s">
        <v>8029</v>
      </c>
    </row>
    <row r="4934" spans="1:4" x14ac:dyDescent="0.25">
      <c r="A4934" t="s">
        <v>8035</v>
      </c>
      <c r="B4934" s="51">
        <v>3167</v>
      </c>
      <c r="C4934" t="s">
        <v>8036</v>
      </c>
      <c r="D4934" t="s">
        <v>8037</v>
      </c>
    </row>
    <row r="4935" spans="1:4" x14ac:dyDescent="0.25">
      <c r="A4935" t="s">
        <v>8035</v>
      </c>
      <c r="B4935" s="51">
        <v>3167</v>
      </c>
      <c r="C4935" t="s">
        <v>8037</v>
      </c>
    </row>
    <row r="4936" spans="1:4" x14ac:dyDescent="0.25">
      <c r="A4936" t="s">
        <v>8035</v>
      </c>
      <c r="B4936" s="51">
        <v>3167</v>
      </c>
      <c r="C4936" t="s">
        <v>8038</v>
      </c>
      <c r="D4936" t="s">
        <v>8037</v>
      </c>
    </row>
    <row r="4937" spans="1:4" x14ac:dyDescent="0.25">
      <c r="A4937" t="s">
        <v>8035</v>
      </c>
      <c r="B4937" s="51">
        <v>3167</v>
      </c>
      <c r="C4937" t="s">
        <v>8039</v>
      </c>
      <c r="D4937" t="s">
        <v>8037</v>
      </c>
    </row>
    <row r="4938" spans="1:4" x14ac:dyDescent="0.25">
      <c r="A4938" t="s">
        <v>8035</v>
      </c>
      <c r="B4938" s="51">
        <v>3167</v>
      </c>
      <c r="C4938" t="s">
        <v>8040</v>
      </c>
      <c r="D4938" t="s">
        <v>8037</v>
      </c>
    </row>
    <row r="4939" spans="1:4" x14ac:dyDescent="0.25">
      <c r="A4939" t="s">
        <v>8035</v>
      </c>
      <c r="B4939" s="51">
        <v>3167</v>
      </c>
      <c r="C4939" t="s">
        <v>8041</v>
      </c>
      <c r="D4939" t="s">
        <v>8037</v>
      </c>
    </row>
    <row r="4940" spans="1:4" x14ac:dyDescent="0.25">
      <c r="A4940" t="s">
        <v>8035</v>
      </c>
      <c r="B4940" s="51">
        <v>3167</v>
      </c>
      <c r="C4940" t="s">
        <v>8042</v>
      </c>
      <c r="D4940" t="s">
        <v>8037</v>
      </c>
    </row>
    <row r="4941" spans="1:4" x14ac:dyDescent="0.25">
      <c r="A4941" t="s">
        <v>8043</v>
      </c>
      <c r="B4941" s="51">
        <v>3168</v>
      </c>
      <c r="C4941" t="s">
        <v>8044</v>
      </c>
      <c r="D4941" t="s">
        <v>8045</v>
      </c>
    </row>
    <row r="4942" spans="1:4" x14ac:dyDescent="0.25">
      <c r="A4942" t="s">
        <v>8043</v>
      </c>
      <c r="B4942" s="51">
        <v>3168</v>
      </c>
      <c r="C4942" t="s">
        <v>8046</v>
      </c>
      <c r="D4942" t="s">
        <v>8045</v>
      </c>
    </row>
    <row r="4943" spans="1:4" x14ac:dyDescent="0.25">
      <c r="A4943" t="s">
        <v>8043</v>
      </c>
      <c r="B4943" s="51">
        <v>3168</v>
      </c>
      <c r="C4943" t="s">
        <v>8045</v>
      </c>
    </row>
    <row r="4944" spans="1:4" x14ac:dyDescent="0.25">
      <c r="A4944" t="s">
        <v>8047</v>
      </c>
      <c r="B4944" s="51">
        <v>3169</v>
      </c>
      <c r="C4944" t="s">
        <v>8048</v>
      </c>
      <c r="D4944" t="s">
        <v>8049</v>
      </c>
    </row>
    <row r="4945" spans="1:4" x14ac:dyDescent="0.25">
      <c r="A4945" t="s">
        <v>8047</v>
      </c>
      <c r="B4945" s="51">
        <v>3169</v>
      </c>
      <c r="C4945" t="s">
        <v>8049</v>
      </c>
    </row>
    <row r="4946" spans="1:4" x14ac:dyDescent="0.25">
      <c r="A4946" t="s">
        <v>8047</v>
      </c>
      <c r="B4946" s="51">
        <v>3169</v>
      </c>
      <c r="C4946" t="s">
        <v>8050</v>
      </c>
      <c r="D4946" t="s">
        <v>8049</v>
      </c>
    </row>
    <row r="4947" spans="1:4" x14ac:dyDescent="0.25">
      <c r="A4947" t="s">
        <v>8047</v>
      </c>
      <c r="B4947" s="51">
        <v>3169</v>
      </c>
      <c r="C4947" t="s">
        <v>8051</v>
      </c>
      <c r="D4947" t="s">
        <v>8049</v>
      </c>
    </row>
    <row r="4948" spans="1:4" x14ac:dyDescent="0.25">
      <c r="A4948" t="s">
        <v>8052</v>
      </c>
      <c r="B4948" s="51">
        <v>3170</v>
      </c>
      <c r="C4948" t="s">
        <v>8053</v>
      </c>
    </row>
    <row r="4949" spans="1:4" x14ac:dyDescent="0.25">
      <c r="A4949" t="s">
        <v>8054</v>
      </c>
      <c r="B4949" s="51">
        <v>3171</v>
      </c>
      <c r="C4949" t="s">
        <v>8055</v>
      </c>
      <c r="D4949" t="s">
        <v>8056</v>
      </c>
    </row>
    <row r="4950" spans="1:4" x14ac:dyDescent="0.25">
      <c r="A4950" t="s">
        <v>8054</v>
      </c>
      <c r="B4950" s="51">
        <v>3171</v>
      </c>
      <c r="C4950" t="s">
        <v>8057</v>
      </c>
      <c r="D4950" t="s">
        <v>8056</v>
      </c>
    </row>
    <row r="4951" spans="1:4" x14ac:dyDescent="0.25">
      <c r="A4951" t="s">
        <v>8054</v>
      </c>
      <c r="B4951" s="51">
        <v>3171</v>
      </c>
      <c r="C4951" t="s">
        <v>8058</v>
      </c>
      <c r="D4951" t="s">
        <v>8056</v>
      </c>
    </row>
    <row r="4952" spans="1:4" x14ac:dyDescent="0.25">
      <c r="A4952" t="s">
        <v>8054</v>
      </c>
      <c r="B4952" s="51">
        <v>3171</v>
      </c>
      <c r="C4952" t="s">
        <v>8056</v>
      </c>
    </row>
    <row r="4953" spans="1:4" x14ac:dyDescent="0.25">
      <c r="A4953" t="s">
        <v>8054</v>
      </c>
      <c r="B4953" s="51">
        <v>3171</v>
      </c>
      <c r="C4953" t="s">
        <v>8059</v>
      </c>
      <c r="D4953" t="s">
        <v>8056</v>
      </c>
    </row>
    <row r="4954" spans="1:4" x14ac:dyDescent="0.25">
      <c r="A4954" t="s">
        <v>8060</v>
      </c>
      <c r="B4954" s="51">
        <v>3172</v>
      </c>
      <c r="C4954" t="s">
        <v>8061</v>
      </c>
    </row>
    <row r="4955" spans="1:4" x14ac:dyDescent="0.25">
      <c r="A4955" t="s">
        <v>8060</v>
      </c>
      <c r="B4955" s="51">
        <v>3172</v>
      </c>
      <c r="C4955" t="s">
        <v>8062</v>
      </c>
      <c r="D4955" t="s">
        <v>8061</v>
      </c>
    </row>
    <row r="4956" spans="1:4" x14ac:dyDescent="0.25">
      <c r="A4956" t="s">
        <v>8060</v>
      </c>
      <c r="B4956" s="51">
        <v>3172</v>
      </c>
      <c r="C4956" t="s">
        <v>8063</v>
      </c>
      <c r="D4956" t="s">
        <v>8061</v>
      </c>
    </row>
    <row r="4957" spans="1:4" x14ac:dyDescent="0.25">
      <c r="A4957" t="s">
        <v>8064</v>
      </c>
      <c r="B4957" s="51">
        <v>3173</v>
      </c>
      <c r="C4957" t="s">
        <v>8065</v>
      </c>
      <c r="D4957" t="s">
        <v>8066</v>
      </c>
    </row>
    <row r="4958" spans="1:4" x14ac:dyDescent="0.25">
      <c r="A4958" t="s">
        <v>8064</v>
      </c>
      <c r="B4958" s="51">
        <v>3173</v>
      </c>
      <c r="C4958" t="s">
        <v>8066</v>
      </c>
    </row>
    <row r="4959" spans="1:4" x14ac:dyDescent="0.25">
      <c r="A4959" t="s">
        <v>8067</v>
      </c>
      <c r="B4959" s="51">
        <v>3174</v>
      </c>
      <c r="C4959" t="s">
        <v>13319</v>
      </c>
      <c r="D4959" t="s">
        <v>8069</v>
      </c>
    </row>
    <row r="4960" spans="1:4" x14ac:dyDescent="0.25">
      <c r="A4960" t="s">
        <v>8067</v>
      </c>
      <c r="B4960" s="51">
        <v>3174</v>
      </c>
      <c r="C4960" t="s">
        <v>8068</v>
      </c>
      <c r="D4960" t="s">
        <v>8069</v>
      </c>
    </row>
    <row r="4961" spans="1:4" x14ac:dyDescent="0.25">
      <c r="A4961" t="s">
        <v>8067</v>
      </c>
      <c r="B4961" s="51">
        <v>3174</v>
      </c>
      <c r="C4961" t="s">
        <v>8070</v>
      </c>
      <c r="D4961" t="s">
        <v>8069</v>
      </c>
    </row>
    <row r="4962" spans="1:4" x14ac:dyDescent="0.25">
      <c r="A4962" t="s">
        <v>8067</v>
      </c>
      <c r="B4962" s="51">
        <v>3174</v>
      </c>
      <c r="C4962" t="s">
        <v>8071</v>
      </c>
      <c r="D4962" t="s">
        <v>8069</v>
      </c>
    </row>
    <row r="4963" spans="1:4" x14ac:dyDescent="0.25">
      <c r="A4963" t="s">
        <v>8067</v>
      </c>
      <c r="B4963" s="51">
        <v>3174</v>
      </c>
      <c r="C4963" t="s">
        <v>8069</v>
      </c>
    </row>
    <row r="4964" spans="1:4" x14ac:dyDescent="0.25">
      <c r="A4964" t="s">
        <v>8072</v>
      </c>
      <c r="B4964" s="51">
        <v>3175</v>
      </c>
      <c r="C4964" t="s">
        <v>8073</v>
      </c>
      <c r="D4964" t="s">
        <v>8074</v>
      </c>
    </row>
    <row r="4965" spans="1:4" x14ac:dyDescent="0.25">
      <c r="A4965" t="s">
        <v>8072</v>
      </c>
      <c r="B4965" s="51">
        <v>3175</v>
      </c>
      <c r="C4965" t="s">
        <v>8075</v>
      </c>
      <c r="D4965" t="s">
        <v>8074</v>
      </c>
    </row>
    <row r="4966" spans="1:4" x14ac:dyDescent="0.25">
      <c r="A4966" t="s">
        <v>8072</v>
      </c>
      <c r="B4966" s="51">
        <v>3175</v>
      </c>
      <c r="C4966" t="s">
        <v>8074</v>
      </c>
    </row>
    <row r="4967" spans="1:4" x14ac:dyDescent="0.25">
      <c r="A4967" t="s">
        <v>8072</v>
      </c>
      <c r="B4967" s="51">
        <v>3175</v>
      </c>
      <c r="C4967" t="s">
        <v>8076</v>
      </c>
      <c r="D4967" t="s">
        <v>8074</v>
      </c>
    </row>
    <row r="4968" spans="1:4" x14ac:dyDescent="0.25">
      <c r="A4968" t="s">
        <v>8077</v>
      </c>
      <c r="B4968" s="51">
        <v>3176</v>
      </c>
      <c r="C4968" t="s">
        <v>8078</v>
      </c>
      <c r="D4968" t="s">
        <v>8079</v>
      </c>
    </row>
    <row r="4969" spans="1:4" x14ac:dyDescent="0.25">
      <c r="A4969" t="s">
        <v>8077</v>
      </c>
      <c r="B4969" s="51">
        <v>3176</v>
      </c>
      <c r="C4969" t="s">
        <v>8080</v>
      </c>
      <c r="D4969" t="s">
        <v>8079</v>
      </c>
    </row>
    <row r="4970" spans="1:4" x14ac:dyDescent="0.25">
      <c r="A4970" t="s">
        <v>8077</v>
      </c>
      <c r="B4970" s="51">
        <v>3176</v>
      </c>
      <c r="C4970" t="s">
        <v>8081</v>
      </c>
      <c r="D4970" t="s">
        <v>8079</v>
      </c>
    </row>
    <row r="4971" spans="1:4" x14ac:dyDescent="0.25">
      <c r="A4971" t="s">
        <v>8077</v>
      </c>
      <c r="B4971" s="51">
        <v>3176</v>
      </c>
      <c r="C4971" t="s">
        <v>8079</v>
      </c>
    </row>
    <row r="4972" spans="1:4" x14ac:dyDescent="0.25">
      <c r="A4972" t="s">
        <v>8077</v>
      </c>
      <c r="B4972" s="51">
        <v>3176</v>
      </c>
      <c r="C4972" t="s">
        <v>8082</v>
      </c>
      <c r="D4972" t="s">
        <v>8079</v>
      </c>
    </row>
    <row r="4973" spans="1:4" x14ac:dyDescent="0.25">
      <c r="A4973" t="s">
        <v>8083</v>
      </c>
      <c r="B4973" s="51">
        <v>3177</v>
      </c>
      <c r="C4973" t="s">
        <v>8084</v>
      </c>
      <c r="D4973" t="s">
        <v>8085</v>
      </c>
    </row>
    <row r="4974" spans="1:4" x14ac:dyDescent="0.25">
      <c r="A4974" t="s">
        <v>8083</v>
      </c>
      <c r="B4974" s="51">
        <v>3177</v>
      </c>
      <c r="C4974" t="s">
        <v>8085</v>
      </c>
    </row>
    <row r="4975" spans="1:4" x14ac:dyDescent="0.25">
      <c r="A4975" t="s">
        <v>8083</v>
      </c>
      <c r="B4975" s="51">
        <v>3177</v>
      </c>
      <c r="C4975" t="s">
        <v>8086</v>
      </c>
      <c r="D4975" t="s">
        <v>8085</v>
      </c>
    </row>
    <row r="4976" spans="1:4" x14ac:dyDescent="0.25">
      <c r="A4976" t="s">
        <v>8083</v>
      </c>
      <c r="B4976" s="51">
        <v>3177</v>
      </c>
      <c r="C4976" t="s">
        <v>8087</v>
      </c>
      <c r="D4976" t="s">
        <v>8085</v>
      </c>
    </row>
    <row r="4977" spans="1:4" x14ac:dyDescent="0.25">
      <c r="A4977" t="s">
        <v>8088</v>
      </c>
      <c r="B4977" s="51">
        <v>3178</v>
      </c>
      <c r="C4977" t="s">
        <v>8089</v>
      </c>
      <c r="D4977" t="s">
        <v>8090</v>
      </c>
    </row>
    <row r="4978" spans="1:4" x14ac:dyDescent="0.25">
      <c r="A4978" t="s">
        <v>8088</v>
      </c>
      <c r="B4978" s="51">
        <v>3178</v>
      </c>
      <c r="C4978" t="s">
        <v>8090</v>
      </c>
    </row>
    <row r="4979" spans="1:4" x14ac:dyDescent="0.25">
      <c r="A4979" t="s">
        <v>8091</v>
      </c>
      <c r="B4979" s="51">
        <v>3179</v>
      </c>
      <c r="C4979" t="s">
        <v>8092</v>
      </c>
      <c r="D4979" t="s">
        <v>8093</v>
      </c>
    </row>
    <row r="4980" spans="1:4" x14ac:dyDescent="0.25">
      <c r="A4980" t="s">
        <v>8091</v>
      </c>
      <c r="B4980" s="51">
        <v>3179</v>
      </c>
      <c r="C4980" t="s">
        <v>8093</v>
      </c>
    </row>
    <row r="4981" spans="1:4" x14ac:dyDescent="0.25">
      <c r="A4981" t="s">
        <v>8091</v>
      </c>
      <c r="B4981" s="51">
        <v>3179</v>
      </c>
      <c r="C4981" t="s">
        <v>8094</v>
      </c>
      <c r="D4981" t="s">
        <v>8093</v>
      </c>
    </row>
    <row r="4982" spans="1:4" x14ac:dyDescent="0.25">
      <c r="A4982" t="s">
        <v>8095</v>
      </c>
      <c r="B4982" s="51">
        <v>3180</v>
      </c>
      <c r="C4982" t="s">
        <v>8096</v>
      </c>
      <c r="D4982" t="s">
        <v>8097</v>
      </c>
    </row>
    <row r="4983" spans="1:4" x14ac:dyDescent="0.25">
      <c r="A4983" t="s">
        <v>8095</v>
      </c>
      <c r="B4983" s="51">
        <v>3180</v>
      </c>
      <c r="C4983" t="s">
        <v>8097</v>
      </c>
    </row>
    <row r="4984" spans="1:4" x14ac:dyDescent="0.25">
      <c r="A4984" t="s">
        <v>8095</v>
      </c>
      <c r="B4984" s="51">
        <v>3180</v>
      </c>
      <c r="C4984" t="s">
        <v>8098</v>
      </c>
      <c r="D4984" t="s">
        <v>8097</v>
      </c>
    </row>
    <row r="4985" spans="1:4" x14ac:dyDescent="0.25">
      <c r="A4985" t="s">
        <v>8095</v>
      </c>
      <c r="B4985" s="51">
        <v>3180</v>
      </c>
      <c r="C4985" t="s">
        <v>8099</v>
      </c>
      <c r="D4985" t="s">
        <v>8097</v>
      </c>
    </row>
    <row r="4986" spans="1:4" x14ac:dyDescent="0.25">
      <c r="A4986" t="s">
        <v>8095</v>
      </c>
      <c r="B4986" s="51">
        <v>3180</v>
      </c>
      <c r="C4986" t="s">
        <v>8100</v>
      </c>
      <c r="D4986" t="s">
        <v>8097</v>
      </c>
    </row>
    <row r="4987" spans="1:4" x14ac:dyDescent="0.25">
      <c r="A4987" t="s">
        <v>8101</v>
      </c>
      <c r="B4987" s="51">
        <v>3181</v>
      </c>
      <c r="C4987" t="s">
        <v>8102</v>
      </c>
      <c r="D4987" t="s">
        <v>8103</v>
      </c>
    </row>
    <row r="4988" spans="1:4" x14ac:dyDescent="0.25">
      <c r="A4988" t="s">
        <v>8101</v>
      </c>
      <c r="B4988" s="51">
        <v>3181</v>
      </c>
      <c r="C4988" t="s">
        <v>8103</v>
      </c>
    </row>
    <row r="4989" spans="1:4" x14ac:dyDescent="0.25">
      <c r="A4989" t="s">
        <v>8101</v>
      </c>
      <c r="B4989" s="51">
        <v>3181</v>
      </c>
      <c r="C4989" t="s">
        <v>8104</v>
      </c>
      <c r="D4989" t="s">
        <v>8103</v>
      </c>
    </row>
    <row r="4990" spans="1:4" x14ac:dyDescent="0.25">
      <c r="A4990" t="s">
        <v>8101</v>
      </c>
      <c r="B4990" s="51">
        <v>3181</v>
      </c>
      <c r="C4990" t="s">
        <v>8105</v>
      </c>
      <c r="D4990" t="s">
        <v>8103</v>
      </c>
    </row>
    <row r="4991" spans="1:4" x14ac:dyDescent="0.25">
      <c r="A4991" t="s">
        <v>8101</v>
      </c>
      <c r="B4991" s="51">
        <v>3181</v>
      </c>
      <c r="C4991" t="s">
        <v>8106</v>
      </c>
      <c r="D4991" t="s">
        <v>8103</v>
      </c>
    </row>
    <row r="4992" spans="1:4" x14ac:dyDescent="0.25">
      <c r="A4992" t="s">
        <v>8101</v>
      </c>
      <c r="B4992" s="51">
        <v>3181</v>
      </c>
      <c r="C4992" t="s">
        <v>8107</v>
      </c>
      <c r="D4992" t="s">
        <v>8103</v>
      </c>
    </row>
    <row r="4993" spans="1:4" x14ac:dyDescent="0.25">
      <c r="A4993" t="s">
        <v>8108</v>
      </c>
      <c r="B4993" s="51">
        <v>3182</v>
      </c>
      <c r="C4993" t="s">
        <v>8109</v>
      </c>
    </row>
    <row r="4994" spans="1:4" x14ac:dyDescent="0.25">
      <c r="A4994" t="s">
        <v>8108</v>
      </c>
      <c r="B4994" s="51">
        <v>3182</v>
      </c>
      <c r="C4994" t="s">
        <v>8110</v>
      </c>
      <c r="D4994" t="s">
        <v>8109</v>
      </c>
    </row>
    <row r="4995" spans="1:4" x14ac:dyDescent="0.25">
      <c r="A4995" t="s">
        <v>8108</v>
      </c>
      <c r="B4995" s="51">
        <v>3182</v>
      </c>
      <c r="C4995" t="s">
        <v>8111</v>
      </c>
      <c r="D4995" t="s">
        <v>8109</v>
      </c>
    </row>
    <row r="4996" spans="1:4" x14ac:dyDescent="0.25">
      <c r="A4996" t="s">
        <v>8112</v>
      </c>
      <c r="B4996" s="51">
        <v>3183</v>
      </c>
      <c r="C4996" t="s">
        <v>8113</v>
      </c>
      <c r="D4996" t="s">
        <v>8114</v>
      </c>
    </row>
    <row r="4997" spans="1:4" x14ac:dyDescent="0.25">
      <c r="A4997" t="s">
        <v>8112</v>
      </c>
      <c r="B4997" s="51">
        <v>3183</v>
      </c>
      <c r="C4997" t="s">
        <v>8114</v>
      </c>
    </row>
    <row r="4998" spans="1:4" x14ac:dyDescent="0.25">
      <c r="A4998" t="s">
        <v>8112</v>
      </c>
      <c r="B4998" s="51">
        <v>3183</v>
      </c>
      <c r="C4998" t="s">
        <v>8115</v>
      </c>
      <c r="D4998" t="s">
        <v>8114</v>
      </c>
    </row>
    <row r="4999" spans="1:4" x14ac:dyDescent="0.25">
      <c r="A4999" t="s">
        <v>8116</v>
      </c>
      <c r="B4999" s="51">
        <v>3184</v>
      </c>
      <c r="C4999" t="s">
        <v>8117</v>
      </c>
      <c r="D4999" t="s">
        <v>8118</v>
      </c>
    </row>
    <row r="5000" spans="1:4" x14ac:dyDescent="0.25">
      <c r="A5000" t="s">
        <v>8116</v>
      </c>
      <c r="B5000" s="51">
        <v>3184</v>
      </c>
      <c r="C5000" t="s">
        <v>8118</v>
      </c>
    </row>
    <row r="5001" spans="1:4" x14ac:dyDescent="0.25">
      <c r="A5001" t="s">
        <v>8116</v>
      </c>
      <c r="B5001" s="51">
        <v>3184</v>
      </c>
      <c r="C5001" t="s">
        <v>8119</v>
      </c>
      <c r="D5001" t="s">
        <v>8118</v>
      </c>
    </row>
    <row r="5002" spans="1:4" x14ac:dyDescent="0.25">
      <c r="A5002" t="s">
        <v>8116</v>
      </c>
      <c r="B5002" s="51">
        <v>3184</v>
      </c>
      <c r="C5002" t="s">
        <v>8120</v>
      </c>
      <c r="D5002" t="s">
        <v>8118</v>
      </c>
    </row>
    <row r="5003" spans="1:4" x14ac:dyDescent="0.25">
      <c r="A5003" t="s">
        <v>8121</v>
      </c>
      <c r="B5003" s="51">
        <v>3185</v>
      </c>
      <c r="C5003" t="s">
        <v>8122</v>
      </c>
    </row>
    <row r="5004" spans="1:4" x14ac:dyDescent="0.25">
      <c r="A5004" t="s">
        <v>8121</v>
      </c>
      <c r="B5004" s="51">
        <v>3185</v>
      </c>
      <c r="C5004" t="s">
        <v>8123</v>
      </c>
      <c r="D5004" t="s">
        <v>8122</v>
      </c>
    </row>
    <row r="5005" spans="1:4" x14ac:dyDescent="0.25">
      <c r="A5005" t="s">
        <v>8121</v>
      </c>
      <c r="B5005" s="51">
        <v>3185</v>
      </c>
      <c r="C5005" t="s">
        <v>8124</v>
      </c>
      <c r="D5005" t="s">
        <v>8122</v>
      </c>
    </row>
    <row r="5006" spans="1:4" x14ac:dyDescent="0.25">
      <c r="A5006" t="s">
        <v>8121</v>
      </c>
      <c r="B5006" s="51">
        <v>3185</v>
      </c>
      <c r="C5006" t="s">
        <v>8125</v>
      </c>
      <c r="D5006" t="s">
        <v>8122</v>
      </c>
    </row>
    <row r="5007" spans="1:4" x14ac:dyDescent="0.25">
      <c r="A5007" t="s">
        <v>8121</v>
      </c>
      <c r="B5007" s="51">
        <v>3185</v>
      </c>
      <c r="C5007" t="s">
        <v>8126</v>
      </c>
      <c r="D5007" t="s">
        <v>8122</v>
      </c>
    </row>
    <row r="5008" spans="1:4" x14ac:dyDescent="0.25">
      <c r="A5008" t="s">
        <v>8121</v>
      </c>
      <c r="B5008" s="51">
        <v>3185</v>
      </c>
      <c r="C5008" t="s">
        <v>8127</v>
      </c>
      <c r="D5008" t="s">
        <v>8122</v>
      </c>
    </row>
    <row r="5009" spans="1:4" x14ac:dyDescent="0.25">
      <c r="A5009" t="s">
        <v>8128</v>
      </c>
      <c r="B5009" s="51">
        <v>3186</v>
      </c>
      <c r="C5009" t="s">
        <v>8129</v>
      </c>
      <c r="D5009" t="s">
        <v>8130</v>
      </c>
    </row>
    <row r="5010" spans="1:4" x14ac:dyDescent="0.25">
      <c r="A5010" t="s">
        <v>8128</v>
      </c>
      <c r="B5010" s="51">
        <v>3186</v>
      </c>
      <c r="C5010" t="s">
        <v>8130</v>
      </c>
    </row>
    <row r="5011" spans="1:4" x14ac:dyDescent="0.25">
      <c r="A5011" t="s">
        <v>8128</v>
      </c>
      <c r="B5011" s="51">
        <v>3186</v>
      </c>
      <c r="C5011" t="s">
        <v>8131</v>
      </c>
      <c r="D5011" t="s">
        <v>8130</v>
      </c>
    </row>
    <row r="5012" spans="1:4" x14ac:dyDescent="0.25">
      <c r="A5012" t="s">
        <v>8128</v>
      </c>
      <c r="B5012" s="51">
        <v>3186</v>
      </c>
      <c r="C5012" t="s">
        <v>8132</v>
      </c>
      <c r="D5012" t="s">
        <v>8130</v>
      </c>
    </row>
    <row r="5013" spans="1:4" x14ac:dyDescent="0.25">
      <c r="A5013" t="s">
        <v>8133</v>
      </c>
      <c r="B5013" s="51">
        <v>3187</v>
      </c>
      <c r="C5013" t="s">
        <v>8134</v>
      </c>
      <c r="D5013" t="s">
        <v>8135</v>
      </c>
    </row>
    <row r="5014" spans="1:4" x14ac:dyDescent="0.25">
      <c r="A5014" t="s">
        <v>8133</v>
      </c>
      <c r="B5014" s="51">
        <v>3187</v>
      </c>
      <c r="C5014" t="s">
        <v>8136</v>
      </c>
      <c r="D5014" t="s">
        <v>8135</v>
      </c>
    </row>
    <row r="5015" spans="1:4" x14ac:dyDescent="0.25">
      <c r="A5015" t="s">
        <v>8133</v>
      </c>
      <c r="B5015" s="51">
        <v>3187</v>
      </c>
      <c r="C5015" t="s">
        <v>8137</v>
      </c>
      <c r="D5015" t="s">
        <v>8135</v>
      </c>
    </row>
    <row r="5016" spans="1:4" x14ac:dyDescent="0.25">
      <c r="A5016" t="s">
        <v>8133</v>
      </c>
      <c r="B5016" s="51">
        <v>3187</v>
      </c>
      <c r="C5016" t="s">
        <v>8135</v>
      </c>
    </row>
    <row r="5017" spans="1:4" x14ac:dyDescent="0.25">
      <c r="A5017" t="s">
        <v>8133</v>
      </c>
      <c r="B5017" s="51">
        <v>3187</v>
      </c>
      <c r="C5017" t="s">
        <v>8138</v>
      </c>
      <c r="D5017" t="s">
        <v>8135</v>
      </c>
    </row>
    <row r="5018" spans="1:4" x14ac:dyDescent="0.25">
      <c r="A5018" t="s">
        <v>8139</v>
      </c>
      <c r="B5018" s="51">
        <v>3188</v>
      </c>
      <c r="C5018" t="s">
        <v>8140</v>
      </c>
      <c r="D5018" t="s">
        <v>8141</v>
      </c>
    </row>
    <row r="5019" spans="1:4" x14ac:dyDescent="0.25">
      <c r="A5019" t="s">
        <v>8139</v>
      </c>
      <c r="B5019" s="51">
        <v>3188</v>
      </c>
      <c r="C5019" t="s">
        <v>8141</v>
      </c>
    </row>
    <row r="5020" spans="1:4" x14ac:dyDescent="0.25">
      <c r="A5020" t="s">
        <v>8139</v>
      </c>
      <c r="B5020" s="51">
        <v>3188</v>
      </c>
      <c r="C5020" t="s">
        <v>8142</v>
      </c>
      <c r="D5020" t="s">
        <v>8141</v>
      </c>
    </row>
    <row r="5021" spans="1:4" x14ac:dyDescent="0.25">
      <c r="A5021" t="s">
        <v>8143</v>
      </c>
      <c r="B5021" s="51">
        <v>3189</v>
      </c>
      <c r="C5021" t="s">
        <v>8144</v>
      </c>
      <c r="D5021" t="s">
        <v>8145</v>
      </c>
    </row>
    <row r="5022" spans="1:4" x14ac:dyDescent="0.25">
      <c r="A5022" t="s">
        <v>8143</v>
      </c>
      <c r="B5022" s="51">
        <v>3189</v>
      </c>
      <c r="C5022" t="s">
        <v>8146</v>
      </c>
      <c r="D5022" t="s">
        <v>8145</v>
      </c>
    </row>
    <row r="5023" spans="1:4" x14ac:dyDescent="0.25">
      <c r="A5023" t="s">
        <v>8143</v>
      </c>
      <c r="B5023" s="51">
        <v>3189</v>
      </c>
      <c r="C5023" t="s">
        <v>8147</v>
      </c>
      <c r="D5023" t="s">
        <v>8145</v>
      </c>
    </row>
    <row r="5024" spans="1:4" x14ac:dyDescent="0.25">
      <c r="A5024" t="s">
        <v>8143</v>
      </c>
      <c r="B5024" s="51">
        <v>3189</v>
      </c>
      <c r="C5024" t="s">
        <v>8145</v>
      </c>
    </row>
    <row r="5025" spans="1:4" x14ac:dyDescent="0.25">
      <c r="A5025" t="s">
        <v>8143</v>
      </c>
      <c r="B5025" s="51">
        <v>3189</v>
      </c>
      <c r="C5025" t="s">
        <v>8148</v>
      </c>
      <c r="D5025" t="s">
        <v>8145</v>
      </c>
    </row>
    <row r="5026" spans="1:4" x14ac:dyDescent="0.25">
      <c r="A5026" t="s">
        <v>8149</v>
      </c>
      <c r="B5026" s="51">
        <v>3190</v>
      </c>
      <c r="C5026" t="s">
        <v>8150</v>
      </c>
      <c r="D5026" t="s">
        <v>8151</v>
      </c>
    </row>
    <row r="5027" spans="1:4" x14ac:dyDescent="0.25">
      <c r="A5027" t="s">
        <v>8149</v>
      </c>
      <c r="B5027" s="51">
        <v>3190</v>
      </c>
      <c r="C5027" t="s">
        <v>8152</v>
      </c>
      <c r="D5027" t="s">
        <v>8151</v>
      </c>
    </row>
    <row r="5028" spans="1:4" x14ac:dyDescent="0.25">
      <c r="A5028" t="s">
        <v>8149</v>
      </c>
      <c r="B5028" s="51">
        <v>3190</v>
      </c>
      <c r="C5028" t="s">
        <v>8153</v>
      </c>
      <c r="D5028" t="s">
        <v>8151</v>
      </c>
    </row>
    <row r="5029" spans="1:4" x14ac:dyDescent="0.25">
      <c r="A5029" t="s">
        <v>8149</v>
      </c>
      <c r="B5029" s="51">
        <v>3190</v>
      </c>
      <c r="C5029" t="s">
        <v>8151</v>
      </c>
    </row>
    <row r="5030" spans="1:4" x14ac:dyDescent="0.25">
      <c r="A5030" t="s">
        <v>8154</v>
      </c>
      <c r="B5030" s="51">
        <v>3191</v>
      </c>
      <c r="C5030" t="s">
        <v>8155</v>
      </c>
      <c r="D5030" t="s">
        <v>8156</v>
      </c>
    </row>
    <row r="5031" spans="1:4" x14ac:dyDescent="0.25">
      <c r="A5031" t="s">
        <v>8154</v>
      </c>
      <c r="B5031" s="51">
        <v>3191</v>
      </c>
      <c r="C5031" t="s">
        <v>8156</v>
      </c>
    </row>
    <row r="5032" spans="1:4" x14ac:dyDescent="0.25">
      <c r="A5032" t="s">
        <v>8157</v>
      </c>
      <c r="B5032" s="51">
        <v>3192</v>
      </c>
      <c r="C5032" t="s">
        <v>8158</v>
      </c>
      <c r="D5032" t="s">
        <v>8159</v>
      </c>
    </row>
    <row r="5033" spans="1:4" x14ac:dyDescent="0.25">
      <c r="A5033" t="s">
        <v>8157</v>
      </c>
      <c r="B5033" s="51">
        <v>3192</v>
      </c>
      <c r="C5033" t="s">
        <v>8159</v>
      </c>
    </row>
    <row r="5034" spans="1:4" x14ac:dyDescent="0.25">
      <c r="A5034" t="s">
        <v>8157</v>
      </c>
      <c r="B5034" s="51">
        <v>3192</v>
      </c>
      <c r="C5034" t="s">
        <v>8160</v>
      </c>
      <c r="D5034" t="s">
        <v>8159</v>
      </c>
    </row>
    <row r="5035" spans="1:4" x14ac:dyDescent="0.25">
      <c r="A5035" t="s">
        <v>8161</v>
      </c>
      <c r="B5035" s="51">
        <v>3193</v>
      </c>
      <c r="C5035" t="s">
        <v>8162</v>
      </c>
      <c r="D5035" t="s">
        <v>8163</v>
      </c>
    </row>
    <row r="5036" spans="1:4" x14ac:dyDescent="0.25">
      <c r="A5036" t="s">
        <v>8161</v>
      </c>
      <c r="B5036" s="51">
        <v>3193</v>
      </c>
      <c r="C5036" t="s">
        <v>8163</v>
      </c>
    </row>
    <row r="5037" spans="1:4" x14ac:dyDescent="0.25">
      <c r="A5037" t="s">
        <v>8161</v>
      </c>
      <c r="B5037" s="51">
        <v>3193</v>
      </c>
      <c r="C5037" t="s">
        <v>8164</v>
      </c>
      <c r="D5037" t="s">
        <v>8163</v>
      </c>
    </row>
    <row r="5038" spans="1:4" x14ac:dyDescent="0.25">
      <c r="A5038" t="s">
        <v>8165</v>
      </c>
      <c r="B5038" s="51">
        <v>3194</v>
      </c>
      <c r="C5038" t="s">
        <v>8166</v>
      </c>
      <c r="D5038" t="s">
        <v>8167</v>
      </c>
    </row>
    <row r="5039" spans="1:4" x14ac:dyDescent="0.25">
      <c r="A5039" t="s">
        <v>8165</v>
      </c>
      <c r="B5039" s="51">
        <v>3194</v>
      </c>
      <c r="C5039" t="s">
        <v>8168</v>
      </c>
      <c r="D5039" t="s">
        <v>8167</v>
      </c>
    </row>
    <row r="5040" spans="1:4" x14ac:dyDescent="0.25">
      <c r="A5040" t="s">
        <v>8165</v>
      </c>
      <c r="B5040" s="51">
        <v>3194</v>
      </c>
      <c r="C5040" t="s">
        <v>8167</v>
      </c>
    </row>
    <row r="5041" spans="1:4" x14ac:dyDescent="0.25">
      <c r="A5041" t="s">
        <v>8165</v>
      </c>
      <c r="B5041" s="51">
        <v>3194</v>
      </c>
      <c r="C5041" t="s">
        <v>8169</v>
      </c>
      <c r="D5041" t="s">
        <v>8167</v>
      </c>
    </row>
    <row r="5042" spans="1:4" x14ac:dyDescent="0.25">
      <c r="A5042" t="s">
        <v>8170</v>
      </c>
      <c r="B5042" s="51">
        <v>3195</v>
      </c>
      <c r="C5042" t="s">
        <v>8171</v>
      </c>
      <c r="D5042" t="s">
        <v>8172</v>
      </c>
    </row>
    <row r="5043" spans="1:4" x14ac:dyDescent="0.25">
      <c r="A5043" t="s">
        <v>8170</v>
      </c>
      <c r="B5043" s="51">
        <v>3195</v>
      </c>
      <c r="C5043" t="s">
        <v>8172</v>
      </c>
    </row>
    <row r="5044" spans="1:4" x14ac:dyDescent="0.25">
      <c r="A5044" t="s">
        <v>8170</v>
      </c>
      <c r="B5044" s="51">
        <v>3195</v>
      </c>
      <c r="C5044" t="s">
        <v>8173</v>
      </c>
      <c r="D5044" t="s">
        <v>8172</v>
      </c>
    </row>
    <row r="5045" spans="1:4" x14ac:dyDescent="0.25">
      <c r="A5045" t="s">
        <v>8170</v>
      </c>
      <c r="B5045" s="51">
        <v>3195</v>
      </c>
      <c r="C5045" t="s">
        <v>8174</v>
      </c>
      <c r="D5045" t="s">
        <v>8172</v>
      </c>
    </row>
    <row r="5046" spans="1:4" x14ac:dyDescent="0.25">
      <c r="A5046" t="s">
        <v>8175</v>
      </c>
      <c r="B5046" s="51">
        <v>3196</v>
      </c>
      <c r="C5046" t="s">
        <v>8176</v>
      </c>
      <c r="D5046" t="s">
        <v>8177</v>
      </c>
    </row>
    <row r="5047" spans="1:4" x14ac:dyDescent="0.25">
      <c r="A5047" t="s">
        <v>8175</v>
      </c>
      <c r="B5047" s="51">
        <v>3196</v>
      </c>
      <c r="C5047" t="s">
        <v>8178</v>
      </c>
      <c r="D5047" t="s">
        <v>8177</v>
      </c>
    </row>
    <row r="5048" spans="1:4" x14ac:dyDescent="0.25">
      <c r="A5048" t="s">
        <v>8175</v>
      </c>
      <c r="B5048" s="51">
        <v>3196</v>
      </c>
      <c r="C5048" t="s">
        <v>8177</v>
      </c>
    </row>
    <row r="5049" spans="1:4" x14ac:dyDescent="0.25">
      <c r="A5049" t="s">
        <v>8179</v>
      </c>
      <c r="B5049" s="51">
        <v>3197</v>
      </c>
      <c r="C5049" t="s">
        <v>8180</v>
      </c>
      <c r="D5049" t="s">
        <v>8181</v>
      </c>
    </row>
    <row r="5050" spans="1:4" x14ac:dyDescent="0.25">
      <c r="A5050" t="s">
        <v>8179</v>
      </c>
      <c r="B5050" s="51">
        <v>3197</v>
      </c>
      <c r="C5050" t="s">
        <v>8181</v>
      </c>
    </row>
    <row r="5051" spans="1:4" x14ac:dyDescent="0.25">
      <c r="A5051" t="s">
        <v>8179</v>
      </c>
      <c r="B5051" s="51">
        <v>3197</v>
      </c>
      <c r="C5051" t="s">
        <v>8182</v>
      </c>
      <c r="D5051" t="s">
        <v>8181</v>
      </c>
    </row>
    <row r="5052" spans="1:4" x14ac:dyDescent="0.25">
      <c r="A5052" t="s">
        <v>8183</v>
      </c>
      <c r="B5052" s="51">
        <v>3198</v>
      </c>
      <c r="C5052" t="s">
        <v>8184</v>
      </c>
      <c r="D5052" t="s">
        <v>8185</v>
      </c>
    </row>
    <row r="5053" spans="1:4" x14ac:dyDescent="0.25">
      <c r="A5053" t="s">
        <v>8183</v>
      </c>
      <c r="B5053" s="51">
        <v>3198</v>
      </c>
      <c r="C5053" t="s">
        <v>8186</v>
      </c>
      <c r="D5053" t="s">
        <v>8185</v>
      </c>
    </row>
    <row r="5054" spans="1:4" x14ac:dyDescent="0.25">
      <c r="A5054" t="s">
        <v>8183</v>
      </c>
      <c r="B5054" s="51">
        <v>3198</v>
      </c>
      <c r="C5054" t="s">
        <v>8185</v>
      </c>
    </row>
    <row r="5055" spans="1:4" x14ac:dyDescent="0.25">
      <c r="A5055" t="s">
        <v>8183</v>
      </c>
      <c r="B5055" s="51">
        <v>3198</v>
      </c>
      <c r="C5055" t="s">
        <v>8187</v>
      </c>
      <c r="D5055" t="s">
        <v>8185</v>
      </c>
    </row>
    <row r="5056" spans="1:4" x14ac:dyDescent="0.25">
      <c r="A5056" t="s">
        <v>8188</v>
      </c>
      <c r="B5056" s="51">
        <v>3199</v>
      </c>
      <c r="C5056" t="s">
        <v>8189</v>
      </c>
      <c r="D5056" t="s">
        <v>8190</v>
      </c>
    </row>
    <row r="5057" spans="1:4" x14ac:dyDescent="0.25">
      <c r="A5057" t="s">
        <v>8188</v>
      </c>
      <c r="B5057" s="51">
        <v>3199</v>
      </c>
      <c r="C5057" t="s">
        <v>8190</v>
      </c>
    </row>
    <row r="5058" spans="1:4" x14ac:dyDescent="0.25">
      <c r="A5058" t="s">
        <v>8191</v>
      </c>
      <c r="B5058" s="51">
        <v>3200</v>
      </c>
      <c r="C5058" t="s">
        <v>8192</v>
      </c>
      <c r="D5058" t="s">
        <v>8193</v>
      </c>
    </row>
    <row r="5059" spans="1:4" x14ac:dyDescent="0.25">
      <c r="A5059" t="s">
        <v>8191</v>
      </c>
      <c r="B5059" s="51">
        <v>3200</v>
      </c>
      <c r="C5059" t="s">
        <v>8193</v>
      </c>
    </row>
    <row r="5060" spans="1:4" x14ac:dyDescent="0.25">
      <c r="A5060" t="s">
        <v>8194</v>
      </c>
      <c r="B5060" s="51">
        <v>3201</v>
      </c>
      <c r="C5060" t="s">
        <v>8195</v>
      </c>
      <c r="D5060" t="s">
        <v>8196</v>
      </c>
    </row>
    <row r="5061" spans="1:4" x14ac:dyDescent="0.25">
      <c r="A5061" t="s">
        <v>8194</v>
      </c>
      <c r="B5061" s="51">
        <v>3201</v>
      </c>
      <c r="C5061" t="s">
        <v>8197</v>
      </c>
      <c r="D5061" t="s">
        <v>8196</v>
      </c>
    </row>
    <row r="5062" spans="1:4" x14ac:dyDescent="0.25">
      <c r="A5062" t="s">
        <v>8194</v>
      </c>
      <c r="B5062" s="51">
        <v>3201</v>
      </c>
      <c r="C5062" t="s">
        <v>8196</v>
      </c>
    </row>
    <row r="5063" spans="1:4" x14ac:dyDescent="0.25">
      <c r="A5063" t="s">
        <v>8198</v>
      </c>
      <c r="B5063" s="51">
        <v>3202</v>
      </c>
      <c r="C5063" t="s">
        <v>8199</v>
      </c>
      <c r="D5063" t="s">
        <v>8200</v>
      </c>
    </row>
    <row r="5064" spans="1:4" x14ac:dyDescent="0.25">
      <c r="A5064" t="s">
        <v>8198</v>
      </c>
      <c r="B5064" s="51">
        <v>3202</v>
      </c>
      <c r="C5064" t="s">
        <v>8201</v>
      </c>
      <c r="D5064" t="s">
        <v>8200</v>
      </c>
    </row>
    <row r="5065" spans="1:4" x14ac:dyDescent="0.25">
      <c r="A5065" t="s">
        <v>8198</v>
      </c>
      <c r="B5065" s="51">
        <v>3202</v>
      </c>
      <c r="C5065" t="s">
        <v>8202</v>
      </c>
      <c r="D5065" t="s">
        <v>8200</v>
      </c>
    </row>
    <row r="5066" spans="1:4" x14ac:dyDescent="0.25">
      <c r="A5066" t="s">
        <v>8198</v>
      </c>
      <c r="B5066" s="51">
        <v>3202</v>
      </c>
      <c r="C5066" t="s">
        <v>8200</v>
      </c>
    </row>
    <row r="5067" spans="1:4" x14ac:dyDescent="0.25">
      <c r="A5067" t="s">
        <v>8198</v>
      </c>
      <c r="B5067" s="51">
        <v>3202</v>
      </c>
      <c r="C5067" t="s">
        <v>8203</v>
      </c>
      <c r="D5067" t="s">
        <v>8200</v>
      </c>
    </row>
    <row r="5068" spans="1:4" x14ac:dyDescent="0.25">
      <c r="A5068" t="s">
        <v>8204</v>
      </c>
      <c r="B5068" s="51">
        <v>3203</v>
      </c>
      <c r="C5068" t="s">
        <v>8205</v>
      </c>
    </row>
    <row r="5069" spans="1:4" x14ac:dyDescent="0.25">
      <c r="A5069" t="s">
        <v>8204</v>
      </c>
      <c r="B5069" s="51">
        <v>3203</v>
      </c>
      <c r="C5069" t="s">
        <v>8206</v>
      </c>
      <c r="D5069" t="s">
        <v>8205</v>
      </c>
    </row>
    <row r="5070" spans="1:4" x14ac:dyDescent="0.25">
      <c r="A5070" t="s">
        <v>8207</v>
      </c>
      <c r="B5070" s="51">
        <v>3204</v>
      </c>
      <c r="C5070" t="s">
        <v>8208</v>
      </c>
      <c r="D5070" t="s">
        <v>8209</v>
      </c>
    </row>
    <row r="5071" spans="1:4" x14ac:dyDescent="0.25">
      <c r="A5071" t="s">
        <v>8207</v>
      </c>
      <c r="B5071" s="51">
        <v>3204</v>
      </c>
      <c r="C5071" t="s">
        <v>8210</v>
      </c>
      <c r="D5071" t="s">
        <v>8209</v>
      </c>
    </row>
    <row r="5072" spans="1:4" x14ac:dyDescent="0.25">
      <c r="A5072" t="s">
        <v>8207</v>
      </c>
      <c r="B5072" s="51">
        <v>3204</v>
      </c>
      <c r="C5072" t="s">
        <v>8211</v>
      </c>
      <c r="D5072" t="s">
        <v>8209</v>
      </c>
    </row>
    <row r="5073" spans="1:4" x14ac:dyDescent="0.25">
      <c r="A5073" t="s">
        <v>8207</v>
      </c>
      <c r="B5073" s="51">
        <v>3204</v>
      </c>
      <c r="C5073" t="s">
        <v>8209</v>
      </c>
    </row>
    <row r="5074" spans="1:4" x14ac:dyDescent="0.25">
      <c r="A5074" t="s">
        <v>8207</v>
      </c>
      <c r="B5074" s="51">
        <v>3204</v>
      </c>
      <c r="C5074" t="s">
        <v>8212</v>
      </c>
      <c r="D5074" t="s">
        <v>8209</v>
      </c>
    </row>
    <row r="5075" spans="1:4" x14ac:dyDescent="0.25">
      <c r="A5075" t="s">
        <v>8207</v>
      </c>
      <c r="B5075" s="51">
        <v>3204</v>
      </c>
      <c r="C5075" t="s">
        <v>8213</v>
      </c>
      <c r="D5075" t="s">
        <v>8209</v>
      </c>
    </row>
    <row r="5076" spans="1:4" x14ac:dyDescent="0.25">
      <c r="A5076" t="s">
        <v>8207</v>
      </c>
      <c r="B5076" s="51">
        <v>3204</v>
      </c>
      <c r="C5076" t="s">
        <v>8214</v>
      </c>
      <c r="D5076" t="s">
        <v>8209</v>
      </c>
    </row>
    <row r="5077" spans="1:4" x14ac:dyDescent="0.25">
      <c r="A5077" t="s">
        <v>8215</v>
      </c>
      <c r="B5077" s="51">
        <v>3205</v>
      </c>
      <c r="C5077" t="s">
        <v>8216</v>
      </c>
      <c r="D5077" t="s">
        <v>8217</v>
      </c>
    </row>
    <row r="5078" spans="1:4" x14ac:dyDescent="0.25">
      <c r="A5078" t="s">
        <v>8215</v>
      </c>
      <c r="B5078" s="51">
        <v>3205</v>
      </c>
      <c r="C5078" t="s">
        <v>8217</v>
      </c>
    </row>
    <row r="5079" spans="1:4" x14ac:dyDescent="0.25">
      <c r="A5079" t="s">
        <v>8215</v>
      </c>
      <c r="B5079" s="51">
        <v>3205</v>
      </c>
      <c r="C5079" t="s">
        <v>8218</v>
      </c>
      <c r="D5079" t="s">
        <v>8217</v>
      </c>
    </row>
    <row r="5080" spans="1:4" x14ac:dyDescent="0.25">
      <c r="A5080" t="s">
        <v>8215</v>
      </c>
      <c r="B5080" s="51">
        <v>3205</v>
      </c>
      <c r="C5080" t="s">
        <v>8219</v>
      </c>
      <c r="D5080" t="s">
        <v>8217</v>
      </c>
    </row>
    <row r="5081" spans="1:4" x14ac:dyDescent="0.25">
      <c r="A5081" t="s">
        <v>8220</v>
      </c>
      <c r="B5081" s="51">
        <v>3206</v>
      </c>
      <c r="C5081" t="s">
        <v>8221</v>
      </c>
      <c r="D5081" t="s">
        <v>8222</v>
      </c>
    </row>
    <row r="5082" spans="1:4" x14ac:dyDescent="0.25">
      <c r="A5082" t="s">
        <v>8220</v>
      </c>
      <c r="B5082" s="51">
        <v>3206</v>
      </c>
      <c r="C5082" t="s">
        <v>8223</v>
      </c>
      <c r="D5082" t="s">
        <v>8222</v>
      </c>
    </row>
    <row r="5083" spans="1:4" x14ac:dyDescent="0.25">
      <c r="A5083" t="s">
        <v>8220</v>
      </c>
      <c r="B5083" s="51">
        <v>3206</v>
      </c>
      <c r="C5083" t="s">
        <v>8222</v>
      </c>
    </row>
    <row r="5084" spans="1:4" x14ac:dyDescent="0.25">
      <c r="A5084" t="s">
        <v>8224</v>
      </c>
      <c r="B5084" s="51">
        <v>3207</v>
      </c>
      <c r="C5084" t="s">
        <v>8225</v>
      </c>
      <c r="D5084" t="s">
        <v>8226</v>
      </c>
    </row>
    <row r="5085" spans="1:4" x14ac:dyDescent="0.25">
      <c r="A5085" t="s">
        <v>8224</v>
      </c>
      <c r="B5085" s="51">
        <v>3207</v>
      </c>
      <c r="C5085" t="s">
        <v>8226</v>
      </c>
    </row>
    <row r="5086" spans="1:4" x14ac:dyDescent="0.25">
      <c r="A5086" t="s">
        <v>8227</v>
      </c>
      <c r="B5086" s="51">
        <v>3208</v>
      </c>
      <c r="C5086" t="s">
        <v>8228</v>
      </c>
      <c r="D5086" t="s">
        <v>8229</v>
      </c>
    </row>
    <row r="5087" spans="1:4" x14ac:dyDescent="0.25">
      <c r="A5087" t="s">
        <v>8227</v>
      </c>
      <c r="B5087" s="51">
        <v>3208</v>
      </c>
      <c r="C5087" t="s">
        <v>8230</v>
      </c>
      <c r="D5087" t="s">
        <v>8229</v>
      </c>
    </row>
    <row r="5088" spans="1:4" x14ac:dyDescent="0.25">
      <c r="A5088" t="s">
        <v>8227</v>
      </c>
      <c r="B5088" s="51">
        <v>3208</v>
      </c>
      <c r="C5088" t="s">
        <v>8229</v>
      </c>
    </row>
    <row r="5089" spans="1:4" x14ac:dyDescent="0.25">
      <c r="A5089" t="s">
        <v>8227</v>
      </c>
      <c r="B5089" s="51">
        <v>3208</v>
      </c>
      <c r="C5089" t="s">
        <v>8231</v>
      </c>
      <c r="D5089" t="s">
        <v>8229</v>
      </c>
    </row>
    <row r="5090" spans="1:4" x14ac:dyDescent="0.25">
      <c r="A5090" t="s">
        <v>8232</v>
      </c>
      <c r="B5090" s="51">
        <v>3209</v>
      </c>
      <c r="C5090" t="s">
        <v>8233</v>
      </c>
      <c r="D5090" t="s">
        <v>8234</v>
      </c>
    </row>
    <row r="5091" spans="1:4" x14ac:dyDescent="0.25">
      <c r="A5091" t="s">
        <v>8232</v>
      </c>
      <c r="B5091" s="51">
        <v>3209</v>
      </c>
      <c r="C5091" t="s">
        <v>8234</v>
      </c>
    </row>
    <row r="5092" spans="1:4" x14ac:dyDescent="0.25">
      <c r="A5092" t="s">
        <v>8232</v>
      </c>
      <c r="B5092" s="51">
        <v>3209</v>
      </c>
      <c r="C5092" t="s">
        <v>8235</v>
      </c>
      <c r="D5092" t="s">
        <v>8234</v>
      </c>
    </row>
    <row r="5093" spans="1:4" x14ac:dyDescent="0.25">
      <c r="A5093" t="s">
        <v>8236</v>
      </c>
      <c r="B5093" s="51">
        <v>3210</v>
      </c>
      <c r="C5093" t="s">
        <v>8237</v>
      </c>
      <c r="D5093" t="s">
        <v>8238</v>
      </c>
    </row>
    <row r="5094" spans="1:4" x14ac:dyDescent="0.25">
      <c r="A5094" t="s">
        <v>8236</v>
      </c>
      <c r="B5094" s="51">
        <v>3210</v>
      </c>
      <c r="C5094" t="s">
        <v>8239</v>
      </c>
      <c r="D5094" t="s">
        <v>8238</v>
      </c>
    </row>
    <row r="5095" spans="1:4" x14ac:dyDescent="0.25">
      <c r="A5095" t="s">
        <v>8236</v>
      </c>
      <c r="B5095" s="51">
        <v>3210</v>
      </c>
      <c r="C5095" t="s">
        <v>8240</v>
      </c>
      <c r="D5095" t="s">
        <v>8238</v>
      </c>
    </row>
    <row r="5096" spans="1:4" x14ac:dyDescent="0.25">
      <c r="A5096" t="s">
        <v>8236</v>
      </c>
      <c r="B5096" s="51">
        <v>3210</v>
      </c>
      <c r="C5096" t="s">
        <v>8241</v>
      </c>
      <c r="D5096" t="s">
        <v>8238</v>
      </c>
    </row>
    <row r="5097" spans="1:4" x14ac:dyDescent="0.25">
      <c r="A5097" t="s">
        <v>8236</v>
      </c>
      <c r="B5097" s="51">
        <v>3210</v>
      </c>
      <c r="C5097" t="s">
        <v>8238</v>
      </c>
    </row>
    <row r="5098" spans="1:4" x14ac:dyDescent="0.25">
      <c r="A5098" t="s">
        <v>8236</v>
      </c>
      <c r="B5098" s="51">
        <v>3210</v>
      </c>
      <c r="C5098" t="s">
        <v>8242</v>
      </c>
      <c r="D5098" t="s">
        <v>8238</v>
      </c>
    </row>
    <row r="5099" spans="1:4" x14ac:dyDescent="0.25">
      <c r="A5099" t="s">
        <v>8236</v>
      </c>
      <c r="B5099" s="51">
        <v>3210</v>
      </c>
      <c r="C5099" t="s">
        <v>8243</v>
      </c>
      <c r="D5099" t="s">
        <v>8238</v>
      </c>
    </row>
    <row r="5100" spans="1:4" x14ac:dyDescent="0.25">
      <c r="A5100" t="s">
        <v>8244</v>
      </c>
      <c r="B5100" s="51">
        <v>3212</v>
      </c>
      <c r="C5100" t="s">
        <v>8245</v>
      </c>
    </row>
    <row r="5101" spans="1:4" x14ac:dyDescent="0.25">
      <c r="A5101" t="s">
        <v>8246</v>
      </c>
      <c r="B5101" s="51">
        <v>3213</v>
      </c>
      <c r="C5101" t="s">
        <v>8247</v>
      </c>
      <c r="D5101" t="s">
        <v>8248</v>
      </c>
    </row>
    <row r="5102" spans="1:4" x14ac:dyDescent="0.25">
      <c r="A5102" t="s">
        <v>8246</v>
      </c>
      <c r="B5102" s="51">
        <v>3213</v>
      </c>
      <c r="C5102" t="s">
        <v>8249</v>
      </c>
      <c r="D5102" t="s">
        <v>8248</v>
      </c>
    </row>
    <row r="5103" spans="1:4" x14ac:dyDescent="0.25">
      <c r="A5103" t="s">
        <v>8246</v>
      </c>
      <c r="B5103" s="51">
        <v>3213</v>
      </c>
      <c r="C5103" t="s">
        <v>8250</v>
      </c>
      <c r="D5103" t="s">
        <v>8248</v>
      </c>
    </row>
    <row r="5104" spans="1:4" x14ac:dyDescent="0.25">
      <c r="A5104" t="s">
        <v>8246</v>
      </c>
      <c r="B5104" s="51">
        <v>3213</v>
      </c>
      <c r="C5104" t="s">
        <v>8248</v>
      </c>
    </row>
    <row r="5105" spans="1:4" x14ac:dyDescent="0.25">
      <c r="A5105" t="s">
        <v>8251</v>
      </c>
      <c r="B5105" s="51">
        <v>3214</v>
      </c>
      <c r="C5105" t="s">
        <v>8252</v>
      </c>
      <c r="D5105" t="s">
        <v>8253</v>
      </c>
    </row>
    <row r="5106" spans="1:4" x14ac:dyDescent="0.25">
      <c r="A5106" t="s">
        <v>8251</v>
      </c>
      <c r="B5106" s="51">
        <v>3214</v>
      </c>
      <c r="C5106" t="s">
        <v>8253</v>
      </c>
    </row>
    <row r="5107" spans="1:4" x14ac:dyDescent="0.25">
      <c r="A5107" t="s">
        <v>8251</v>
      </c>
      <c r="B5107" s="51">
        <v>3214</v>
      </c>
      <c r="C5107" t="s">
        <v>8254</v>
      </c>
      <c r="D5107" t="s">
        <v>8253</v>
      </c>
    </row>
    <row r="5108" spans="1:4" x14ac:dyDescent="0.25">
      <c r="A5108" t="s">
        <v>8251</v>
      </c>
      <c r="B5108" s="51">
        <v>3214</v>
      </c>
      <c r="C5108" t="s">
        <v>8255</v>
      </c>
      <c r="D5108" t="s">
        <v>8253</v>
      </c>
    </row>
    <row r="5109" spans="1:4" x14ac:dyDescent="0.25">
      <c r="A5109" t="s">
        <v>8251</v>
      </c>
      <c r="B5109" s="51">
        <v>3214</v>
      </c>
      <c r="C5109" t="s">
        <v>8256</v>
      </c>
      <c r="D5109" t="s">
        <v>8253</v>
      </c>
    </row>
    <row r="5110" spans="1:4" x14ac:dyDescent="0.25">
      <c r="A5110" t="s">
        <v>8251</v>
      </c>
      <c r="B5110" s="51">
        <v>3214</v>
      </c>
      <c r="C5110" t="s">
        <v>8257</v>
      </c>
      <c r="D5110" t="s">
        <v>8253</v>
      </c>
    </row>
    <row r="5111" spans="1:4" x14ac:dyDescent="0.25">
      <c r="A5111" t="s">
        <v>8258</v>
      </c>
      <c r="B5111" s="51">
        <v>3215</v>
      </c>
      <c r="C5111" t="s">
        <v>8259</v>
      </c>
    </row>
    <row r="5112" spans="1:4" x14ac:dyDescent="0.25">
      <c r="A5112" t="s">
        <v>8260</v>
      </c>
      <c r="B5112" s="51">
        <v>3217</v>
      </c>
      <c r="C5112" t="s">
        <v>8261</v>
      </c>
    </row>
    <row r="5113" spans="1:4" x14ac:dyDescent="0.25">
      <c r="A5113" t="s">
        <v>8262</v>
      </c>
      <c r="B5113" s="51">
        <v>3218</v>
      </c>
      <c r="C5113" t="s">
        <v>8263</v>
      </c>
      <c r="D5113" t="s">
        <v>8264</v>
      </c>
    </row>
    <row r="5114" spans="1:4" x14ac:dyDescent="0.25">
      <c r="A5114" t="s">
        <v>8262</v>
      </c>
      <c r="B5114" s="51">
        <v>3218</v>
      </c>
      <c r="C5114" t="s">
        <v>8265</v>
      </c>
      <c r="D5114" t="s">
        <v>8264</v>
      </c>
    </row>
    <row r="5115" spans="1:4" x14ac:dyDescent="0.25">
      <c r="A5115" t="s">
        <v>8262</v>
      </c>
      <c r="B5115" s="51">
        <v>3218</v>
      </c>
      <c r="C5115" t="s">
        <v>8264</v>
      </c>
    </row>
    <row r="5116" spans="1:4" x14ac:dyDescent="0.25">
      <c r="A5116" t="s">
        <v>8266</v>
      </c>
      <c r="B5116" s="51">
        <v>3219</v>
      </c>
      <c r="C5116" t="s">
        <v>8267</v>
      </c>
      <c r="D5116" t="s">
        <v>8268</v>
      </c>
    </row>
    <row r="5117" spans="1:4" x14ac:dyDescent="0.25">
      <c r="A5117" t="s">
        <v>8266</v>
      </c>
      <c r="B5117" s="51">
        <v>3219</v>
      </c>
      <c r="C5117" t="s">
        <v>8269</v>
      </c>
      <c r="D5117" t="s">
        <v>8268</v>
      </c>
    </row>
    <row r="5118" spans="1:4" x14ac:dyDescent="0.25">
      <c r="A5118" t="s">
        <v>8266</v>
      </c>
      <c r="B5118" s="51">
        <v>3219</v>
      </c>
      <c r="C5118" t="s">
        <v>8270</v>
      </c>
      <c r="D5118" t="s">
        <v>8268</v>
      </c>
    </row>
    <row r="5119" spans="1:4" x14ac:dyDescent="0.25">
      <c r="A5119" t="s">
        <v>8266</v>
      </c>
      <c r="B5119" s="51">
        <v>3219</v>
      </c>
      <c r="C5119" t="s">
        <v>8271</v>
      </c>
      <c r="D5119" t="s">
        <v>8268</v>
      </c>
    </row>
    <row r="5120" spans="1:4" x14ac:dyDescent="0.25">
      <c r="A5120" t="s">
        <v>8266</v>
      </c>
      <c r="B5120" s="51">
        <v>3219</v>
      </c>
      <c r="C5120" t="s">
        <v>8268</v>
      </c>
    </row>
    <row r="5121" spans="1:4" x14ac:dyDescent="0.25">
      <c r="A5121" t="s">
        <v>8266</v>
      </c>
      <c r="B5121" s="51">
        <v>3219</v>
      </c>
      <c r="C5121" t="s">
        <v>8272</v>
      </c>
      <c r="D5121" t="s">
        <v>8268</v>
      </c>
    </row>
    <row r="5122" spans="1:4" x14ac:dyDescent="0.25">
      <c r="A5122" t="s">
        <v>8273</v>
      </c>
      <c r="B5122" s="51">
        <v>3220</v>
      </c>
      <c r="C5122" t="s">
        <v>8274</v>
      </c>
      <c r="D5122" t="s">
        <v>8275</v>
      </c>
    </row>
    <row r="5123" spans="1:4" x14ac:dyDescent="0.25">
      <c r="A5123" t="s">
        <v>8273</v>
      </c>
      <c r="B5123" s="51">
        <v>3220</v>
      </c>
      <c r="C5123" t="s">
        <v>8276</v>
      </c>
      <c r="D5123" t="s">
        <v>8275</v>
      </c>
    </row>
    <row r="5124" spans="1:4" x14ac:dyDescent="0.25">
      <c r="A5124" t="s">
        <v>8273</v>
      </c>
      <c r="B5124" s="51">
        <v>3220</v>
      </c>
      <c r="C5124" t="s">
        <v>8277</v>
      </c>
      <c r="D5124" t="s">
        <v>8275</v>
      </c>
    </row>
    <row r="5125" spans="1:4" x14ac:dyDescent="0.25">
      <c r="A5125" t="s">
        <v>8273</v>
      </c>
      <c r="B5125" s="51">
        <v>3220</v>
      </c>
      <c r="C5125" t="s">
        <v>8275</v>
      </c>
    </row>
    <row r="5126" spans="1:4" x14ac:dyDescent="0.25">
      <c r="A5126" t="s">
        <v>8273</v>
      </c>
      <c r="B5126" s="51">
        <v>3220</v>
      </c>
      <c r="C5126" t="s">
        <v>8278</v>
      </c>
      <c r="D5126" t="s">
        <v>8275</v>
      </c>
    </row>
    <row r="5127" spans="1:4" x14ac:dyDescent="0.25">
      <c r="A5127" t="s">
        <v>8279</v>
      </c>
      <c r="B5127" s="51">
        <v>3221</v>
      </c>
      <c r="C5127" t="s">
        <v>8280</v>
      </c>
      <c r="D5127" t="s">
        <v>8281</v>
      </c>
    </row>
    <row r="5128" spans="1:4" x14ac:dyDescent="0.25">
      <c r="A5128" t="s">
        <v>8279</v>
      </c>
      <c r="B5128" s="51">
        <v>3221</v>
      </c>
      <c r="C5128" t="s">
        <v>8282</v>
      </c>
      <c r="D5128" t="s">
        <v>8281</v>
      </c>
    </row>
    <row r="5129" spans="1:4" x14ac:dyDescent="0.25">
      <c r="A5129" t="s">
        <v>8279</v>
      </c>
      <c r="B5129" s="51">
        <v>3221</v>
      </c>
      <c r="C5129" t="s">
        <v>8283</v>
      </c>
      <c r="D5129" t="s">
        <v>8281</v>
      </c>
    </row>
    <row r="5130" spans="1:4" x14ac:dyDescent="0.25">
      <c r="A5130" t="s">
        <v>8279</v>
      </c>
      <c r="B5130" s="51">
        <v>3221</v>
      </c>
      <c r="C5130" t="s">
        <v>8281</v>
      </c>
    </row>
    <row r="5131" spans="1:4" x14ac:dyDescent="0.25">
      <c r="A5131" t="s">
        <v>8279</v>
      </c>
      <c r="B5131" s="51">
        <v>3221</v>
      </c>
      <c r="C5131" t="s">
        <v>8284</v>
      </c>
      <c r="D5131" t="s">
        <v>8281</v>
      </c>
    </row>
    <row r="5132" spans="1:4" x14ac:dyDescent="0.25">
      <c r="A5132" t="s">
        <v>8279</v>
      </c>
      <c r="B5132" s="51">
        <v>3221</v>
      </c>
      <c r="C5132" t="s">
        <v>8285</v>
      </c>
      <c r="D5132" t="s">
        <v>8281</v>
      </c>
    </row>
    <row r="5133" spans="1:4" x14ac:dyDescent="0.25">
      <c r="A5133" t="s">
        <v>8286</v>
      </c>
      <c r="B5133" s="51">
        <v>3222</v>
      </c>
      <c r="C5133" t="s">
        <v>8287</v>
      </c>
      <c r="D5133" t="s">
        <v>8288</v>
      </c>
    </row>
    <row r="5134" spans="1:4" x14ac:dyDescent="0.25">
      <c r="A5134" t="s">
        <v>8286</v>
      </c>
      <c r="B5134" s="51">
        <v>3222</v>
      </c>
      <c r="C5134" t="s">
        <v>8289</v>
      </c>
      <c r="D5134" t="s">
        <v>8288</v>
      </c>
    </row>
    <row r="5135" spans="1:4" x14ac:dyDescent="0.25">
      <c r="A5135" t="s">
        <v>8286</v>
      </c>
      <c r="B5135" s="51">
        <v>3222</v>
      </c>
      <c r="C5135" t="s">
        <v>8288</v>
      </c>
    </row>
    <row r="5136" spans="1:4" x14ac:dyDescent="0.25">
      <c r="A5136" t="s">
        <v>8286</v>
      </c>
      <c r="B5136" s="51">
        <v>3222</v>
      </c>
      <c r="C5136" t="s">
        <v>8290</v>
      </c>
      <c r="D5136" t="s">
        <v>8288</v>
      </c>
    </row>
    <row r="5137" spans="1:4" x14ac:dyDescent="0.25">
      <c r="A5137" t="s">
        <v>8291</v>
      </c>
      <c r="B5137" s="51">
        <v>3223</v>
      </c>
      <c r="C5137" t="s">
        <v>8292</v>
      </c>
      <c r="D5137" t="s">
        <v>8293</v>
      </c>
    </row>
    <row r="5138" spans="1:4" x14ac:dyDescent="0.25">
      <c r="A5138" t="s">
        <v>8291</v>
      </c>
      <c r="B5138" s="51">
        <v>3223</v>
      </c>
      <c r="C5138" t="s">
        <v>8294</v>
      </c>
      <c r="D5138" t="s">
        <v>8293</v>
      </c>
    </row>
    <row r="5139" spans="1:4" x14ac:dyDescent="0.25">
      <c r="A5139" t="s">
        <v>8291</v>
      </c>
      <c r="B5139" s="51">
        <v>3223</v>
      </c>
      <c r="C5139" t="s">
        <v>8293</v>
      </c>
    </row>
    <row r="5140" spans="1:4" x14ac:dyDescent="0.25">
      <c r="A5140" t="s">
        <v>8295</v>
      </c>
      <c r="B5140" s="51">
        <v>3224</v>
      </c>
      <c r="C5140" t="s">
        <v>8296</v>
      </c>
      <c r="D5140" t="s">
        <v>8297</v>
      </c>
    </row>
    <row r="5141" spans="1:4" x14ac:dyDescent="0.25">
      <c r="A5141" t="s">
        <v>8295</v>
      </c>
      <c r="B5141" s="51">
        <v>3224</v>
      </c>
      <c r="C5141" t="s">
        <v>8297</v>
      </c>
    </row>
    <row r="5142" spans="1:4" x14ac:dyDescent="0.25">
      <c r="A5142" t="s">
        <v>8295</v>
      </c>
      <c r="B5142" s="51">
        <v>3224</v>
      </c>
      <c r="C5142" t="s">
        <v>8298</v>
      </c>
      <c r="D5142" t="s">
        <v>8297</v>
      </c>
    </row>
    <row r="5143" spans="1:4" x14ac:dyDescent="0.25">
      <c r="A5143" t="s">
        <v>8299</v>
      </c>
      <c r="B5143" s="51">
        <v>3225</v>
      </c>
      <c r="C5143" t="s">
        <v>8300</v>
      </c>
      <c r="D5143" t="s">
        <v>8301</v>
      </c>
    </row>
    <row r="5144" spans="1:4" x14ac:dyDescent="0.25">
      <c r="A5144" t="s">
        <v>8299</v>
      </c>
      <c r="B5144" s="51">
        <v>3225</v>
      </c>
      <c r="C5144" t="s">
        <v>8302</v>
      </c>
      <c r="D5144" t="s">
        <v>8301</v>
      </c>
    </row>
    <row r="5145" spans="1:4" x14ac:dyDescent="0.25">
      <c r="A5145" t="s">
        <v>8299</v>
      </c>
      <c r="B5145" s="51">
        <v>3225</v>
      </c>
      <c r="C5145" t="s">
        <v>8303</v>
      </c>
      <c r="D5145" t="s">
        <v>8301</v>
      </c>
    </row>
    <row r="5146" spans="1:4" x14ac:dyDescent="0.25">
      <c r="A5146" t="s">
        <v>8299</v>
      </c>
      <c r="B5146" s="51">
        <v>3225</v>
      </c>
      <c r="C5146" t="s">
        <v>8301</v>
      </c>
    </row>
    <row r="5147" spans="1:4" x14ac:dyDescent="0.25">
      <c r="A5147" t="s">
        <v>8299</v>
      </c>
      <c r="B5147" s="51">
        <v>3225</v>
      </c>
      <c r="C5147" t="s">
        <v>8304</v>
      </c>
      <c r="D5147" t="s">
        <v>8301</v>
      </c>
    </row>
    <row r="5148" spans="1:4" x14ac:dyDescent="0.25">
      <c r="A5148" t="s">
        <v>8305</v>
      </c>
      <c r="B5148" s="51">
        <v>3226</v>
      </c>
      <c r="C5148" t="s">
        <v>8306</v>
      </c>
      <c r="D5148" t="s">
        <v>8307</v>
      </c>
    </row>
    <row r="5149" spans="1:4" x14ac:dyDescent="0.25">
      <c r="A5149" t="s">
        <v>8305</v>
      </c>
      <c r="B5149" s="51">
        <v>3226</v>
      </c>
      <c r="C5149" t="s">
        <v>8308</v>
      </c>
      <c r="D5149" t="s">
        <v>8307</v>
      </c>
    </row>
    <row r="5150" spans="1:4" x14ac:dyDescent="0.25">
      <c r="A5150" t="s">
        <v>8305</v>
      </c>
      <c r="B5150" s="51">
        <v>3226</v>
      </c>
      <c r="C5150" t="s">
        <v>8309</v>
      </c>
      <c r="D5150" t="s">
        <v>8307</v>
      </c>
    </row>
    <row r="5151" spans="1:4" x14ac:dyDescent="0.25">
      <c r="A5151" t="s">
        <v>8305</v>
      </c>
      <c r="B5151" s="51">
        <v>3226</v>
      </c>
      <c r="C5151" t="s">
        <v>8310</v>
      </c>
      <c r="D5151" t="s">
        <v>8307</v>
      </c>
    </row>
    <row r="5152" spans="1:4" x14ac:dyDescent="0.25">
      <c r="A5152" t="s">
        <v>8305</v>
      </c>
      <c r="B5152" s="51">
        <v>3226</v>
      </c>
      <c r="C5152" t="s">
        <v>8307</v>
      </c>
    </row>
    <row r="5153" spans="1:4" x14ac:dyDescent="0.25">
      <c r="A5153" t="s">
        <v>8305</v>
      </c>
      <c r="B5153" s="51">
        <v>3226</v>
      </c>
      <c r="C5153" t="s">
        <v>8311</v>
      </c>
      <c r="D5153" t="s">
        <v>8307</v>
      </c>
    </row>
    <row r="5154" spans="1:4" x14ac:dyDescent="0.25">
      <c r="A5154" t="s">
        <v>8312</v>
      </c>
      <c r="B5154" s="51">
        <v>3227</v>
      </c>
      <c r="C5154" t="s">
        <v>8313</v>
      </c>
      <c r="D5154" t="s">
        <v>8314</v>
      </c>
    </row>
    <row r="5155" spans="1:4" x14ac:dyDescent="0.25">
      <c r="A5155" t="s">
        <v>8312</v>
      </c>
      <c r="B5155" s="51">
        <v>3227</v>
      </c>
      <c r="C5155" t="s">
        <v>8314</v>
      </c>
    </row>
    <row r="5156" spans="1:4" x14ac:dyDescent="0.25">
      <c r="A5156" t="s">
        <v>8315</v>
      </c>
      <c r="B5156" s="51">
        <v>3228</v>
      </c>
      <c r="C5156" t="s">
        <v>8316</v>
      </c>
      <c r="D5156" t="s">
        <v>8317</v>
      </c>
    </row>
    <row r="5157" spans="1:4" x14ac:dyDescent="0.25">
      <c r="A5157" t="s">
        <v>8315</v>
      </c>
      <c r="B5157" s="51">
        <v>3228</v>
      </c>
      <c r="C5157" t="s">
        <v>8318</v>
      </c>
      <c r="D5157" t="s">
        <v>8317</v>
      </c>
    </row>
    <row r="5158" spans="1:4" x14ac:dyDescent="0.25">
      <c r="A5158" t="s">
        <v>8315</v>
      </c>
      <c r="B5158" s="51">
        <v>3228</v>
      </c>
      <c r="C5158" t="s">
        <v>8317</v>
      </c>
    </row>
    <row r="5159" spans="1:4" x14ac:dyDescent="0.25">
      <c r="A5159" t="s">
        <v>8315</v>
      </c>
      <c r="B5159" s="51">
        <v>3228</v>
      </c>
      <c r="C5159" t="s">
        <v>8319</v>
      </c>
      <c r="D5159" t="s">
        <v>8317</v>
      </c>
    </row>
    <row r="5160" spans="1:4" x14ac:dyDescent="0.25">
      <c r="A5160" t="s">
        <v>8320</v>
      </c>
      <c r="B5160" s="51">
        <v>3229</v>
      </c>
      <c r="C5160" t="s">
        <v>8321</v>
      </c>
      <c r="D5160" t="s">
        <v>8322</v>
      </c>
    </row>
    <row r="5161" spans="1:4" x14ac:dyDescent="0.25">
      <c r="A5161" t="s">
        <v>8320</v>
      </c>
      <c r="B5161" s="51">
        <v>3229</v>
      </c>
      <c r="C5161" t="s">
        <v>8323</v>
      </c>
      <c r="D5161" t="s">
        <v>8322</v>
      </c>
    </row>
    <row r="5162" spans="1:4" x14ac:dyDescent="0.25">
      <c r="A5162" t="s">
        <v>8320</v>
      </c>
      <c r="B5162" s="51">
        <v>3229</v>
      </c>
      <c r="C5162" t="s">
        <v>8324</v>
      </c>
      <c r="D5162" t="s">
        <v>8322</v>
      </c>
    </row>
    <row r="5163" spans="1:4" x14ac:dyDescent="0.25">
      <c r="A5163" t="s">
        <v>8320</v>
      </c>
      <c r="B5163" s="51">
        <v>3229</v>
      </c>
      <c r="C5163" t="s">
        <v>8325</v>
      </c>
      <c r="D5163" t="s">
        <v>8322</v>
      </c>
    </row>
    <row r="5164" spans="1:4" x14ac:dyDescent="0.25">
      <c r="A5164" t="s">
        <v>8320</v>
      </c>
      <c r="B5164" s="51">
        <v>3229</v>
      </c>
      <c r="C5164" t="s">
        <v>8322</v>
      </c>
    </row>
    <row r="5165" spans="1:4" x14ac:dyDescent="0.25">
      <c r="A5165" t="s">
        <v>8326</v>
      </c>
      <c r="B5165" s="51">
        <v>3230</v>
      </c>
      <c r="C5165" t="s">
        <v>8327</v>
      </c>
      <c r="D5165" t="s">
        <v>8328</v>
      </c>
    </row>
    <row r="5166" spans="1:4" x14ac:dyDescent="0.25">
      <c r="A5166" t="s">
        <v>8326</v>
      </c>
      <c r="B5166" s="51">
        <v>3230</v>
      </c>
      <c r="C5166" t="s">
        <v>8328</v>
      </c>
    </row>
    <row r="5167" spans="1:4" x14ac:dyDescent="0.25">
      <c r="A5167" t="s">
        <v>8326</v>
      </c>
      <c r="B5167" s="51">
        <v>3230</v>
      </c>
      <c r="C5167" t="s">
        <v>8329</v>
      </c>
      <c r="D5167" t="s">
        <v>8328</v>
      </c>
    </row>
    <row r="5168" spans="1:4" x14ac:dyDescent="0.25">
      <c r="A5168" t="s">
        <v>8330</v>
      </c>
      <c r="B5168" s="51">
        <v>3231</v>
      </c>
      <c r="C5168" t="s">
        <v>8331</v>
      </c>
      <c r="D5168" t="s">
        <v>8332</v>
      </c>
    </row>
    <row r="5169" spans="1:4" x14ac:dyDescent="0.25">
      <c r="A5169" t="s">
        <v>8330</v>
      </c>
      <c r="B5169" s="51">
        <v>3231</v>
      </c>
      <c r="C5169" t="s">
        <v>8333</v>
      </c>
      <c r="D5169" t="s">
        <v>8332</v>
      </c>
    </row>
    <row r="5170" spans="1:4" x14ac:dyDescent="0.25">
      <c r="A5170" t="s">
        <v>8330</v>
      </c>
      <c r="B5170" s="51">
        <v>3231</v>
      </c>
      <c r="C5170" t="s">
        <v>8332</v>
      </c>
    </row>
    <row r="5171" spans="1:4" x14ac:dyDescent="0.25">
      <c r="A5171" t="s">
        <v>8334</v>
      </c>
      <c r="B5171" s="51">
        <v>3232</v>
      </c>
      <c r="C5171" t="s">
        <v>8335</v>
      </c>
    </row>
    <row r="5172" spans="1:4" x14ac:dyDescent="0.25">
      <c r="A5172" t="s">
        <v>8334</v>
      </c>
      <c r="B5172" s="51">
        <v>3232</v>
      </c>
      <c r="C5172" t="s">
        <v>8336</v>
      </c>
      <c r="D5172" t="s">
        <v>8335</v>
      </c>
    </row>
    <row r="5173" spans="1:4" x14ac:dyDescent="0.25">
      <c r="A5173" t="s">
        <v>8334</v>
      </c>
      <c r="B5173" s="51">
        <v>3232</v>
      </c>
      <c r="C5173" t="s">
        <v>8337</v>
      </c>
      <c r="D5173" t="s">
        <v>8335</v>
      </c>
    </row>
    <row r="5174" spans="1:4" x14ac:dyDescent="0.25">
      <c r="A5174" t="s">
        <v>8338</v>
      </c>
      <c r="B5174" s="51">
        <v>3233</v>
      </c>
      <c r="C5174" t="s">
        <v>8339</v>
      </c>
      <c r="D5174" t="s">
        <v>8340</v>
      </c>
    </row>
    <row r="5175" spans="1:4" x14ac:dyDescent="0.25">
      <c r="A5175" t="s">
        <v>8338</v>
      </c>
      <c r="B5175" s="51">
        <v>3233</v>
      </c>
      <c r="C5175" t="s">
        <v>8341</v>
      </c>
      <c r="D5175" t="s">
        <v>8340</v>
      </c>
    </row>
    <row r="5176" spans="1:4" x14ac:dyDescent="0.25">
      <c r="A5176" t="s">
        <v>8338</v>
      </c>
      <c r="B5176" s="51">
        <v>3233</v>
      </c>
      <c r="C5176" t="s">
        <v>8342</v>
      </c>
      <c r="D5176" t="s">
        <v>8340</v>
      </c>
    </row>
    <row r="5177" spans="1:4" x14ac:dyDescent="0.25">
      <c r="A5177" t="s">
        <v>8338</v>
      </c>
      <c r="B5177" s="51">
        <v>3233</v>
      </c>
      <c r="C5177" t="s">
        <v>8340</v>
      </c>
    </row>
    <row r="5178" spans="1:4" x14ac:dyDescent="0.25">
      <c r="A5178" t="s">
        <v>8338</v>
      </c>
      <c r="B5178" s="51">
        <v>3233</v>
      </c>
      <c r="C5178" t="s">
        <v>8343</v>
      </c>
      <c r="D5178" t="s">
        <v>8340</v>
      </c>
    </row>
    <row r="5179" spans="1:4" x14ac:dyDescent="0.25">
      <c r="A5179" t="s">
        <v>8338</v>
      </c>
      <c r="B5179" s="51">
        <v>3233</v>
      </c>
      <c r="C5179" t="s">
        <v>8344</v>
      </c>
      <c r="D5179" t="s">
        <v>8340</v>
      </c>
    </row>
    <row r="5180" spans="1:4" x14ac:dyDescent="0.25">
      <c r="A5180" t="s">
        <v>8345</v>
      </c>
      <c r="B5180" s="51">
        <v>3235</v>
      </c>
      <c r="C5180" t="s">
        <v>8346</v>
      </c>
      <c r="D5180" t="s">
        <v>8347</v>
      </c>
    </row>
    <row r="5181" spans="1:4" x14ac:dyDescent="0.25">
      <c r="A5181" t="s">
        <v>8345</v>
      </c>
      <c r="B5181" s="51">
        <v>3235</v>
      </c>
      <c r="C5181" t="s">
        <v>8348</v>
      </c>
      <c r="D5181" t="s">
        <v>8347</v>
      </c>
    </row>
    <row r="5182" spans="1:4" x14ac:dyDescent="0.25">
      <c r="A5182" t="s">
        <v>8345</v>
      </c>
      <c r="B5182" s="51">
        <v>3235</v>
      </c>
      <c r="C5182" t="s">
        <v>8347</v>
      </c>
    </row>
    <row r="5183" spans="1:4" x14ac:dyDescent="0.25">
      <c r="A5183" t="s">
        <v>8349</v>
      </c>
      <c r="B5183" s="51">
        <v>3236</v>
      </c>
      <c r="C5183" t="s">
        <v>8350</v>
      </c>
      <c r="D5183" t="s">
        <v>8351</v>
      </c>
    </row>
    <row r="5184" spans="1:4" x14ac:dyDescent="0.25">
      <c r="A5184" t="s">
        <v>8349</v>
      </c>
      <c r="B5184" s="51">
        <v>3236</v>
      </c>
      <c r="C5184" t="s">
        <v>8352</v>
      </c>
      <c r="D5184" t="s">
        <v>8351</v>
      </c>
    </row>
    <row r="5185" spans="1:4" x14ac:dyDescent="0.25">
      <c r="A5185" t="s">
        <v>8349</v>
      </c>
      <c r="B5185" s="51">
        <v>3236</v>
      </c>
      <c r="C5185" t="s">
        <v>8353</v>
      </c>
      <c r="D5185" t="s">
        <v>8351</v>
      </c>
    </row>
    <row r="5186" spans="1:4" x14ac:dyDescent="0.25">
      <c r="A5186" t="s">
        <v>8349</v>
      </c>
      <c r="B5186" s="51">
        <v>3236</v>
      </c>
      <c r="C5186" t="s">
        <v>8354</v>
      </c>
      <c r="D5186" t="s">
        <v>8351</v>
      </c>
    </row>
    <row r="5187" spans="1:4" x14ac:dyDescent="0.25">
      <c r="A5187" t="s">
        <v>8349</v>
      </c>
      <c r="B5187" s="51">
        <v>3236</v>
      </c>
      <c r="C5187" t="s">
        <v>8355</v>
      </c>
      <c r="D5187" t="s">
        <v>8351</v>
      </c>
    </row>
    <row r="5188" spans="1:4" x14ac:dyDescent="0.25">
      <c r="A5188" t="s">
        <v>8349</v>
      </c>
      <c r="B5188" s="51">
        <v>3236</v>
      </c>
      <c r="C5188" t="s">
        <v>8351</v>
      </c>
    </row>
    <row r="5189" spans="1:4" x14ac:dyDescent="0.25">
      <c r="A5189" t="s">
        <v>8356</v>
      </c>
      <c r="B5189" s="51">
        <v>3237</v>
      </c>
      <c r="C5189" t="s">
        <v>8357</v>
      </c>
      <c r="D5189" t="s">
        <v>8358</v>
      </c>
    </row>
    <row r="5190" spans="1:4" x14ac:dyDescent="0.25">
      <c r="A5190" t="s">
        <v>8356</v>
      </c>
      <c r="B5190" s="51">
        <v>3237</v>
      </c>
      <c r="C5190" t="s">
        <v>8358</v>
      </c>
    </row>
    <row r="5191" spans="1:4" x14ac:dyDescent="0.25">
      <c r="A5191" t="s">
        <v>8359</v>
      </c>
      <c r="B5191" s="51">
        <v>3238</v>
      </c>
      <c r="C5191" t="s">
        <v>8360</v>
      </c>
      <c r="D5191" t="s">
        <v>8361</v>
      </c>
    </row>
    <row r="5192" spans="1:4" x14ac:dyDescent="0.25">
      <c r="A5192" t="s">
        <v>8359</v>
      </c>
      <c r="B5192" s="51">
        <v>3238</v>
      </c>
      <c r="C5192" t="s">
        <v>8362</v>
      </c>
      <c r="D5192" t="s">
        <v>8361</v>
      </c>
    </row>
    <row r="5193" spans="1:4" x14ac:dyDescent="0.25">
      <c r="A5193" t="s">
        <v>8359</v>
      </c>
      <c r="B5193" s="51">
        <v>3238</v>
      </c>
      <c r="C5193" t="s">
        <v>8363</v>
      </c>
      <c r="D5193" t="s">
        <v>8361</v>
      </c>
    </row>
    <row r="5194" spans="1:4" x14ac:dyDescent="0.25">
      <c r="A5194" t="s">
        <v>8359</v>
      </c>
      <c r="B5194" s="51">
        <v>3238</v>
      </c>
      <c r="C5194" t="s">
        <v>8364</v>
      </c>
      <c r="D5194" t="s">
        <v>8361</v>
      </c>
    </row>
    <row r="5195" spans="1:4" x14ac:dyDescent="0.25">
      <c r="A5195" t="s">
        <v>8359</v>
      </c>
      <c r="B5195" s="51">
        <v>3238</v>
      </c>
      <c r="C5195" t="s">
        <v>8361</v>
      </c>
    </row>
    <row r="5196" spans="1:4" x14ac:dyDescent="0.25">
      <c r="A5196" t="s">
        <v>8365</v>
      </c>
      <c r="B5196" s="51">
        <v>3239</v>
      </c>
      <c r="C5196" t="s">
        <v>8366</v>
      </c>
      <c r="D5196" t="s">
        <v>8367</v>
      </c>
    </row>
    <row r="5197" spans="1:4" x14ac:dyDescent="0.25">
      <c r="A5197" t="s">
        <v>8365</v>
      </c>
      <c r="B5197" s="51">
        <v>3239</v>
      </c>
      <c r="C5197" t="s">
        <v>8368</v>
      </c>
      <c r="D5197" t="s">
        <v>8367</v>
      </c>
    </row>
    <row r="5198" spans="1:4" x14ac:dyDescent="0.25">
      <c r="A5198" t="s">
        <v>8365</v>
      </c>
      <c r="B5198" s="51">
        <v>3239</v>
      </c>
      <c r="C5198" t="s">
        <v>8369</v>
      </c>
      <c r="D5198" t="s">
        <v>8367</v>
      </c>
    </row>
    <row r="5199" spans="1:4" x14ac:dyDescent="0.25">
      <c r="A5199" t="s">
        <v>8365</v>
      </c>
      <c r="B5199" s="51">
        <v>3239</v>
      </c>
      <c r="C5199" t="s">
        <v>8367</v>
      </c>
    </row>
    <row r="5200" spans="1:4" x14ac:dyDescent="0.25">
      <c r="A5200" t="s">
        <v>8370</v>
      </c>
      <c r="B5200" s="51">
        <v>3240</v>
      </c>
      <c r="C5200" t="s">
        <v>8371</v>
      </c>
      <c r="D5200" t="s">
        <v>8372</v>
      </c>
    </row>
    <row r="5201" spans="1:4" x14ac:dyDescent="0.25">
      <c r="A5201" t="s">
        <v>8370</v>
      </c>
      <c r="B5201" s="51">
        <v>3240</v>
      </c>
      <c r="C5201" t="s">
        <v>8373</v>
      </c>
      <c r="D5201" t="s">
        <v>8372</v>
      </c>
    </row>
    <row r="5202" spans="1:4" x14ac:dyDescent="0.25">
      <c r="A5202" t="s">
        <v>8370</v>
      </c>
      <c r="B5202" s="51">
        <v>3240</v>
      </c>
      <c r="C5202" t="s">
        <v>8372</v>
      </c>
    </row>
    <row r="5203" spans="1:4" x14ac:dyDescent="0.25">
      <c r="A5203" t="s">
        <v>8370</v>
      </c>
      <c r="B5203" s="51">
        <v>3240</v>
      </c>
      <c r="C5203" t="s">
        <v>8374</v>
      </c>
      <c r="D5203" t="s">
        <v>8372</v>
      </c>
    </row>
    <row r="5204" spans="1:4" x14ac:dyDescent="0.25">
      <c r="A5204" t="s">
        <v>8375</v>
      </c>
      <c r="B5204" s="51">
        <v>3241</v>
      </c>
      <c r="C5204" t="s">
        <v>8376</v>
      </c>
      <c r="D5204" t="s">
        <v>8377</v>
      </c>
    </row>
    <row r="5205" spans="1:4" x14ac:dyDescent="0.25">
      <c r="A5205" t="s">
        <v>8375</v>
      </c>
      <c r="B5205" s="51">
        <v>3241</v>
      </c>
      <c r="C5205" t="s">
        <v>8377</v>
      </c>
    </row>
    <row r="5206" spans="1:4" x14ac:dyDescent="0.25">
      <c r="A5206" t="s">
        <v>8378</v>
      </c>
      <c r="B5206" s="51">
        <v>3242</v>
      </c>
      <c r="C5206" t="s">
        <v>8379</v>
      </c>
      <c r="D5206" t="s">
        <v>8380</v>
      </c>
    </row>
    <row r="5207" spans="1:4" x14ac:dyDescent="0.25">
      <c r="A5207" t="s">
        <v>8378</v>
      </c>
      <c r="B5207" s="51">
        <v>3242</v>
      </c>
      <c r="C5207" t="s">
        <v>8381</v>
      </c>
      <c r="D5207" t="s">
        <v>8380</v>
      </c>
    </row>
    <row r="5208" spans="1:4" x14ac:dyDescent="0.25">
      <c r="A5208" t="s">
        <v>8378</v>
      </c>
      <c r="B5208" s="51">
        <v>3242</v>
      </c>
      <c r="C5208" t="s">
        <v>8382</v>
      </c>
      <c r="D5208" t="s">
        <v>8380</v>
      </c>
    </row>
    <row r="5209" spans="1:4" x14ac:dyDescent="0.25">
      <c r="A5209" t="s">
        <v>8378</v>
      </c>
      <c r="B5209" s="51">
        <v>3242</v>
      </c>
      <c r="C5209" t="s">
        <v>8383</v>
      </c>
      <c r="D5209" t="s">
        <v>8380</v>
      </c>
    </row>
    <row r="5210" spans="1:4" x14ac:dyDescent="0.25">
      <c r="A5210" t="s">
        <v>8378</v>
      </c>
      <c r="B5210" s="51">
        <v>3242</v>
      </c>
      <c r="C5210" t="s">
        <v>8384</v>
      </c>
      <c r="D5210" t="s">
        <v>8380</v>
      </c>
    </row>
    <row r="5211" spans="1:4" x14ac:dyDescent="0.25">
      <c r="A5211" t="s">
        <v>8378</v>
      </c>
      <c r="B5211" s="51">
        <v>3242</v>
      </c>
      <c r="C5211" t="s">
        <v>8385</v>
      </c>
      <c r="D5211" t="s">
        <v>8380</v>
      </c>
    </row>
    <row r="5212" spans="1:4" x14ac:dyDescent="0.25">
      <c r="A5212" t="s">
        <v>8378</v>
      </c>
      <c r="B5212" s="51">
        <v>3242</v>
      </c>
      <c r="C5212" t="s">
        <v>8380</v>
      </c>
    </row>
    <row r="5213" spans="1:4" x14ac:dyDescent="0.25">
      <c r="A5213" t="s">
        <v>8386</v>
      </c>
      <c r="B5213" s="51">
        <v>3243</v>
      </c>
      <c r="C5213" t="s">
        <v>8387</v>
      </c>
      <c r="D5213" t="s">
        <v>8388</v>
      </c>
    </row>
    <row r="5214" spans="1:4" x14ac:dyDescent="0.25">
      <c r="A5214" t="s">
        <v>8386</v>
      </c>
      <c r="B5214" s="51">
        <v>3243</v>
      </c>
      <c r="C5214" t="s">
        <v>8389</v>
      </c>
      <c r="D5214" t="s">
        <v>8388</v>
      </c>
    </row>
    <row r="5215" spans="1:4" x14ac:dyDescent="0.25">
      <c r="A5215" t="s">
        <v>8386</v>
      </c>
      <c r="B5215" s="51">
        <v>3243</v>
      </c>
      <c r="C5215" t="s">
        <v>8390</v>
      </c>
      <c r="D5215" t="s">
        <v>8388</v>
      </c>
    </row>
    <row r="5216" spans="1:4" x14ac:dyDescent="0.25">
      <c r="A5216" t="s">
        <v>8386</v>
      </c>
      <c r="B5216" s="51">
        <v>3243</v>
      </c>
      <c r="C5216" t="s">
        <v>8391</v>
      </c>
      <c r="D5216" t="s">
        <v>8388</v>
      </c>
    </row>
    <row r="5217" spans="1:4" x14ac:dyDescent="0.25">
      <c r="A5217" t="s">
        <v>8386</v>
      </c>
      <c r="B5217" s="51">
        <v>3243</v>
      </c>
      <c r="C5217" t="s">
        <v>8392</v>
      </c>
      <c r="D5217" t="s">
        <v>8388</v>
      </c>
    </row>
    <row r="5218" spans="1:4" x14ac:dyDescent="0.25">
      <c r="A5218" t="s">
        <v>8386</v>
      </c>
      <c r="B5218" s="51">
        <v>3243</v>
      </c>
      <c r="C5218" t="s">
        <v>8393</v>
      </c>
      <c r="D5218" t="s">
        <v>8388</v>
      </c>
    </row>
    <row r="5219" spans="1:4" x14ac:dyDescent="0.25">
      <c r="A5219" t="s">
        <v>8386</v>
      </c>
      <c r="B5219" s="51">
        <v>3243</v>
      </c>
      <c r="C5219" t="s">
        <v>8388</v>
      </c>
    </row>
    <row r="5220" spans="1:4" x14ac:dyDescent="0.25">
      <c r="A5220" t="s">
        <v>8394</v>
      </c>
      <c r="B5220" s="51">
        <v>3244</v>
      </c>
      <c r="C5220" t="s">
        <v>8395</v>
      </c>
      <c r="D5220" t="s">
        <v>8396</v>
      </c>
    </row>
    <row r="5221" spans="1:4" x14ac:dyDescent="0.25">
      <c r="A5221" t="s">
        <v>8394</v>
      </c>
      <c r="B5221" s="51">
        <v>3244</v>
      </c>
      <c r="C5221" t="s">
        <v>8396</v>
      </c>
    </row>
    <row r="5222" spans="1:4" x14ac:dyDescent="0.25">
      <c r="A5222" t="s">
        <v>8397</v>
      </c>
      <c r="B5222" s="51">
        <v>3245</v>
      </c>
      <c r="C5222" t="s">
        <v>8398</v>
      </c>
      <c r="D5222" t="s">
        <v>8399</v>
      </c>
    </row>
    <row r="5223" spans="1:4" x14ac:dyDescent="0.25">
      <c r="A5223" t="s">
        <v>8397</v>
      </c>
      <c r="B5223" s="51">
        <v>3245</v>
      </c>
      <c r="C5223" t="s">
        <v>8399</v>
      </c>
    </row>
    <row r="5224" spans="1:4" x14ac:dyDescent="0.25">
      <c r="A5224" t="s">
        <v>8397</v>
      </c>
      <c r="B5224" s="51">
        <v>3245</v>
      </c>
      <c r="C5224" t="s">
        <v>8400</v>
      </c>
      <c r="D5224" t="s">
        <v>8399</v>
      </c>
    </row>
    <row r="5225" spans="1:4" x14ac:dyDescent="0.25">
      <c r="A5225" t="s">
        <v>8397</v>
      </c>
      <c r="B5225" s="51">
        <v>3245</v>
      </c>
      <c r="C5225" t="s">
        <v>8401</v>
      </c>
      <c r="D5225" t="s">
        <v>8399</v>
      </c>
    </row>
    <row r="5226" spans="1:4" x14ac:dyDescent="0.25">
      <c r="A5226" t="s">
        <v>8402</v>
      </c>
      <c r="B5226" s="51">
        <v>3246</v>
      </c>
      <c r="C5226" t="s">
        <v>8403</v>
      </c>
      <c r="D5226" t="s">
        <v>8404</v>
      </c>
    </row>
    <row r="5227" spans="1:4" x14ac:dyDescent="0.25">
      <c r="A5227" t="s">
        <v>8402</v>
      </c>
      <c r="B5227" s="51">
        <v>3246</v>
      </c>
      <c r="C5227" t="s">
        <v>8404</v>
      </c>
    </row>
    <row r="5228" spans="1:4" x14ac:dyDescent="0.25">
      <c r="A5228" t="s">
        <v>8402</v>
      </c>
      <c r="B5228" s="51">
        <v>3246</v>
      </c>
      <c r="C5228" t="s">
        <v>8405</v>
      </c>
      <c r="D5228" t="s">
        <v>8404</v>
      </c>
    </row>
    <row r="5229" spans="1:4" x14ac:dyDescent="0.25">
      <c r="A5229" t="s">
        <v>8406</v>
      </c>
      <c r="B5229" s="51">
        <v>3247</v>
      </c>
      <c r="C5229" t="s">
        <v>8407</v>
      </c>
      <c r="D5229" t="s">
        <v>8408</v>
      </c>
    </row>
    <row r="5230" spans="1:4" x14ac:dyDescent="0.25">
      <c r="A5230" t="s">
        <v>8406</v>
      </c>
      <c r="B5230" s="51">
        <v>3247</v>
      </c>
      <c r="C5230" t="s">
        <v>8408</v>
      </c>
    </row>
    <row r="5231" spans="1:4" x14ac:dyDescent="0.25">
      <c r="A5231" t="s">
        <v>8406</v>
      </c>
      <c r="B5231" s="51">
        <v>3247</v>
      </c>
      <c r="C5231" t="s">
        <v>8409</v>
      </c>
      <c r="D5231" t="s">
        <v>8408</v>
      </c>
    </row>
    <row r="5232" spans="1:4" x14ac:dyDescent="0.25">
      <c r="A5232" t="s">
        <v>8410</v>
      </c>
      <c r="B5232" s="51">
        <v>3249</v>
      </c>
      <c r="C5232" t="s">
        <v>8411</v>
      </c>
      <c r="D5232" t="s">
        <v>8412</v>
      </c>
    </row>
    <row r="5233" spans="1:4" x14ac:dyDescent="0.25">
      <c r="A5233" t="s">
        <v>8410</v>
      </c>
      <c r="B5233" s="51">
        <v>3249</v>
      </c>
      <c r="C5233" t="s">
        <v>8413</v>
      </c>
      <c r="D5233" t="s">
        <v>8412</v>
      </c>
    </row>
    <row r="5234" spans="1:4" x14ac:dyDescent="0.25">
      <c r="A5234" t="s">
        <v>8410</v>
      </c>
      <c r="B5234" s="51">
        <v>3249</v>
      </c>
      <c r="C5234" t="s">
        <v>8414</v>
      </c>
      <c r="D5234" t="s">
        <v>8412</v>
      </c>
    </row>
    <row r="5235" spans="1:4" x14ac:dyDescent="0.25">
      <c r="A5235" t="s">
        <v>8410</v>
      </c>
      <c r="B5235" s="51">
        <v>3249</v>
      </c>
      <c r="C5235" t="s">
        <v>8412</v>
      </c>
    </row>
    <row r="5236" spans="1:4" x14ac:dyDescent="0.25">
      <c r="A5236" t="s">
        <v>8415</v>
      </c>
      <c r="B5236" s="51">
        <v>3250</v>
      </c>
      <c r="C5236" t="s">
        <v>8416</v>
      </c>
      <c r="D5236" t="s">
        <v>8417</v>
      </c>
    </row>
    <row r="5237" spans="1:4" x14ac:dyDescent="0.25">
      <c r="A5237" t="s">
        <v>8415</v>
      </c>
      <c r="B5237" s="51">
        <v>3250</v>
      </c>
      <c r="C5237" t="s">
        <v>8417</v>
      </c>
    </row>
    <row r="5238" spans="1:4" x14ac:dyDescent="0.25">
      <c r="A5238" t="s">
        <v>8415</v>
      </c>
      <c r="B5238" s="51">
        <v>3250</v>
      </c>
      <c r="C5238" t="s">
        <v>8418</v>
      </c>
      <c r="D5238" t="s">
        <v>8417</v>
      </c>
    </row>
    <row r="5239" spans="1:4" x14ac:dyDescent="0.25">
      <c r="A5239" t="s">
        <v>8419</v>
      </c>
      <c r="B5239" s="51">
        <v>3251</v>
      </c>
      <c r="C5239" t="s">
        <v>8420</v>
      </c>
      <c r="D5239" t="s">
        <v>8421</v>
      </c>
    </row>
    <row r="5240" spans="1:4" x14ac:dyDescent="0.25">
      <c r="A5240" t="s">
        <v>8419</v>
      </c>
      <c r="B5240" s="51">
        <v>3251</v>
      </c>
      <c r="C5240" t="s">
        <v>8421</v>
      </c>
    </row>
    <row r="5241" spans="1:4" x14ac:dyDescent="0.25">
      <c r="A5241" t="s">
        <v>8419</v>
      </c>
      <c r="B5241" s="51">
        <v>3251</v>
      </c>
      <c r="C5241" t="s">
        <v>8422</v>
      </c>
      <c r="D5241" t="s">
        <v>8421</v>
      </c>
    </row>
    <row r="5242" spans="1:4" x14ac:dyDescent="0.25">
      <c r="A5242" t="s">
        <v>8419</v>
      </c>
      <c r="B5242" s="51">
        <v>3251</v>
      </c>
      <c r="C5242" t="s">
        <v>8423</v>
      </c>
      <c r="D5242" t="s">
        <v>8421</v>
      </c>
    </row>
    <row r="5243" spans="1:4" x14ac:dyDescent="0.25">
      <c r="A5243" t="s">
        <v>8424</v>
      </c>
      <c r="B5243" s="51">
        <v>3252</v>
      </c>
      <c r="C5243" t="s">
        <v>8425</v>
      </c>
    </row>
    <row r="5244" spans="1:4" x14ac:dyDescent="0.25">
      <c r="A5244" t="s">
        <v>8424</v>
      </c>
      <c r="B5244" s="51">
        <v>3252</v>
      </c>
      <c r="C5244" t="s">
        <v>8426</v>
      </c>
      <c r="D5244" t="s">
        <v>8425</v>
      </c>
    </row>
    <row r="5245" spans="1:4" x14ac:dyDescent="0.25">
      <c r="A5245" t="s">
        <v>8424</v>
      </c>
      <c r="B5245" s="51">
        <v>3252</v>
      </c>
      <c r="C5245" t="s">
        <v>8427</v>
      </c>
      <c r="D5245" t="s">
        <v>8425</v>
      </c>
    </row>
    <row r="5246" spans="1:4" x14ac:dyDescent="0.25">
      <c r="A5246" t="s">
        <v>8428</v>
      </c>
      <c r="B5246" s="51">
        <v>3253</v>
      </c>
      <c r="C5246" t="s">
        <v>8429</v>
      </c>
    </row>
    <row r="5247" spans="1:4" x14ac:dyDescent="0.25">
      <c r="A5247" t="s">
        <v>8428</v>
      </c>
      <c r="B5247" s="51">
        <v>3253</v>
      </c>
      <c r="C5247" t="s">
        <v>8430</v>
      </c>
      <c r="D5247" t="s">
        <v>8429</v>
      </c>
    </row>
    <row r="5248" spans="1:4" x14ac:dyDescent="0.25">
      <c r="A5248" t="s">
        <v>8428</v>
      </c>
      <c r="B5248" s="51">
        <v>3253</v>
      </c>
      <c r="C5248" t="s">
        <v>8431</v>
      </c>
      <c r="D5248" t="s">
        <v>8429</v>
      </c>
    </row>
    <row r="5249" spans="1:4" x14ac:dyDescent="0.25">
      <c r="A5249" t="s">
        <v>8432</v>
      </c>
      <c r="B5249" s="51">
        <v>3254</v>
      </c>
      <c r="C5249" t="s">
        <v>8433</v>
      </c>
    </row>
    <row r="5250" spans="1:4" x14ac:dyDescent="0.25">
      <c r="A5250" t="s">
        <v>8432</v>
      </c>
      <c r="B5250" s="51">
        <v>3254</v>
      </c>
      <c r="C5250" t="s">
        <v>8434</v>
      </c>
      <c r="D5250" t="s">
        <v>8433</v>
      </c>
    </row>
    <row r="5251" spans="1:4" x14ac:dyDescent="0.25">
      <c r="A5251" t="s">
        <v>8432</v>
      </c>
      <c r="B5251" s="51">
        <v>3254</v>
      </c>
      <c r="C5251" t="s">
        <v>8435</v>
      </c>
      <c r="D5251" t="s">
        <v>8433</v>
      </c>
    </row>
    <row r="5252" spans="1:4" x14ac:dyDescent="0.25">
      <c r="A5252" t="s">
        <v>8436</v>
      </c>
      <c r="B5252" s="51">
        <v>3255</v>
      </c>
      <c r="C5252" t="s">
        <v>8437</v>
      </c>
    </row>
    <row r="5253" spans="1:4" x14ac:dyDescent="0.25">
      <c r="A5253" t="s">
        <v>8436</v>
      </c>
      <c r="B5253" s="51">
        <v>3255</v>
      </c>
      <c r="C5253" t="s">
        <v>8438</v>
      </c>
      <c r="D5253" t="s">
        <v>8437</v>
      </c>
    </row>
    <row r="5254" spans="1:4" x14ac:dyDescent="0.25">
      <c r="A5254" t="s">
        <v>8439</v>
      </c>
      <c r="B5254" s="51">
        <v>3256</v>
      </c>
      <c r="C5254" t="s">
        <v>8440</v>
      </c>
    </row>
    <row r="5255" spans="1:4" x14ac:dyDescent="0.25">
      <c r="A5255" t="s">
        <v>8441</v>
      </c>
      <c r="B5255" s="51">
        <v>3259</v>
      </c>
      <c r="C5255" t="s">
        <v>8442</v>
      </c>
    </row>
    <row r="5256" spans="1:4" x14ac:dyDescent="0.25">
      <c r="A5256" t="s">
        <v>8441</v>
      </c>
      <c r="B5256" s="51">
        <v>3259</v>
      </c>
      <c r="C5256" t="s">
        <v>8443</v>
      </c>
      <c r="D5256" t="s">
        <v>8442</v>
      </c>
    </row>
    <row r="5257" spans="1:4" x14ac:dyDescent="0.25">
      <c r="A5257" t="s">
        <v>8441</v>
      </c>
      <c r="B5257" s="51">
        <v>3259</v>
      </c>
      <c r="C5257" t="s">
        <v>8444</v>
      </c>
      <c r="D5257" t="s">
        <v>8442</v>
      </c>
    </row>
    <row r="5258" spans="1:4" x14ac:dyDescent="0.25">
      <c r="A5258" t="s">
        <v>8441</v>
      </c>
      <c r="B5258" s="51">
        <v>3259</v>
      </c>
      <c r="C5258" t="s">
        <v>8445</v>
      </c>
      <c r="D5258" t="s">
        <v>8442</v>
      </c>
    </row>
    <row r="5259" spans="1:4" x14ac:dyDescent="0.25">
      <c r="A5259" t="s">
        <v>8441</v>
      </c>
      <c r="B5259" s="51">
        <v>3259</v>
      </c>
      <c r="C5259" t="s">
        <v>8446</v>
      </c>
      <c r="D5259" t="s">
        <v>8442</v>
      </c>
    </row>
    <row r="5260" spans="1:4" x14ac:dyDescent="0.25">
      <c r="A5260" t="s">
        <v>8447</v>
      </c>
      <c r="B5260" s="51">
        <v>3260</v>
      </c>
      <c r="C5260" t="s">
        <v>8448</v>
      </c>
    </row>
    <row r="5261" spans="1:4" x14ac:dyDescent="0.25">
      <c r="A5261" t="s">
        <v>8447</v>
      </c>
      <c r="B5261" s="51">
        <v>3260</v>
      </c>
      <c r="C5261" t="s">
        <v>8449</v>
      </c>
      <c r="D5261" t="s">
        <v>8448</v>
      </c>
    </row>
    <row r="5262" spans="1:4" x14ac:dyDescent="0.25">
      <c r="A5262" t="s">
        <v>8447</v>
      </c>
      <c r="B5262" s="51">
        <v>3260</v>
      </c>
      <c r="C5262" t="s">
        <v>8450</v>
      </c>
      <c r="D5262" t="s">
        <v>8448</v>
      </c>
    </row>
    <row r="5263" spans="1:4" x14ac:dyDescent="0.25">
      <c r="A5263" t="s">
        <v>8447</v>
      </c>
      <c r="B5263" s="51">
        <v>3260</v>
      </c>
      <c r="C5263" t="s">
        <v>8451</v>
      </c>
      <c r="D5263" t="s">
        <v>8448</v>
      </c>
    </row>
    <row r="5264" spans="1:4" x14ac:dyDescent="0.25">
      <c r="A5264" t="s">
        <v>8452</v>
      </c>
      <c r="B5264" s="51">
        <v>3261</v>
      </c>
      <c r="C5264" t="s">
        <v>8453</v>
      </c>
    </row>
    <row r="5265" spans="1:4" x14ac:dyDescent="0.25">
      <c r="A5265" t="s">
        <v>8452</v>
      </c>
      <c r="B5265" s="51">
        <v>3261</v>
      </c>
      <c r="C5265" t="s">
        <v>8454</v>
      </c>
      <c r="D5265" t="s">
        <v>8453</v>
      </c>
    </row>
    <row r="5266" spans="1:4" x14ac:dyDescent="0.25">
      <c r="A5266" t="s">
        <v>8452</v>
      </c>
      <c r="B5266" s="51">
        <v>3261</v>
      </c>
      <c r="C5266" t="s">
        <v>8455</v>
      </c>
      <c r="D5266" t="s">
        <v>8453</v>
      </c>
    </row>
    <row r="5267" spans="1:4" x14ac:dyDescent="0.25">
      <c r="A5267" t="s">
        <v>8452</v>
      </c>
      <c r="B5267" s="51">
        <v>3261</v>
      </c>
      <c r="C5267" t="s">
        <v>8456</v>
      </c>
      <c r="D5267" t="s">
        <v>8453</v>
      </c>
    </row>
    <row r="5268" spans="1:4" x14ac:dyDescent="0.25">
      <c r="A5268" t="s">
        <v>8452</v>
      </c>
      <c r="B5268" s="51">
        <v>3261</v>
      </c>
      <c r="C5268" t="s">
        <v>8457</v>
      </c>
      <c r="D5268" t="s">
        <v>8453</v>
      </c>
    </row>
    <row r="5269" spans="1:4" x14ac:dyDescent="0.25">
      <c r="A5269" t="s">
        <v>8458</v>
      </c>
      <c r="B5269" s="51">
        <v>3262</v>
      </c>
      <c r="C5269" t="s">
        <v>8459</v>
      </c>
    </row>
    <row r="5270" spans="1:4" x14ac:dyDescent="0.25">
      <c r="A5270" t="s">
        <v>8458</v>
      </c>
      <c r="B5270" s="51">
        <v>3262</v>
      </c>
      <c r="C5270" t="s">
        <v>8460</v>
      </c>
      <c r="D5270" t="s">
        <v>8459</v>
      </c>
    </row>
    <row r="5271" spans="1:4" x14ac:dyDescent="0.25">
      <c r="A5271" t="s">
        <v>8461</v>
      </c>
      <c r="B5271" s="51">
        <v>3263</v>
      </c>
      <c r="C5271" t="s">
        <v>8462</v>
      </c>
      <c r="D5271" t="s">
        <v>8463</v>
      </c>
    </row>
    <row r="5272" spans="1:4" x14ac:dyDescent="0.25">
      <c r="A5272" t="s">
        <v>8461</v>
      </c>
      <c r="B5272" s="51">
        <v>3263</v>
      </c>
      <c r="C5272" t="s">
        <v>8464</v>
      </c>
      <c r="D5272" t="s">
        <v>8463</v>
      </c>
    </row>
    <row r="5273" spans="1:4" x14ac:dyDescent="0.25">
      <c r="A5273" t="s">
        <v>8461</v>
      </c>
      <c r="B5273" s="51">
        <v>3263</v>
      </c>
      <c r="C5273" t="s">
        <v>8465</v>
      </c>
      <c r="D5273" t="s">
        <v>8463</v>
      </c>
    </row>
    <row r="5274" spans="1:4" x14ac:dyDescent="0.25">
      <c r="A5274" t="s">
        <v>8461</v>
      </c>
      <c r="B5274" s="51">
        <v>3263</v>
      </c>
      <c r="C5274" t="s">
        <v>8463</v>
      </c>
    </row>
    <row r="5275" spans="1:4" x14ac:dyDescent="0.25">
      <c r="A5275" t="s">
        <v>8461</v>
      </c>
      <c r="B5275" s="51">
        <v>3263</v>
      </c>
      <c r="C5275" t="s">
        <v>8466</v>
      </c>
      <c r="D5275" t="s">
        <v>8463</v>
      </c>
    </row>
    <row r="5276" spans="1:4" x14ac:dyDescent="0.25">
      <c r="A5276" t="s">
        <v>8461</v>
      </c>
      <c r="B5276" s="51">
        <v>3263</v>
      </c>
      <c r="C5276" t="s">
        <v>8467</v>
      </c>
      <c r="D5276" t="s">
        <v>8463</v>
      </c>
    </row>
    <row r="5277" spans="1:4" x14ac:dyDescent="0.25">
      <c r="A5277" t="s">
        <v>8468</v>
      </c>
      <c r="B5277" s="51">
        <v>3264</v>
      </c>
      <c r="C5277" t="s">
        <v>8469</v>
      </c>
    </row>
    <row r="5278" spans="1:4" x14ac:dyDescent="0.25">
      <c r="A5278" t="s">
        <v>8470</v>
      </c>
      <c r="B5278" s="51">
        <v>3265</v>
      </c>
      <c r="C5278" t="s">
        <v>8471</v>
      </c>
      <c r="D5278" t="s">
        <v>8472</v>
      </c>
    </row>
    <row r="5279" spans="1:4" x14ac:dyDescent="0.25">
      <c r="A5279" t="s">
        <v>8470</v>
      </c>
      <c r="B5279" s="51">
        <v>3265</v>
      </c>
      <c r="C5279" t="s">
        <v>8472</v>
      </c>
    </row>
    <row r="5280" spans="1:4" x14ac:dyDescent="0.25">
      <c r="A5280" t="s">
        <v>8470</v>
      </c>
      <c r="B5280" s="51">
        <v>3265</v>
      </c>
      <c r="C5280" t="s">
        <v>8473</v>
      </c>
      <c r="D5280" t="s">
        <v>8472</v>
      </c>
    </row>
    <row r="5281" spans="1:4" x14ac:dyDescent="0.25">
      <c r="A5281" t="s">
        <v>8474</v>
      </c>
      <c r="B5281" s="51">
        <v>3266</v>
      </c>
      <c r="C5281" t="s">
        <v>8475</v>
      </c>
    </row>
    <row r="5282" spans="1:4" x14ac:dyDescent="0.25">
      <c r="A5282" t="s">
        <v>8474</v>
      </c>
      <c r="B5282" s="51">
        <v>3266</v>
      </c>
      <c r="C5282" t="s">
        <v>8476</v>
      </c>
      <c r="D5282" t="s">
        <v>8475</v>
      </c>
    </row>
    <row r="5283" spans="1:4" x14ac:dyDescent="0.25">
      <c r="A5283" t="s">
        <v>8474</v>
      </c>
      <c r="B5283" s="51">
        <v>3266</v>
      </c>
      <c r="C5283" t="s">
        <v>8477</v>
      </c>
      <c r="D5283" t="s">
        <v>8475</v>
      </c>
    </row>
    <row r="5284" spans="1:4" x14ac:dyDescent="0.25">
      <c r="A5284" t="s">
        <v>8474</v>
      </c>
      <c r="B5284" s="51">
        <v>3266</v>
      </c>
      <c r="C5284" t="s">
        <v>8478</v>
      </c>
      <c r="D5284" t="s">
        <v>8475</v>
      </c>
    </row>
    <row r="5285" spans="1:4" x14ac:dyDescent="0.25">
      <c r="A5285" t="s">
        <v>8474</v>
      </c>
      <c r="B5285" s="51">
        <v>3266</v>
      </c>
      <c r="C5285" t="s">
        <v>8479</v>
      </c>
      <c r="D5285" t="s">
        <v>8475</v>
      </c>
    </row>
    <row r="5286" spans="1:4" x14ac:dyDescent="0.25">
      <c r="A5286" t="s">
        <v>8480</v>
      </c>
      <c r="B5286" s="51">
        <v>3267</v>
      </c>
      <c r="C5286" t="s">
        <v>8481</v>
      </c>
    </row>
    <row r="5287" spans="1:4" x14ac:dyDescent="0.25">
      <c r="A5287" t="s">
        <v>8480</v>
      </c>
      <c r="B5287" s="51">
        <v>3267</v>
      </c>
      <c r="C5287" t="s">
        <v>8482</v>
      </c>
      <c r="D5287" t="s">
        <v>8481</v>
      </c>
    </row>
    <row r="5288" spans="1:4" x14ac:dyDescent="0.25">
      <c r="A5288" t="s">
        <v>8480</v>
      </c>
      <c r="B5288" s="51">
        <v>3267</v>
      </c>
      <c r="C5288" t="s">
        <v>8483</v>
      </c>
      <c r="D5288" t="s">
        <v>8481</v>
      </c>
    </row>
    <row r="5289" spans="1:4" x14ac:dyDescent="0.25">
      <c r="A5289" t="s">
        <v>8484</v>
      </c>
      <c r="B5289" s="51">
        <v>3268</v>
      </c>
      <c r="C5289" t="s">
        <v>8485</v>
      </c>
      <c r="D5289" t="s">
        <v>8486</v>
      </c>
    </row>
    <row r="5290" spans="1:4" x14ac:dyDescent="0.25">
      <c r="A5290" t="s">
        <v>8484</v>
      </c>
      <c r="B5290" s="51">
        <v>3268</v>
      </c>
      <c r="C5290" t="s">
        <v>8486</v>
      </c>
    </row>
    <row r="5291" spans="1:4" x14ac:dyDescent="0.25">
      <c r="A5291" t="s">
        <v>8487</v>
      </c>
      <c r="B5291" s="51">
        <v>3269</v>
      </c>
      <c r="C5291" t="s">
        <v>8488</v>
      </c>
      <c r="D5291" t="s">
        <v>8489</v>
      </c>
    </row>
    <row r="5292" spans="1:4" x14ac:dyDescent="0.25">
      <c r="A5292" t="s">
        <v>8487</v>
      </c>
      <c r="B5292" s="51">
        <v>3269</v>
      </c>
      <c r="C5292" t="s">
        <v>8489</v>
      </c>
    </row>
    <row r="5293" spans="1:4" x14ac:dyDescent="0.25">
      <c r="A5293" t="s">
        <v>8490</v>
      </c>
      <c r="B5293" s="51">
        <v>3270</v>
      </c>
      <c r="C5293" t="s">
        <v>8491</v>
      </c>
    </row>
    <row r="5294" spans="1:4" x14ac:dyDescent="0.25">
      <c r="A5294" t="s">
        <v>8490</v>
      </c>
      <c r="B5294" s="51">
        <v>3270</v>
      </c>
      <c r="C5294" t="s">
        <v>8492</v>
      </c>
      <c r="D5294" t="s">
        <v>8491</v>
      </c>
    </row>
    <row r="5295" spans="1:4" x14ac:dyDescent="0.25">
      <c r="A5295" t="s">
        <v>8493</v>
      </c>
      <c r="B5295" s="51">
        <v>3271</v>
      </c>
      <c r="C5295" t="s">
        <v>8494</v>
      </c>
      <c r="D5295" t="s">
        <v>8495</v>
      </c>
    </row>
    <row r="5296" spans="1:4" x14ac:dyDescent="0.25">
      <c r="A5296" t="s">
        <v>8493</v>
      </c>
      <c r="B5296" s="51">
        <v>3271</v>
      </c>
      <c r="C5296" t="s">
        <v>8495</v>
      </c>
    </row>
    <row r="5297" spans="1:4" x14ac:dyDescent="0.25">
      <c r="A5297" t="s">
        <v>8493</v>
      </c>
      <c r="B5297" s="51">
        <v>3271</v>
      </c>
      <c r="C5297" t="s">
        <v>8496</v>
      </c>
      <c r="D5297" t="s">
        <v>8495</v>
      </c>
    </row>
    <row r="5298" spans="1:4" x14ac:dyDescent="0.25">
      <c r="A5298" t="s">
        <v>8497</v>
      </c>
      <c r="B5298" s="51">
        <v>3272</v>
      </c>
      <c r="C5298" t="s">
        <v>8498</v>
      </c>
      <c r="D5298" t="s">
        <v>8499</v>
      </c>
    </row>
    <row r="5299" spans="1:4" x14ac:dyDescent="0.25">
      <c r="A5299" t="s">
        <v>8497</v>
      </c>
      <c r="B5299" s="51">
        <v>3272</v>
      </c>
      <c r="C5299" t="s">
        <v>8500</v>
      </c>
      <c r="D5299" t="s">
        <v>8499</v>
      </c>
    </row>
    <row r="5300" spans="1:4" x14ac:dyDescent="0.25">
      <c r="A5300" t="s">
        <v>8497</v>
      </c>
      <c r="B5300" s="51">
        <v>3272</v>
      </c>
      <c r="C5300" t="s">
        <v>8501</v>
      </c>
      <c r="D5300" t="s">
        <v>8499</v>
      </c>
    </row>
    <row r="5301" spans="1:4" x14ac:dyDescent="0.25">
      <c r="A5301" t="s">
        <v>8497</v>
      </c>
      <c r="B5301" s="51">
        <v>3272</v>
      </c>
      <c r="C5301" t="s">
        <v>8499</v>
      </c>
    </row>
    <row r="5302" spans="1:4" x14ac:dyDescent="0.25">
      <c r="A5302" t="s">
        <v>8497</v>
      </c>
      <c r="B5302" s="51">
        <v>3272</v>
      </c>
      <c r="C5302" t="s">
        <v>8502</v>
      </c>
      <c r="D5302" t="s">
        <v>8499</v>
      </c>
    </row>
    <row r="5303" spans="1:4" x14ac:dyDescent="0.25">
      <c r="A5303" t="s">
        <v>8503</v>
      </c>
      <c r="B5303" s="51">
        <v>3273</v>
      </c>
      <c r="C5303" t="s">
        <v>8504</v>
      </c>
      <c r="D5303" t="s">
        <v>8505</v>
      </c>
    </row>
    <row r="5304" spans="1:4" x14ac:dyDescent="0.25">
      <c r="A5304" t="s">
        <v>8503</v>
      </c>
      <c r="B5304" s="51">
        <v>3273</v>
      </c>
      <c r="C5304" t="s">
        <v>8506</v>
      </c>
      <c r="D5304" t="s">
        <v>8505</v>
      </c>
    </row>
    <row r="5305" spans="1:4" x14ac:dyDescent="0.25">
      <c r="A5305" t="s">
        <v>8503</v>
      </c>
      <c r="B5305" s="51">
        <v>3273</v>
      </c>
      <c r="C5305" t="s">
        <v>8507</v>
      </c>
      <c r="D5305" t="s">
        <v>8505</v>
      </c>
    </row>
    <row r="5306" spans="1:4" x14ac:dyDescent="0.25">
      <c r="A5306" t="s">
        <v>8503</v>
      </c>
      <c r="B5306" s="51">
        <v>3273</v>
      </c>
      <c r="C5306" t="s">
        <v>8505</v>
      </c>
    </row>
    <row r="5307" spans="1:4" x14ac:dyDescent="0.25">
      <c r="A5307" t="s">
        <v>8503</v>
      </c>
      <c r="B5307" s="51">
        <v>3273</v>
      </c>
      <c r="C5307" t="s">
        <v>8508</v>
      </c>
      <c r="D5307" t="s">
        <v>8505</v>
      </c>
    </row>
    <row r="5308" spans="1:4" x14ac:dyDescent="0.25">
      <c r="A5308" t="s">
        <v>8509</v>
      </c>
      <c r="B5308" s="51">
        <v>3274</v>
      </c>
      <c r="C5308" t="s">
        <v>8510</v>
      </c>
    </row>
    <row r="5309" spans="1:4" x14ac:dyDescent="0.25">
      <c r="A5309" t="s">
        <v>8509</v>
      </c>
      <c r="B5309" s="51">
        <v>3274</v>
      </c>
      <c r="C5309" t="s">
        <v>8511</v>
      </c>
      <c r="D5309" t="s">
        <v>8510</v>
      </c>
    </row>
    <row r="5310" spans="1:4" x14ac:dyDescent="0.25">
      <c r="A5310" t="s">
        <v>8512</v>
      </c>
      <c r="B5310" s="51">
        <v>3275</v>
      </c>
      <c r="C5310" t="s">
        <v>8513</v>
      </c>
    </row>
    <row r="5311" spans="1:4" x14ac:dyDescent="0.25">
      <c r="A5311" t="s">
        <v>8512</v>
      </c>
      <c r="B5311" s="51">
        <v>3275</v>
      </c>
      <c r="C5311" t="s">
        <v>8514</v>
      </c>
      <c r="D5311" t="s">
        <v>8513</v>
      </c>
    </row>
    <row r="5312" spans="1:4" x14ac:dyDescent="0.25">
      <c r="A5312" t="s">
        <v>8512</v>
      </c>
      <c r="B5312" s="51">
        <v>3275</v>
      </c>
      <c r="C5312" t="s">
        <v>8515</v>
      </c>
      <c r="D5312" t="s">
        <v>8513</v>
      </c>
    </row>
    <row r="5313" spans="1:4" x14ac:dyDescent="0.25">
      <c r="A5313" t="s">
        <v>8516</v>
      </c>
      <c r="B5313" s="51">
        <v>3276</v>
      </c>
      <c r="C5313" t="s">
        <v>8517</v>
      </c>
    </row>
    <row r="5314" spans="1:4" x14ac:dyDescent="0.25">
      <c r="A5314" t="s">
        <v>8516</v>
      </c>
      <c r="B5314" s="51">
        <v>3276</v>
      </c>
      <c r="C5314" t="s">
        <v>8518</v>
      </c>
      <c r="D5314" t="s">
        <v>8517</v>
      </c>
    </row>
    <row r="5315" spans="1:4" x14ac:dyDescent="0.25">
      <c r="A5315" t="s">
        <v>8516</v>
      </c>
      <c r="B5315" s="51">
        <v>3276</v>
      </c>
      <c r="C5315" t="s">
        <v>8519</v>
      </c>
      <c r="D5315" t="s">
        <v>8517</v>
      </c>
    </row>
    <row r="5316" spans="1:4" x14ac:dyDescent="0.25">
      <c r="A5316" t="s">
        <v>8520</v>
      </c>
      <c r="B5316" s="51">
        <v>3277</v>
      </c>
      <c r="C5316" t="s">
        <v>8521</v>
      </c>
      <c r="D5316" t="s">
        <v>8522</v>
      </c>
    </row>
    <row r="5317" spans="1:4" x14ac:dyDescent="0.25">
      <c r="A5317" t="s">
        <v>8520</v>
      </c>
      <c r="B5317" s="51">
        <v>3277</v>
      </c>
      <c r="C5317" t="s">
        <v>8522</v>
      </c>
    </row>
    <row r="5318" spans="1:4" x14ac:dyDescent="0.25">
      <c r="A5318" t="s">
        <v>8520</v>
      </c>
      <c r="B5318" s="51">
        <v>3277</v>
      </c>
      <c r="C5318" t="s">
        <v>8523</v>
      </c>
      <c r="D5318" t="s">
        <v>8522</v>
      </c>
    </row>
    <row r="5319" spans="1:4" x14ac:dyDescent="0.25">
      <c r="A5319" t="s">
        <v>8520</v>
      </c>
      <c r="B5319" s="51">
        <v>3277</v>
      </c>
      <c r="C5319" t="s">
        <v>8524</v>
      </c>
      <c r="D5319" t="s">
        <v>8522</v>
      </c>
    </row>
    <row r="5320" spans="1:4" x14ac:dyDescent="0.25">
      <c r="A5320" t="s">
        <v>8525</v>
      </c>
      <c r="B5320" s="51">
        <v>3278</v>
      </c>
      <c r="C5320" t="s">
        <v>8526</v>
      </c>
      <c r="D5320" t="s">
        <v>8527</v>
      </c>
    </row>
    <row r="5321" spans="1:4" x14ac:dyDescent="0.25">
      <c r="A5321" t="s">
        <v>8525</v>
      </c>
      <c r="B5321" s="51">
        <v>3278</v>
      </c>
      <c r="C5321" t="s">
        <v>8527</v>
      </c>
    </row>
    <row r="5322" spans="1:4" x14ac:dyDescent="0.25">
      <c r="A5322" t="s">
        <v>8525</v>
      </c>
      <c r="B5322" s="51">
        <v>3278</v>
      </c>
      <c r="C5322" t="s">
        <v>8528</v>
      </c>
      <c r="D5322" t="s">
        <v>8527</v>
      </c>
    </row>
    <row r="5323" spans="1:4" x14ac:dyDescent="0.25">
      <c r="A5323" t="s">
        <v>8529</v>
      </c>
      <c r="B5323" s="51">
        <v>3279</v>
      </c>
      <c r="C5323" t="s">
        <v>8530</v>
      </c>
    </row>
    <row r="5324" spans="1:4" x14ac:dyDescent="0.25">
      <c r="A5324" t="s">
        <v>8529</v>
      </c>
      <c r="B5324" s="51">
        <v>3279</v>
      </c>
      <c r="C5324" t="s">
        <v>8531</v>
      </c>
      <c r="D5324" t="s">
        <v>8530</v>
      </c>
    </row>
    <row r="5325" spans="1:4" x14ac:dyDescent="0.25">
      <c r="A5325" t="s">
        <v>8529</v>
      </c>
      <c r="B5325" s="51">
        <v>3279</v>
      </c>
      <c r="C5325" t="s">
        <v>8532</v>
      </c>
      <c r="D5325" t="s">
        <v>8530</v>
      </c>
    </row>
    <row r="5326" spans="1:4" x14ac:dyDescent="0.25">
      <c r="A5326" t="s">
        <v>8533</v>
      </c>
      <c r="B5326" s="51">
        <v>3280</v>
      </c>
      <c r="C5326" t="s">
        <v>8534</v>
      </c>
    </row>
    <row r="5327" spans="1:4" x14ac:dyDescent="0.25">
      <c r="A5327" t="s">
        <v>8533</v>
      </c>
      <c r="B5327" s="51">
        <v>3280</v>
      </c>
      <c r="C5327" t="s">
        <v>8535</v>
      </c>
      <c r="D5327" t="s">
        <v>8534</v>
      </c>
    </row>
    <row r="5328" spans="1:4" x14ac:dyDescent="0.25">
      <c r="A5328" t="s">
        <v>8533</v>
      </c>
      <c r="B5328" s="51">
        <v>3280</v>
      </c>
      <c r="C5328" t="s">
        <v>8536</v>
      </c>
      <c r="D5328" t="s">
        <v>8534</v>
      </c>
    </row>
    <row r="5329" spans="1:4" x14ac:dyDescent="0.25">
      <c r="A5329" t="s">
        <v>8537</v>
      </c>
      <c r="B5329" s="51">
        <v>3281</v>
      </c>
      <c r="C5329" t="s">
        <v>8538</v>
      </c>
      <c r="D5329" t="s">
        <v>8539</v>
      </c>
    </row>
    <row r="5330" spans="1:4" x14ac:dyDescent="0.25">
      <c r="A5330" t="s">
        <v>8537</v>
      </c>
      <c r="B5330" s="51">
        <v>3281</v>
      </c>
      <c r="C5330" t="s">
        <v>8539</v>
      </c>
    </row>
    <row r="5331" spans="1:4" x14ac:dyDescent="0.25">
      <c r="A5331" t="s">
        <v>8537</v>
      </c>
      <c r="B5331" s="51">
        <v>3281</v>
      </c>
      <c r="C5331" t="s">
        <v>8540</v>
      </c>
      <c r="D5331" t="s">
        <v>8539</v>
      </c>
    </row>
    <row r="5332" spans="1:4" x14ac:dyDescent="0.25">
      <c r="A5332" t="s">
        <v>8541</v>
      </c>
      <c r="B5332" s="51">
        <v>3282</v>
      </c>
      <c r="C5332" t="s">
        <v>8542</v>
      </c>
      <c r="D5332" t="s">
        <v>8543</v>
      </c>
    </row>
    <row r="5333" spans="1:4" x14ac:dyDescent="0.25">
      <c r="A5333" t="s">
        <v>8541</v>
      </c>
      <c r="B5333" s="51">
        <v>3282</v>
      </c>
      <c r="C5333" t="s">
        <v>8543</v>
      </c>
    </row>
    <row r="5334" spans="1:4" x14ac:dyDescent="0.25">
      <c r="A5334" t="s">
        <v>8544</v>
      </c>
      <c r="B5334" s="51">
        <v>3283</v>
      </c>
      <c r="C5334" t="s">
        <v>8545</v>
      </c>
      <c r="D5334" t="s">
        <v>8546</v>
      </c>
    </row>
    <row r="5335" spans="1:4" x14ac:dyDescent="0.25">
      <c r="A5335" t="s">
        <v>8544</v>
      </c>
      <c r="B5335" s="51">
        <v>3283</v>
      </c>
      <c r="C5335" t="s">
        <v>8547</v>
      </c>
      <c r="D5335" t="s">
        <v>8546</v>
      </c>
    </row>
    <row r="5336" spans="1:4" x14ac:dyDescent="0.25">
      <c r="A5336" t="s">
        <v>8544</v>
      </c>
      <c r="B5336" s="51">
        <v>3283</v>
      </c>
      <c r="C5336" t="s">
        <v>8546</v>
      </c>
    </row>
    <row r="5337" spans="1:4" x14ac:dyDescent="0.25">
      <c r="A5337" t="s">
        <v>8548</v>
      </c>
      <c r="B5337" s="51">
        <v>3284</v>
      </c>
      <c r="C5337" t="s">
        <v>8549</v>
      </c>
      <c r="D5337" t="s">
        <v>8550</v>
      </c>
    </row>
    <row r="5338" spans="1:4" x14ac:dyDescent="0.25">
      <c r="A5338" t="s">
        <v>8548</v>
      </c>
      <c r="B5338" s="51">
        <v>3284</v>
      </c>
      <c r="C5338" t="s">
        <v>8551</v>
      </c>
      <c r="D5338" t="s">
        <v>8550</v>
      </c>
    </row>
    <row r="5339" spans="1:4" x14ac:dyDescent="0.25">
      <c r="A5339" t="s">
        <v>8548</v>
      </c>
      <c r="B5339" s="51">
        <v>3284</v>
      </c>
      <c r="C5339" t="s">
        <v>8550</v>
      </c>
    </row>
    <row r="5340" spans="1:4" x14ac:dyDescent="0.25">
      <c r="A5340" t="s">
        <v>8548</v>
      </c>
      <c r="B5340" s="51">
        <v>3284</v>
      </c>
      <c r="C5340" t="s">
        <v>8552</v>
      </c>
      <c r="D5340" t="s">
        <v>8550</v>
      </c>
    </row>
    <row r="5341" spans="1:4" x14ac:dyDescent="0.25">
      <c r="A5341" t="s">
        <v>8553</v>
      </c>
      <c r="B5341" s="51">
        <v>3285</v>
      </c>
      <c r="C5341" t="s">
        <v>8554</v>
      </c>
      <c r="D5341" t="s">
        <v>8555</v>
      </c>
    </row>
    <row r="5342" spans="1:4" x14ac:dyDescent="0.25">
      <c r="A5342" t="s">
        <v>8553</v>
      </c>
      <c r="B5342" s="51">
        <v>3285</v>
      </c>
      <c r="C5342" t="s">
        <v>8555</v>
      </c>
    </row>
    <row r="5343" spans="1:4" x14ac:dyDescent="0.25">
      <c r="A5343" t="s">
        <v>8556</v>
      </c>
      <c r="B5343" s="51">
        <v>3286</v>
      </c>
      <c r="C5343" t="s">
        <v>8557</v>
      </c>
    </row>
    <row r="5344" spans="1:4" x14ac:dyDescent="0.25">
      <c r="A5344" t="s">
        <v>8556</v>
      </c>
      <c r="B5344" s="51">
        <v>3286</v>
      </c>
      <c r="C5344" t="s">
        <v>8558</v>
      </c>
      <c r="D5344" t="s">
        <v>8557</v>
      </c>
    </row>
    <row r="5345" spans="1:4" x14ac:dyDescent="0.25">
      <c r="A5345" t="s">
        <v>8556</v>
      </c>
      <c r="B5345" s="51">
        <v>3286</v>
      </c>
      <c r="C5345" t="s">
        <v>8559</v>
      </c>
      <c r="D5345" t="s">
        <v>8557</v>
      </c>
    </row>
    <row r="5346" spans="1:4" x14ac:dyDescent="0.25">
      <c r="A5346" t="s">
        <v>8560</v>
      </c>
      <c r="B5346" s="51">
        <v>3287</v>
      </c>
      <c r="C5346" t="s">
        <v>8561</v>
      </c>
      <c r="D5346" t="s">
        <v>8562</v>
      </c>
    </row>
    <row r="5347" spans="1:4" x14ac:dyDescent="0.25">
      <c r="A5347" t="s">
        <v>8560</v>
      </c>
      <c r="B5347" s="51">
        <v>3287</v>
      </c>
      <c r="C5347" t="s">
        <v>8563</v>
      </c>
      <c r="D5347" t="s">
        <v>8562</v>
      </c>
    </row>
    <row r="5348" spans="1:4" x14ac:dyDescent="0.25">
      <c r="A5348" t="s">
        <v>8560</v>
      </c>
      <c r="B5348" s="51">
        <v>3287</v>
      </c>
      <c r="C5348" t="s">
        <v>8562</v>
      </c>
    </row>
    <row r="5349" spans="1:4" x14ac:dyDescent="0.25">
      <c r="A5349" t="s">
        <v>8560</v>
      </c>
      <c r="B5349" s="51">
        <v>3287</v>
      </c>
      <c r="C5349" t="s">
        <v>8564</v>
      </c>
      <c r="D5349" t="s">
        <v>8562</v>
      </c>
    </row>
    <row r="5350" spans="1:4" x14ac:dyDescent="0.25">
      <c r="A5350" t="s">
        <v>8565</v>
      </c>
      <c r="B5350" s="51">
        <v>3288</v>
      </c>
      <c r="C5350" t="s">
        <v>8566</v>
      </c>
      <c r="D5350" t="s">
        <v>8567</v>
      </c>
    </row>
    <row r="5351" spans="1:4" x14ac:dyDescent="0.25">
      <c r="A5351" t="s">
        <v>8565</v>
      </c>
      <c r="B5351" s="51">
        <v>3288</v>
      </c>
      <c r="C5351" t="s">
        <v>8567</v>
      </c>
    </row>
    <row r="5352" spans="1:4" x14ac:dyDescent="0.25">
      <c r="A5352" t="s">
        <v>8565</v>
      </c>
      <c r="B5352" s="51">
        <v>3288</v>
      </c>
      <c r="C5352" t="s">
        <v>8568</v>
      </c>
      <c r="D5352" t="s">
        <v>8567</v>
      </c>
    </row>
    <row r="5353" spans="1:4" x14ac:dyDescent="0.25">
      <c r="A5353" t="s">
        <v>8565</v>
      </c>
      <c r="B5353" s="51">
        <v>3288</v>
      </c>
      <c r="C5353" t="s">
        <v>8569</v>
      </c>
      <c r="D5353" t="s">
        <v>8567</v>
      </c>
    </row>
    <row r="5354" spans="1:4" x14ac:dyDescent="0.25">
      <c r="A5354" t="s">
        <v>8570</v>
      </c>
      <c r="B5354" s="51">
        <v>3289</v>
      </c>
      <c r="C5354" t="s">
        <v>8571</v>
      </c>
      <c r="D5354" t="s">
        <v>8572</v>
      </c>
    </row>
    <row r="5355" spans="1:4" x14ac:dyDescent="0.25">
      <c r="A5355" t="s">
        <v>8570</v>
      </c>
      <c r="B5355" s="51">
        <v>3289</v>
      </c>
      <c r="C5355" t="s">
        <v>8572</v>
      </c>
    </row>
    <row r="5356" spans="1:4" x14ac:dyDescent="0.25">
      <c r="A5356" t="s">
        <v>8570</v>
      </c>
      <c r="B5356" s="51">
        <v>3289</v>
      </c>
      <c r="C5356" t="s">
        <v>8573</v>
      </c>
      <c r="D5356" t="s">
        <v>8572</v>
      </c>
    </row>
    <row r="5357" spans="1:4" x14ac:dyDescent="0.25">
      <c r="A5357" t="s">
        <v>8570</v>
      </c>
      <c r="B5357" s="51">
        <v>3289</v>
      </c>
      <c r="C5357" t="s">
        <v>8574</v>
      </c>
      <c r="D5357" t="s">
        <v>8572</v>
      </c>
    </row>
    <row r="5358" spans="1:4" x14ac:dyDescent="0.25">
      <c r="A5358" t="s">
        <v>8575</v>
      </c>
      <c r="B5358" s="51">
        <v>3290</v>
      </c>
      <c r="C5358" t="s">
        <v>8576</v>
      </c>
      <c r="D5358" t="s">
        <v>8577</v>
      </c>
    </row>
    <row r="5359" spans="1:4" x14ac:dyDescent="0.25">
      <c r="A5359" t="s">
        <v>8575</v>
      </c>
      <c r="B5359" s="51">
        <v>3290</v>
      </c>
      <c r="C5359" t="s">
        <v>8577</v>
      </c>
    </row>
    <row r="5360" spans="1:4" x14ac:dyDescent="0.25">
      <c r="A5360" t="s">
        <v>8578</v>
      </c>
      <c r="B5360" s="51">
        <v>3291</v>
      </c>
      <c r="C5360" t="s">
        <v>8579</v>
      </c>
      <c r="D5360" t="s">
        <v>8580</v>
      </c>
    </row>
    <row r="5361" spans="1:4" x14ac:dyDescent="0.25">
      <c r="A5361" t="s">
        <v>8578</v>
      </c>
      <c r="B5361" s="51">
        <v>3291</v>
      </c>
      <c r="C5361" t="s">
        <v>8581</v>
      </c>
      <c r="D5361" t="s">
        <v>8580</v>
      </c>
    </row>
    <row r="5362" spans="1:4" x14ac:dyDescent="0.25">
      <c r="A5362" t="s">
        <v>8578</v>
      </c>
      <c r="B5362" s="51">
        <v>3291</v>
      </c>
      <c r="C5362" t="s">
        <v>8582</v>
      </c>
      <c r="D5362" t="s">
        <v>8580</v>
      </c>
    </row>
    <row r="5363" spans="1:4" x14ac:dyDescent="0.25">
      <c r="A5363" t="s">
        <v>8578</v>
      </c>
      <c r="B5363" s="51">
        <v>3291</v>
      </c>
      <c r="C5363" t="s">
        <v>8580</v>
      </c>
    </row>
    <row r="5364" spans="1:4" x14ac:dyDescent="0.25">
      <c r="A5364" t="s">
        <v>8583</v>
      </c>
      <c r="B5364" s="51">
        <v>3292</v>
      </c>
      <c r="C5364" t="s">
        <v>8584</v>
      </c>
    </row>
    <row r="5365" spans="1:4" x14ac:dyDescent="0.25">
      <c r="A5365" t="s">
        <v>8583</v>
      </c>
      <c r="B5365" s="51">
        <v>3292</v>
      </c>
      <c r="C5365" t="s">
        <v>8585</v>
      </c>
      <c r="D5365" t="s">
        <v>8584</v>
      </c>
    </row>
    <row r="5366" spans="1:4" x14ac:dyDescent="0.25">
      <c r="A5366" t="s">
        <v>8586</v>
      </c>
      <c r="B5366" s="51">
        <v>3293</v>
      </c>
      <c r="C5366" t="s">
        <v>8587</v>
      </c>
      <c r="D5366" t="s">
        <v>8588</v>
      </c>
    </row>
    <row r="5367" spans="1:4" x14ac:dyDescent="0.25">
      <c r="A5367" t="s">
        <v>8586</v>
      </c>
      <c r="B5367" s="51">
        <v>3293</v>
      </c>
      <c r="C5367" t="s">
        <v>8589</v>
      </c>
      <c r="D5367" t="s">
        <v>8588</v>
      </c>
    </row>
    <row r="5368" spans="1:4" x14ac:dyDescent="0.25">
      <c r="A5368" t="s">
        <v>8586</v>
      </c>
      <c r="B5368" s="51">
        <v>3293</v>
      </c>
      <c r="C5368" t="s">
        <v>8588</v>
      </c>
    </row>
    <row r="5369" spans="1:4" x14ac:dyDescent="0.25">
      <c r="A5369" t="s">
        <v>8586</v>
      </c>
      <c r="B5369" s="51">
        <v>3293</v>
      </c>
      <c r="C5369" t="s">
        <v>8590</v>
      </c>
      <c r="D5369" t="s">
        <v>8588</v>
      </c>
    </row>
    <row r="5370" spans="1:4" x14ac:dyDescent="0.25">
      <c r="A5370" t="s">
        <v>8586</v>
      </c>
      <c r="B5370" s="51">
        <v>3293</v>
      </c>
      <c r="C5370" t="s">
        <v>8591</v>
      </c>
      <c r="D5370" t="s">
        <v>8588</v>
      </c>
    </row>
    <row r="5371" spans="1:4" x14ac:dyDescent="0.25">
      <c r="A5371" t="s">
        <v>8592</v>
      </c>
      <c r="B5371" s="51">
        <v>3294</v>
      </c>
      <c r="C5371" t="s">
        <v>8593</v>
      </c>
      <c r="D5371" t="s">
        <v>8594</v>
      </c>
    </row>
    <row r="5372" spans="1:4" x14ac:dyDescent="0.25">
      <c r="A5372" t="s">
        <v>8592</v>
      </c>
      <c r="B5372" s="51">
        <v>3294</v>
      </c>
      <c r="C5372" t="s">
        <v>8595</v>
      </c>
      <c r="D5372" t="s">
        <v>8594</v>
      </c>
    </row>
    <row r="5373" spans="1:4" x14ac:dyDescent="0.25">
      <c r="A5373" t="s">
        <v>8592</v>
      </c>
      <c r="B5373" s="51">
        <v>3294</v>
      </c>
      <c r="C5373" t="s">
        <v>8594</v>
      </c>
    </row>
    <row r="5374" spans="1:4" x14ac:dyDescent="0.25">
      <c r="A5374" t="s">
        <v>8592</v>
      </c>
      <c r="B5374" s="51">
        <v>3294</v>
      </c>
      <c r="C5374" t="s">
        <v>8596</v>
      </c>
      <c r="D5374" t="s">
        <v>8594</v>
      </c>
    </row>
    <row r="5375" spans="1:4" x14ac:dyDescent="0.25">
      <c r="A5375" t="s">
        <v>8592</v>
      </c>
      <c r="B5375" s="51">
        <v>3294</v>
      </c>
      <c r="C5375" t="s">
        <v>8597</v>
      </c>
      <c r="D5375" t="s">
        <v>8594</v>
      </c>
    </row>
    <row r="5376" spans="1:4" x14ac:dyDescent="0.25">
      <c r="A5376" t="s">
        <v>8592</v>
      </c>
      <c r="B5376" s="51">
        <v>3294</v>
      </c>
      <c r="C5376" t="s">
        <v>8598</v>
      </c>
      <c r="D5376" t="s">
        <v>8594</v>
      </c>
    </row>
    <row r="5377" spans="1:4" x14ac:dyDescent="0.25">
      <c r="A5377" t="s">
        <v>8599</v>
      </c>
      <c r="B5377" s="51">
        <v>3295</v>
      </c>
      <c r="C5377" t="s">
        <v>8600</v>
      </c>
      <c r="D5377" t="s">
        <v>8601</v>
      </c>
    </row>
    <row r="5378" spans="1:4" x14ac:dyDescent="0.25">
      <c r="A5378" t="s">
        <v>8599</v>
      </c>
      <c r="B5378" s="51">
        <v>3295</v>
      </c>
      <c r="C5378" t="s">
        <v>8602</v>
      </c>
      <c r="D5378" t="s">
        <v>8601</v>
      </c>
    </row>
    <row r="5379" spans="1:4" x14ac:dyDescent="0.25">
      <c r="A5379" t="s">
        <v>8599</v>
      </c>
      <c r="B5379" s="51">
        <v>3295</v>
      </c>
      <c r="C5379" t="s">
        <v>8601</v>
      </c>
    </row>
    <row r="5380" spans="1:4" x14ac:dyDescent="0.25">
      <c r="A5380" t="s">
        <v>8603</v>
      </c>
      <c r="B5380" s="51">
        <v>3296</v>
      </c>
      <c r="C5380" t="s">
        <v>8604</v>
      </c>
      <c r="D5380" t="s">
        <v>8605</v>
      </c>
    </row>
    <row r="5381" spans="1:4" x14ac:dyDescent="0.25">
      <c r="A5381" t="s">
        <v>8603</v>
      </c>
      <c r="B5381" s="51">
        <v>3296</v>
      </c>
      <c r="C5381" t="s">
        <v>8605</v>
      </c>
    </row>
    <row r="5382" spans="1:4" x14ac:dyDescent="0.25">
      <c r="A5382" t="s">
        <v>8603</v>
      </c>
      <c r="B5382" s="51">
        <v>3296</v>
      </c>
      <c r="C5382" t="s">
        <v>8606</v>
      </c>
      <c r="D5382" t="s">
        <v>8605</v>
      </c>
    </row>
    <row r="5383" spans="1:4" x14ac:dyDescent="0.25">
      <c r="A5383" t="s">
        <v>8603</v>
      </c>
      <c r="B5383" s="51">
        <v>3296</v>
      </c>
      <c r="C5383" t="s">
        <v>8607</v>
      </c>
      <c r="D5383" t="s">
        <v>8605</v>
      </c>
    </row>
    <row r="5384" spans="1:4" x14ac:dyDescent="0.25">
      <c r="A5384" t="s">
        <v>8603</v>
      </c>
      <c r="B5384" s="51">
        <v>3296</v>
      </c>
      <c r="C5384" t="s">
        <v>8608</v>
      </c>
      <c r="D5384" t="s">
        <v>8605</v>
      </c>
    </row>
    <row r="5385" spans="1:4" x14ac:dyDescent="0.25">
      <c r="A5385" t="s">
        <v>8609</v>
      </c>
      <c r="B5385" s="51">
        <v>3297</v>
      </c>
      <c r="C5385" t="s">
        <v>8610</v>
      </c>
      <c r="D5385" t="s">
        <v>8611</v>
      </c>
    </row>
    <row r="5386" spans="1:4" x14ac:dyDescent="0.25">
      <c r="A5386" t="s">
        <v>8609</v>
      </c>
      <c r="B5386" s="51">
        <v>3297</v>
      </c>
      <c r="C5386" t="s">
        <v>8612</v>
      </c>
      <c r="D5386" t="s">
        <v>8611</v>
      </c>
    </row>
    <row r="5387" spans="1:4" x14ac:dyDescent="0.25">
      <c r="A5387" t="s">
        <v>8609</v>
      </c>
      <c r="B5387" s="51">
        <v>3297</v>
      </c>
      <c r="C5387" t="s">
        <v>8613</v>
      </c>
      <c r="D5387" t="s">
        <v>8611</v>
      </c>
    </row>
    <row r="5388" spans="1:4" x14ac:dyDescent="0.25">
      <c r="A5388" t="s">
        <v>8609</v>
      </c>
      <c r="B5388" s="51">
        <v>3297</v>
      </c>
      <c r="C5388" t="s">
        <v>8611</v>
      </c>
    </row>
    <row r="5389" spans="1:4" x14ac:dyDescent="0.25">
      <c r="A5389" t="s">
        <v>8609</v>
      </c>
      <c r="B5389" s="51">
        <v>3297</v>
      </c>
      <c r="C5389" t="s">
        <v>8614</v>
      </c>
      <c r="D5389" t="s">
        <v>8611</v>
      </c>
    </row>
    <row r="5390" spans="1:4" x14ac:dyDescent="0.25">
      <c r="A5390" t="s">
        <v>8615</v>
      </c>
      <c r="B5390" s="51">
        <v>3298</v>
      </c>
      <c r="C5390" t="s">
        <v>8616</v>
      </c>
      <c r="D5390" t="s">
        <v>8617</v>
      </c>
    </row>
    <row r="5391" spans="1:4" x14ac:dyDescent="0.25">
      <c r="A5391" t="s">
        <v>8615</v>
      </c>
      <c r="B5391" s="51">
        <v>3298</v>
      </c>
      <c r="C5391" t="s">
        <v>8617</v>
      </c>
    </row>
    <row r="5392" spans="1:4" x14ac:dyDescent="0.25">
      <c r="A5392" t="s">
        <v>8618</v>
      </c>
      <c r="B5392" s="51">
        <v>3299</v>
      </c>
      <c r="C5392" t="s">
        <v>8619</v>
      </c>
    </row>
    <row r="5393" spans="1:4" x14ac:dyDescent="0.25">
      <c r="A5393" t="s">
        <v>8618</v>
      </c>
      <c r="B5393" s="51">
        <v>3299</v>
      </c>
      <c r="C5393" t="s">
        <v>8620</v>
      </c>
      <c r="D5393" t="s">
        <v>8619</v>
      </c>
    </row>
    <row r="5394" spans="1:4" x14ac:dyDescent="0.25">
      <c r="A5394" t="s">
        <v>8621</v>
      </c>
      <c r="B5394" s="51">
        <v>3300</v>
      </c>
      <c r="C5394" t="s">
        <v>8622</v>
      </c>
    </row>
    <row r="5395" spans="1:4" x14ac:dyDescent="0.25">
      <c r="A5395" t="s">
        <v>8621</v>
      </c>
      <c r="B5395" s="51">
        <v>3300</v>
      </c>
      <c r="C5395" t="s">
        <v>8623</v>
      </c>
      <c r="D5395" t="s">
        <v>8622</v>
      </c>
    </row>
    <row r="5396" spans="1:4" x14ac:dyDescent="0.25">
      <c r="A5396" t="s">
        <v>8624</v>
      </c>
      <c r="B5396" s="51">
        <v>3301</v>
      </c>
      <c r="C5396" t="s">
        <v>8625</v>
      </c>
      <c r="D5396" t="s">
        <v>8626</v>
      </c>
    </row>
    <row r="5397" spans="1:4" x14ac:dyDescent="0.25">
      <c r="A5397" t="s">
        <v>8624</v>
      </c>
      <c r="B5397" s="51">
        <v>3301</v>
      </c>
      <c r="C5397" t="s">
        <v>8627</v>
      </c>
      <c r="D5397" t="s">
        <v>8626</v>
      </c>
    </row>
    <row r="5398" spans="1:4" x14ac:dyDescent="0.25">
      <c r="A5398" t="s">
        <v>8624</v>
      </c>
      <c r="B5398" s="51">
        <v>3301</v>
      </c>
      <c r="C5398" t="s">
        <v>8626</v>
      </c>
    </row>
    <row r="5399" spans="1:4" x14ac:dyDescent="0.25">
      <c r="A5399" t="s">
        <v>8628</v>
      </c>
      <c r="B5399" s="51">
        <v>3302</v>
      </c>
      <c r="C5399" t="s">
        <v>8629</v>
      </c>
      <c r="D5399" t="s">
        <v>8630</v>
      </c>
    </row>
    <row r="5400" spans="1:4" x14ac:dyDescent="0.25">
      <c r="A5400" t="s">
        <v>8628</v>
      </c>
      <c r="B5400" s="51">
        <v>3302</v>
      </c>
      <c r="C5400" t="s">
        <v>8630</v>
      </c>
    </row>
    <row r="5401" spans="1:4" x14ac:dyDescent="0.25">
      <c r="A5401" t="s">
        <v>8628</v>
      </c>
      <c r="B5401" s="51">
        <v>3302</v>
      </c>
      <c r="C5401" t="s">
        <v>8631</v>
      </c>
      <c r="D5401" t="s">
        <v>8630</v>
      </c>
    </row>
    <row r="5402" spans="1:4" x14ac:dyDescent="0.25">
      <c r="A5402" t="s">
        <v>8632</v>
      </c>
      <c r="B5402" s="51">
        <v>3303</v>
      </c>
      <c r="C5402" t="s">
        <v>8633</v>
      </c>
    </row>
    <row r="5403" spans="1:4" x14ac:dyDescent="0.25">
      <c r="A5403" t="s">
        <v>8634</v>
      </c>
      <c r="B5403" s="51">
        <v>3304</v>
      </c>
      <c r="C5403" t="s">
        <v>8635</v>
      </c>
      <c r="D5403" t="s">
        <v>8636</v>
      </c>
    </row>
    <row r="5404" spans="1:4" x14ac:dyDescent="0.25">
      <c r="A5404" t="s">
        <v>8634</v>
      </c>
      <c r="B5404" s="51">
        <v>3304</v>
      </c>
      <c r="C5404" t="s">
        <v>8636</v>
      </c>
    </row>
    <row r="5405" spans="1:4" x14ac:dyDescent="0.25">
      <c r="A5405" t="s">
        <v>8637</v>
      </c>
      <c r="B5405" s="51">
        <v>3305</v>
      </c>
      <c r="C5405" t="s">
        <v>8638</v>
      </c>
      <c r="D5405" t="s">
        <v>8639</v>
      </c>
    </row>
    <row r="5406" spans="1:4" x14ac:dyDescent="0.25">
      <c r="A5406" t="s">
        <v>8637</v>
      </c>
      <c r="B5406" s="51">
        <v>3305</v>
      </c>
      <c r="C5406" t="s">
        <v>8639</v>
      </c>
    </row>
    <row r="5407" spans="1:4" x14ac:dyDescent="0.25">
      <c r="A5407" t="s">
        <v>8637</v>
      </c>
      <c r="B5407" s="51">
        <v>3305</v>
      </c>
      <c r="C5407" t="s">
        <v>8640</v>
      </c>
      <c r="D5407" t="s">
        <v>8639</v>
      </c>
    </row>
    <row r="5408" spans="1:4" x14ac:dyDescent="0.25">
      <c r="A5408" t="s">
        <v>8641</v>
      </c>
      <c r="B5408" s="51">
        <v>3306</v>
      </c>
      <c r="C5408" t="s">
        <v>8642</v>
      </c>
      <c r="D5408" t="s">
        <v>8643</v>
      </c>
    </row>
    <row r="5409" spans="1:4" x14ac:dyDescent="0.25">
      <c r="A5409" t="s">
        <v>8641</v>
      </c>
      <c r="B5409" s="51">
        <v>3306</v>
      </c>
      <c r="C5409" t="s">
        <v>8644</v>
      </c>
      <c r="D5409" t="s">
        <v>8643</v>
      </c>
    </row>
    <row r="5410" spans="1:4" x14ac:dyDescent="0.25">
      <c r="A5410" t="s">
        <v>8641</v>
      </c>
      <c r="B5410" s="51">
        <v>3306</v>
      </c>
      <c r="C5410" t="s">
        <v>8643</v>
      </c>
    </row>
    <row r="5411" spans="1:4" x14ac:dyDescent="0.25">
      <c r="A5411" t="s">
        <v>8645</v>
      </c>
      <c r="B5411" s="51">
        <v>3307</v>
      </c>
      <c r="C5411" t="s">
        <v>8646</v>
      </c>
      <c r="D5411" t="s">
        <v>8647</v>
      </c>
    </row>
    <row r="5412" spans="1:4" x14ac:dyDescent="0.25">
      <c r="A5412" t="s">
        <v>8645</v>
      </c>
      <c r="B5412" s="51">
        <v>3307</v>
      </c>
      <c r="C5412" t="s">
        <v>8647</v>
      </c>
    </row>
    <row r="5413" spans="1:4" x14ac:dyDescent="0.25">
      <c r="A5413" t="s">
        <v>8645</v>
      </c>
      <c r="B5413" s="51">
        <v>3307</v>
      </c>
      <c r="C5413" t="s">
        <v>8648</v>
      </c>
      <c r="D5413" t="s">
        <v>8647</v>
      </c>
    </row>
    <row r="5414" spans="1:4" x14ac:dyDescent="0.25">
      <c r="A5414" t="s">
        <v>8649</v>
      </c>
      <c r="B5414" s="51">
        <v>3308</v>
      </c>
      <c r="C5414" t="s">
        <v>8650</v>
      </c>
    </row>
    <row r="5415" spans="1:4" x14ac:dyDescent="0.25">
      <c r="A5415" t="s">
        <v>8649</v>
      </c>
      <c r="B5415" s="51">
        <v>3308</v>
      </c>
      <c r="C5415" t="s">
        <v>8651</v>
      </c>
      <c r="D5415" t="s">
        <v>8650</v>
      </c>
    </row>
    <row r="5416" spans="1:4" x14ac:dyDescent="0.25">
      <c r="A5416" t="s">
        <v>8649</v>
      </c>
      <c r="B5416" s="51">
        <v>3308</v>
      </c>
      <c r="C5416" t="s">
        <v>8652</v>
      </c>
      <c r="D5416" t="s">
        <v>8650</v>
      </c>
    </row>
    <row r="5417" spans="1:4" x14ac:dyDescent="0.25">
      <c r="A5417" t="s">
        <v>8653</v>
      </c>
      <c r="B5417" s="51">
        <v>3309</v>
      </c>
      <c r="C5417" t="s">
        <v>8654</v>
      </c>
      <c r="D5417" t="s">
        <v>8655</v>
      </c>
    </row>
    <row r="5418" spans="1:4" x14ac:dyDescent="0.25">
      <c r="A5418" t="s">
        <v>8653</v>
      </c>
      <c r="B5418" s="51">
        <v>3309</v>
      </c>
      <c r="C5418" t="s">
        <v>8655</v>
      </c>
    </row>
    <row r="5419" spans="1:4" x14ac:dyDescent="0.25">
      <c r="A5419" t="s">
        <v>8653</v>
      </c>
      <c r="B5419" s="51">
        <v>3309</v>
      </c>
      <c r="C5419" t="s">
        <v>8656</v>
      </c>
      <c r="D5419" t="s">
        <v>8655</v>
      </c>
    </row>
    <row r="5420" spans="1:4" x14ac:dyDescent="0.25">
      <c r="A5420" t="s">
        <v>8657</v>
      </c>
      <c r="B5420" s="51">
        <v>3310</v>
      </c>
      <c r="C5420" t="s">
        <v>8658</v>
      </c>
      <c r="D5420" t="s">
        <v>8659</v>
      </c>
    </row>
    <row r="5421" spans="1:4" x14ac:dyDescent="0.25">
      <c r="A5421" t="s">
        <v>8657</v>
      </c>
      <c r="B5421" s="51">
        <v>3310</v>
      </c>
      <c r="C5421" t="s">
        <v>8660</v>
      </c>
      <c r="D5421" t="s">
        <v>8659</v>
      </c>
    </row>
    <row r="5422" spans="1:4" x14ac:dyDescent="0.25">
      <c r="A5422" t="s">
        <v>8657</v>
      </c>
      <c r="B5422" s="51">
        <v>3310</v>
      </c>
      <c r="C5422" t="s">
        <v>8659</v>
      </c>
    </row>
    <row r="5423" spans="1:4" x14ac:dyDescent="0.25">
      <c r="A5423" t="s">
        <v>8661</v>
      </c>
      <c r="B5423" s="51">
        <v>3311</v>
      </c>
      <c r="C5423" t="s">
        <v>8662</v>
      </c>
      <c r="D5423" t="s">
        <v>8663</v>
      </c>
    </row>
    <row r="5424" spans="1:4" x14ac:dyDescent="0.25">
      <c r="A5424" t="s">
        <v>8661</v>
      </c>
      <c r="B5424" s="51">
        <v>3311</v>
      </c>
      <c r="C5424" t="s">
        <v>8664</v>
      </c>
      <c r="D5424" t="s">
        <v>8663</v>
      </c>
    </row>
    <row r="5425" spans="1:4" x14ac:dyDescent="0.25">
      <c r="A5425" t="s">
        <v>8661</v>
      </c>
      <c r="B5425" s="51">
        <v>3311</v>
      </c>
      <c r="C5425" t="s">
        <v>8663</v>
      </c>
    </row>
    <row r="5426" spans="1:4" x14ac:dyDescent="0.25">
      <c r="A5426" t="s">
        <v>8661</v>
      </c>
      <c r="B5426" s="51">
        <v>3311</v>
      </c>
      <c r="C5426" t="s">
        <v>8665</v>
      </c>
      <c r="D5426" t="s">
        <v>8663</v>
      </c>
    </row>
    <row r="5427" spans="1:4" x14ac:dyDescent="0.25">
      <c r="A5427" t="s">
        <v>8666</v>
      </c>
      <c r="B5427" s="51">
        <v>3312</v>
      </c>
      <c r="C5427" t="s">
        <v>8667</v>
      </c>
      <c r="D5427" t="s">
        <v>8668</v>
      </c>
    </row>
    <row r="5428" spans="1:4" x14ac:dyDescent="0.25">
      <c r="A5428" t="s">
        <v>8666</v>
      </c>
      <c r="B5428" s="51">
        <v>3312</v>
      </c>
      <c r="C5428" t="s">
        <v>8668</v>
      </c>
    </row>
    <row r="5429" spans="1:4" x14ac:dyDescent="0.25">
      <c r="A5429" t="s">
        <v>8666</v>
      </c>
      <c r="B5429" s="51">
        <v>3312</v>
      </c>
      <c r="C5429" t="s">
        <v>8669</v>
      </c>
      <c r="D5429" t="s">
        <v>8668</v>
      </c>
    </row>
    <row r="5430" spans="1:4" x14ac:dyDescent="0.25">
      <c r="A5430" t="s">
        <v>8670</v>
      </c>
      <c r="B5430" s="51">
        <v>3313</v>
      </c>
      <c r="C5430" t="s">
        <v>8671</v>
      </c>
    </row>
    <row r="5431" spans="1:4" x14ac:dyDescent="0.25">
      <c r="A5431" t="s">
        <v>8670</v>
      </c>
      <c r="B5431" s="51">
        <v>3313</v>
      </c>
      <c r="C5431" t="s">
        <v>8672</v>
      </c>
      <c r="D5431" t="s">
        <v>8671</v>
      </c>
    </row>
    <row r="5432" spans="1:4" x14ac:dyDescent="0.25">
      <c r="A5432" t="s">
        <v>8673</v>
      </c>
      <c r="B5432" s="51">
        <v>3314</v>
      </c>
      <c r="C5432" t="s">
        <v>8674</v>
      </c>
      <c r="D5432" t="s">
        <v>8675</v>
      </c>
    </row>
    <row r="5433" spans="1:4" x14ac:dyDescent="0.25">
      <c r="A5433" t="s">
        <v>8673</v>
      </c>
      <c r="B5433" s="51">
        <v>3314</v>
      </c>
      <c r="C5433" t="s">
        <v>8675</v>
      </c>
    </row>
    <row r="5434" spans="1:4" x14ac:dyDescent="0.25">
      <c r="A5434" t="s">
        <v>8673</v>
      </c>
      <c r="B5434" s="51">
        <v>3314</v>
      </c>
      <c r="C5434" t="s">
        <v>8676</v>
      </c>
      <c r="D5434" t="s">
        <v>8675</v>
      </c>
    </row>
    <row r="5435" spans="1:4" x14ac:dyDescent="0.25">
      <c r="A5435" t="s">
        <v>8673</v>
      </c>
      <c r="B5435" s="51">
        <v>3314</v>
      </c>
      <c r="C5435" t="s">
        <v>8677</v>
      </c>
      <c r="D5435" t="s">
        <v>8675</v>
      </c>
    </row>
    <row r="5436" spans="1:4" x14ac:dyDescent="0.25">
      <c r="A5436" t="s">
        <v>8678</v>
      </c>
      <c r="B5436" s="51">
        <v>3315</v>
      </c>
      <c r="C5436" t="s">
        <v>8679</v>
      </c>
      <c r="D5436" t="s">
        <v>8680</v>
      </c>
    </row>
    <row r="5437" spans="1:4" x14ac:dyDescent="0.25">
      <c r="A5437" t="s">
        <v>8678</v>
      </c>
      <c r="B5437" s="51">
        <v>3315</v>
      </c>
      <c r="C5437" t="s">
        <v>8680</v>
      </c>
    </row>
    <row r="5438" spans="1:4" x14ac:dyDescent="0.25">
      <c r="A5438" t="s">
        <v>8681</v>
      </c>
      <c r="B5438" s="51">
        <v>3316</v>
      </c>
      <c r="C5438" t="s">
        <v>8682</v>
      </c>
      <c r="D5438" t="s">
        <v>8683</v>
      </c>
    </row>
    <row r="5439" spans="1:4" x14ac:dyDescent="0.25">
      <c r="A5439" t="s">
        <v>8681</v>
      </c>
      <c r="B5439" s="51">
        <v>3316</v>
      </c>
      <c r="C5439" t="s">
        <v>8684</v>
      </c>
      <c r="D5439" t="s">
        <v>8683</v>
      </c>
    </row>
    <row r="5440" spans="1:4" x14ac:dyDescent="0.25">
      <c r="A5440" t="s">
        <v>8681</v>
      </c>
      <c r="B5440" s="51">
        <v>3316</v>
      </c>
      <c r="C5440" t="s">
        <v>8685</v>
      </c>
      <c r="D5440" t="s">
        <v>8683</v>
      </c>
    </row>
    <row r="5441" spans="1:4" x14ac:dyDescent="0.25">
      <c r="A5441" t="s">
        <v>8681</v>
      </c>
      <c r="B5441" s="51">
        <v>3316</v>
      </c>
      <c r="C5441" t="s">
        <v>8683</v>
      </c>
    </row>
    <row r="5442" spans="1:4" x14ac:dyDescent="0.25">
      <c r="A5442" t="s">
        <v>8681</v>
      </c>
      <c r="B5442" s="51">
        <v>3316</v>
      </c>
      <c r="C5442" t="s">
        <v>8686</v>
      </c>
      <c r="D5442" t="s">
        <v>8683</v>
      </c>
    </row>
    <row r="5443" spans="1:4" x14ac:dyDescent="0.25">
      <c r="A5443" t="s">
        <v>8687</v>
      </c>
      <c r="B5443" s="51">
        <v>3317</v>
      </c>
      <c r="C5443" t="s">
        <v>8688</v>
      </c>
      <c r="D5443" t="s">
        <v>8689</v>
      </c>
    </row>
    <row r="5444" spans="1:4" x14ac:dyDescent="0.25">
      <c r="A5444" t="s">
        <v>8687</v>
      </c>
      <c r="B5444" s="51">
        <v>3317</v>
      </c>
      <c r="C5444" t="s">
        <v>8690</v>
      </c>
      <c r="D5444" t="s">
        <v>8689</v>
      </c>
    </row>
    <row r="5445" spans="1:4" x14ac:dyDescent="0.25">
      <c r="A5445" t="s">
        <v>8687</v>
      </c>
      <c r="B5445" s="51">
        <v>3317</v>
      </c>
      <c r="C5445" t="s">
        <v>8689</v>
      </c>
    </row>
    <row r="5446" spans="1:4" x14ac:dyDescent="0.25">
      <c r="A5446" t="s">
        <v>8691</v>
      </c>
      <c r="B5446" s="51">
        <v>3318</v>
      </c>
      <c r="C5446" t="s">
        <v>8692</v>
      </c>
      <c r="D5446" t="s">
        <v>8693</v>
      </c>
    </row>
    <row r="5447" spans="1:4" x14ac:dyDescent="0.25">
      <c r="A5447" t="s">
        <v>8691</v>
      </c>
      <c r="B5447" s="51">
        <v>3318</v>
      </c>
      <c r="C5447" t="s">
        <v>8693</v>
      </c>
    </row>
    <row r="5448" spans="1:4" x14ac:dyDescent="0.25">
      <c r="A5448" t="s">
        <v>8691</v>
      </c>
      <c r="B5448" s="51">
        <v>3318</v>
      </c>
      <c r="C5448" t="s">
        <v>8694</v>
      </c>
      <c r="D5448" t="s">
        <v>8693</v>
      </c>
    </row>
    <row r="5449" spans="1:4" x14ac:dyDescent="0.25">
      <c r="A5449" t="s">
        <v>8691</v>
      </c>
      <c r="B5449" s="51">
        <v>3318</v>
      </c>
      <c r="C5449" t="s">
        <v>8695</v>
      </c>
      <c r="D5449" t="s">
        <v>8693</v>
      </c>
    </row>
    <row r="5450" spans="1:4" x14ac:dyDescent="0.25">
      <c r="A5450" t="s">
        <v>8696</v>
      </c>
      <c r="B5450" s="51">
        <v>3319</v>
      </c>
      <c r="C5450" t="s">
        <v>8697</v>
      </c>
    </row>
    <row r="5451" spans="1:4" x14ac:dyDescent="0.25">
      <c r="A5451" t="s">
        <v>8696</v>
      </c>
      <c r="B5451" s="51">
        <v>3319</v>
      </c>
      <c r="C5451" t="s">
        <v>8698</v>
      </c>
      <c r="D5451" t="s">
        <v>8697</v>
      </c>
    </row>
    <row r="5452" spans="1:4" x14ac:dyDescent="0.25">
      <c r="A5452" t="s">
        <v>8699</v>
      </c>
      <c r="B5452" s="51">
        <v>3320</v>
      </c>
      <c r="C5452" t="s">
        <v>8700</v>
      </c>
      <c r="D5452" t="s">
        <v>8701</v>
      </c>
    </row>
    <row r="5453" spans="1:4" x14ac:dyDescent="0.25">
      <c r="A5453" t="s">
        <v>8699</v>
      </c>
      <c r="B5453" s="51">
        <v>3320</v>
      </c>
      <c r="C5453" t="s">
        <v>8701</v>
      </c>
    </row>
    <row r="5454" spans="1:4" x14ac:dyDescent="0.25">
      <c r="A5454" t="s">
        <v>8699</v>
      </c>
      <c r="B5454" s="51">
        <v>3320</v>
      </c>
      <c r="C5454" t="s">
        <v>8702</v>
      </c>
      <c r="D5454" t="s">
        <v>8701</v>
      </c>
    </row>
    <row r="5455" spans="1:4" x14ac:dyDescent="0.25">
      <c r="A5455" t="s">
        <v>8699</v>
      </c>
      <c r="B5455" s="51">
        <v>3320</v>
      </c>
      <c r="C5455" t="s">
        <v>8703</v>
      </c>
      <c r="D5455" t="s">
        <v>8701</v>
      </c>
    </row>
    <row r="5456" spans="1:4" x14ac:dyDescent="0.25">
      <c r="A5456" t="s">
        <v>8699</v>
      </c>
      <c r="B5456" s="51">
        <v>3320</v>
      </c>
      <c r="C5456" t="s">
        <v>8704</v>
      </c>
      <c r="D5456" t="s">
        <v>8701</v>
      </c>
    </row>
    <row r="5457" spans="1:4" x14ac:dyDescent="0.25">
      <c r="A5457" t="s">
        <v>8705</v>
      </c>
      <c r="B5457" s="51">
        <v>3321</v>
      </c>
      <c r="C5457" t="s">
        <v>8706</v>
      </c>
      <c r="D5457" t="s">
        <v>8707</v>
      </c>
    </row>
    <row r="5458" spans="1:4" x14ac:dyDescent="0.25">
      <c r="A5458" t="s">
        <v>8705</v>
      </c>
      <c r="B5458" s="51">
        <v>3321</v>
      </c>
      <c r="C5458" t="s">
        <v>8708</v>
      </c>
      <c r="D5458" t="s">
        <v>8707</v>
      </c>
    </row>
    <row r="5459" spans="1:4" x14ac:dyDescent="0.25">
      <c r="A5459" t="s">
        <v>8705</v>
      </c>
      <c r="B5459" s="51">
        <v>3321</v>
      </c>
      <c r="C5459" t="s">
        <v>8709</v>
      </c>
      <c r="D5459" t="s">
        <v>8707</v>
      </c>
    </row>
    <row r="5460" spans="1:4" x14ac:dyDescent="0.25">
      <c r="A5460" t="s">
        <v>8705</v>
      </c>
      <c r="B5460" s="51">
        <v>3321</v>
      </c>
      <c r="C5460" t="s">
        <v>8707</v>
      </c>
    </row>
    <row r="5461" spans="1:4" x14ac:dyDescent="0.25">
      <c r="A5461" t="s">
        <v>8710</v>
      </c>
      <c r="B5461" s="51">
        <v>3322</v>
      </c>
      <c r="C5461" t="s">
        <v>8711</v>
      </c>
    </row>
    <row r="5462" spans="1:4" x14ac:dyDescent="0.25">
      <c r="A5462" t="s">
        <v>8710</v>
      </c>
      <c r="B5462" s="51">
        <v>3322</v>
      </c>
      <c r="C5462" t="s">
        <v>8712</v>
      </c>
      <c r="D5462" t="s">
        <v>8711</v>
      </c>
    </row>
    <row r="5463" spans="1:4" x14ac:dyDescent="0.25">
      <c r="A5463" t="s">
        <v>8710</v>
      </c>
      <c r="B5463" s="51">
        <v>3322</v>
      </c>
      <c r="C5463" t="s">
        <v>8713</v>
      </c>
      <c r="D5463" t="s">
        <v>8711</v>
      </c>
    </row>
    <row r="5464" spans="1:4" x14ac:dyDescent="0.25">
      <c r="A5464" t="s">
        <v>8714</v>
      </c>
      <c r="B5464" s="51">
        <v>3323</v>
      </c>
      <c r="C5464" t="s">
        <v>8715</v>
      </c>
      <c r="D5464" t="s">
        <v>8716</v>
      </c>
    </row>
    <row r="5465" spans="1:4" x14ac:dyDescent="0.25">
      <c r="A5465" t="s">
        <v>8714</v>
      </c>
      <c r="B5465" s="51">
        <v>3323</v>
      </c>
      <c r="C5465" t="s">
        <v>8716</v>
      </c>
    </row>
    <row r="5466" spans="1:4" x14ac:dyDescent="0.25">
      <c r="A5466" t="s">
        <v>8714</v>
      </c>
      <c r="B5466" s="51">
        <v>3323</v>
      </c>
      <c r="C5466" t="s">
        <v>8717</v>
      </c>
      <c r="D5466" t="s">
        <v>8716</v>
      </c>
    </row>
    <row r="5467" spans="1:4" x14ac:dyDescent="0.25">
      <c r="A5467" t="s">
        <v>8718</v>
      </c>
      <c r="B5467" s="51">
        <v>3324</v>
      </c>
      <c r="C5467" t="s">
        <v>8719</v>
      </c>
      <c r="D5467" t="s">
        <v>8720</v>
      </c>
    </row>
    <row r="5468" spans="1:4" x14ac:dyDescent="0.25">
      <c r="A5468" t="s">
        <v>8718</v>
      </c>
      <c r="B5468" s="51">
        <v>3324</v>
      </c>
      <c r="C5468" t="s">
        <v>8721</v>
      </c>
      <c r="D5468" t="s">
        <v>8720</v>
      </c>
    </row>
    <row r="5469" spans="1:4" x14ac:dyDescent="0.25">
      <c r="A5469" t="s">
        <v>8718</v>
      </c>
      <c r="B5469" s="51">
        <v>3324</v>
      </c>
      <c r="C5469" t="s">
        <v>8720</v>
      </c>
    </row>
    <row r="5470" spans="1:4" x14ac:dyDescent="0.25">
      <c r="A5470" t="s">
        <v>8718</v>
      </c>
      <c r="B5470" s="51">
        <v>3324</v>
      </c>
      <c r="C5470" t="s">
        <v>8722</v>
      </c>
      <c r="D5470" t="s">
        <v>8720</v>
      </c>
    </row>
    <row r="5471" spans="1:4" x14ac:dyDescent="0.25">
      <c r="A5471" t="s">
        <v>8723</v>
      </c>
      <c r="B5471" s="51">
        <v>3325</v>
      </c>
      <c r="C5471" t="s">
        <v>8724</v>
      </c>
      <c r="D5471" t="s">
        <v>8725</v>
      </c>
    </row>
    <row r="5472" spans="1:4" x14ac:dyDescent="0.25">
      <c r="A5472" t="s">
        <v>8723</v>
      </c>
      <c r="B5472" s="51">
        <v>3325</v>
      </c>
      <c r="C5472" t="s">
        <v>8725</v>
      </c>
    </row>
    <row r="5473" spans="1:4" x14ac:dyDescent="0.25">
      <c r="A5473" t="s">
        <v>8726</v>
      </c>
      <c r="B5473" s="51">
        <v>3326</v>
      </c>
      <c r="C5473" t="s">
        <v>8727</v>
      </c>
    </row>
    <row r="5474" spans="1:4" x14ac:dyDescent="0.25">
      <c r="A5474" t="s">
        <v>8726</v>
      </c>
      <c r="B5474" s="51">
        <v>3326</v>
      </c>
      <c r="C5474" t="s">
        <v>8728</v>
      </c>
      <c r="D5474" t="s">
        <v>8727</v>
      </c>
    </row>
    <row r="5475" spans="1:4" x14ac:dyDescent="0.25">
      <c r="A5475" t="s">
        <v>8726</v>
      </c>
      <c r="B5475" s="51">
        <v>3326</v>
      </c>
      <c r="C5475" t="s">
        <v>8729</v>
      </c>
      <c r="D5475" t="s">
        <v>8727</v>
      </c>
    </row>
    <row r="5476" spans="1:4" x14ac:dyDescent="0.25">
      <c r="A5476" t="s">
        <v>8726</v>
      </c>
      <c r="B5476" s="51">
        <v>3326</v>
      </c>
      <c r="C5476" t="s">
        <v>8730</v>
      </c>
      <c r="D5476" t="s">
        <v>8727</v>
      </c>
    </row>
    <row r="5477" spans="1:4" x14ac:dyDescent="0.25">
      <c r="A5477" t="s">
        <v>8726</v>
      </c>
      <c r="B5477" s="51">
        <v>3326</v>
      </c>
      <c r="C5477" t="s">
        <v>8731</v>
      </c>
      <c r="D5477" t="s">
        <v>8727</v>
      </c>
    </row>
    <row r="5478" spans="1:4" x14ac:dyDescent="0.25">
      <c r="A5478" t="s">
        <v>8726</v>
      </c>
      <c r="B5478" s="51">
        <v>3326</v>
      </c>
      <c r="C5478" t="s">
        <v>8732</v>
      </c>
      <c r="D5478" t="s">
        <v>8727</v>
      </c>
    </row>
    <row r="5479" spans="1:4" x14ac:dyDescent="0.25">
      <c r="A5479" t="s">
        <v>8733</v>
      </c>
      <c r="B5479" s="51">
        <v>3327</v>
      </c>
      <c r="C5479" t="s">
        <v>8734</v>
      </c>
    </row>
    <row r="5480" spans="1:4" x14ac:dyDescent="0.25">
      <c r="A5480" t="s">
        <v>8733</v>
      </c>
      <c r="B5480" s="51">
        <v>3327</v>
      </c>
      <c r="C5480" t="s">
        <v>8735</v>
      </c>
      <c r="D5480" t="s">
        <v>8734</v>
      </c>
    </row>
    <row r="5481" spans="1:4" x14ac:dyDescent="0.25">
      <c r="A5481" t="s">
        <v>8736</v>
      </c>
      <c r="B5481" s="51">
        <v>3328</v>
      </c>
      <c r="C5481" t="s">
        <v>8737</v>
      </c>
    </row>
    <row r="5482" spans="1:4" x14ac:dyDescent="0.25">
      <c r="A5482" t="s">
        <v>8736</v>
      </c>
      <c r="B5482" s="51">
        <v>3328</v>
      </c>
      <c r="C5482" t="s">
        <v>8738</v>
      </c>
      <c r="D5482" t="s">
        <v>8737</v>
      </c>
    </row>
    <row r="5483" spans="1:4" x14ac:dyDescent="0.25">
      <c r="A5483" t="s">
        <v>8736</v>
      </c>
      <c r="B5483" s="51">
        <v>3328</v>
      </c>
      <c r="C5483" t="s">
        <v>8739</v>
      </c>
      <c r="D5483" t="s">
        <v>8737</v>
      </c>
    </row>
    <row r="5484" spans="1:4" x14ac:dyDescent="0.25">
      <c r="A5484" t="s">
        <v>8736</v>
      </c>
      <c r="B5484" s="51">
        <v>3328</v>
      </c>
      <c r="C5484" t="s">
        <v>8740</v>
      </c>
      <c r="D5484" t="s">
        <v>8737</v>
      </c>
    </row>
    <row r="5485" spans="1:4" x14ac:dyDescent="0.25">
      <c r="A5485" t="s">
        <v>8736</v>
      </c>
      <c r="B5485" s="51">
        <v>3328</v>
      </c>
      <c r="C5485" t="s">
        <v>8741</v>
      </c>
      <c r="D5485" t="s">
        <v>8737</v>
      </c>
    </row>
    <row r="5486" spans="1:4" x14ac:dyDescent="0.25">
      <c r="A5486" t="s">
        <v>8742</v>
      </c>
      <c r="B5486" s="51">
        <v>3329</v>
      </c>
      <c r="C5486" t="s">
        <v>8743</v>
      </c>
    </row>
    <row r="5487" spans="1:4" x14ac:dyDescent="0.25">
      <c r="A5487" t="s">
        <v>8744</v>
      </c>
      <c r="B5487" s="51">
        <v>3330</v>
      </c>
      <c r="C5487" t="s">
        <v>8745</v>
      </c>
    </row>
    <row r="5488" spans="1:4" x14ac:dyDescent="0.25">
      <c r="A5488" t="s">
        <v>8744</v>
      </c>
      <c r="B5488" s="51">
        <v>3330</v>
      </c>
      <c r="C5488" t="s">
        <v>8746</v>
      </c>
      <c r="D5488" t="s">
        <v>8745</v>
      </c>
    </row>
    <row r="5489" spans="1:4" x14ac:dyDescent="0.25">
      <c r="A5489" t="s">
        <v>8744</v>
      </c>
      <c r="B5489" s="51">
        <v>3330</v>
      </c>
      <c r="C5489" t="s">
        <v>8747</v>
      </c>
      <c r="D5489" t="s">
        <v>8745</v>
      </c>
    </row>
    <row r="5490" spans="1:4" x14ac:dyDescent="0.25">
      <c r="A5490" t="s">
        <v>8744</v>
      </c>
      <c r="B5490" s="51">
        <v>3330</v>
      </c>
      <c r="C5490" t="s">
        <v>8748</v>
      </c>
      <c r="D5490" t="s">
        <v>8745</v>
      </c>
    </row>
    <row r="5491" spans="1:4" x14ac:dyDescent="0.25">
      <c r="A5491" t="s">
        <v>8744</v>
      </c>
      <c r="B5491" s="51">
        <v>3330</v>
      </c>
      <c r="C5491" t="s">
        <v>8749</v>
      </c>
      <c r="D5491" t="s">
        <v>8745</v>
      </c>
    </row>
    <row r="5492" spans="1:4" x14ac:dyDescent="0.25">
      <c r="A5492" t="s">
        <v>8750</v>
      </c>
      <c r="B5492" s="51">
        <v>3331</v>
      </c>
      <c r="C5492" t="s">
        <v>8751</v>
      </c>
    </row>
    <row r="5493" spans="1:4" x14ac:dyDescent="0.25">
      <c r="A5493" t="s">
        <v>8750</v>
      </c>
      <c r="B5493" s="51">
        <v>3331</v>
      </c>
      <c r="C5493" t="s">
        <v>8752</v>
      </c>
      <c r="D5493" t="s">
        <v>8751</v>
      </c>
    </row>
    <row r="5494" spans="1:4" x14ac:dyDescent="0.25">
      <c r="A5494" t="s">
        <v>8750</v>
      </c>
      <c r="B5494" s="51">
        <v>3331</v>
      </c>
      <c r="C5494" t="s">
        <v>8753</v>
      </c>
      <c r="D5494" t="s">
        <v>8751</v>
      </c>
    </row>
    <row r="5495" spans="1:4" x14ac:dyDescent="0.25">
      <c r="A5495" t="s">
        <v>8750</v>
      </c>
      <c r="B5495" s="51">
        <v>3331</v>
      </c>
      <c r="C5495" t="s">
        <v>8754</v>
      </c>
      <c r="D5495" t="s">
        <v>8751</v>
      </c>
    </row>
    <row r="5496" spans="1:4" x14ac:dyDescent="0.25">
      <c r="A5496" t="s">
        <v>8755</v>
      </c>
      <c r="B5496" s="51">
        <v>3332</v>
      </c>
      <c r="C5496" t="s">
        <v>8756</v>
      </c>
      <c r="D5496" t="s">
        <v>8757</v>
      </c>
    </row>
    <row r="5497" spans="1:4" x14ac:dyDescent="0.25">
      <c r="A5497" t="s">
        <v>8755</v>
      </c>
      <c r="B5497" s="51">
        <v>3332</v>
      </c>
      <c r="C5497" t="s">
        <v>8757</v>
      </c>
    </row>
    <row r="5498" spans="1:4" x14ac:dyDescent="0.25">
      <c r="A5498" t="s">
        <v>8758</v>
      </c>
      <c r="B5498" s="51">
        <v>3333</v>
      </c>
      <c r="C5498" t="s">
        <v>8759</v>
      </c>
      <c r="D5498" t="s">
        <v>8760</v>
      </c>
    </row>
    <row r="5499" spans="1:4" x14ac:dyDescent="0.25">
      <c r="A5499" t="s">
        <v>8758</v>
      </c>
      <c r="B5499" s="51">
        <v>3333</v>
      </c>
      <c r="C5499" t="s">
        <v>8760</v>
      </c>
    </row>
    <row r="5500" spans="1:4" x14ac:dyDescent="0.25">
      <c r="A5500" t="s">
        <v>8758</v>
      </c>
      <c r="B5500" s="51">
        <v>3333</v>
      </c>
      <c r="C5500" t="s">
        <v>8761</v>
      </c>
      <c r="D5500" t="s">
        <v>8760</v>
      </c>
    </row>
    <row r="5501" spans="1:4" x14ac:dyDescent="0.25">
      <c r="A5501" t="s">
        <v>8758</v>
      </c>
      <c r="B5501" s="51">
        <v>3333</v>
      </c>
      <c r="C5501" t="s">
        <v>8762</v>
      </c>
      <c r="D5501" t="s">
        <v>8760</v>
      </c>
    </row>
    <row r="5502" spans="1:4" x14ac:dyDescent="0.25">
      <c r="A5502" t="s">
        <v>8763</v>
      </c>
      <c r="B5502" s="51">
        <v>3334</v>
      </c>
      <c r="C5502" t="s">
        <v>8764</v>
      </c>
      <c r="D5502" t="s">
        <v>8765</v>
      </c>
    </row>
    <row r="5503" spans="1:4" x14ac:dyDescent="0.25">
      <c r="A5503" t="s">
        <v>8763</v>
      </c>
      <c r="B5503" s="51">
        <v>3334</v>
      </c>
      <c r="C5503" t="s">
        <v>8765</v>
      </c>
    </row>
    <row r="5504" spans="1:4" x14ac:dyDescent="0.25">
      <c r="A5504" t="s">
        <v>8763</v>
      </c>
      <c r="B5504" s="51">
        <v>3334</v>
      </c>
      <c r="C5504" t="s">
        <v>8766</v>
      </c>
      <c r="D5504" t="s">
        <v>8765</v>
      </c>
    </row>
    <row r="5505" spans="1:4" x14ac:dyDescent="0.25">
      <c r="A5505" t="s">
        <v>8767</v>
      </c>
      <c r="B5505" s="51">
        <v>3335</v>
      </c>
      <c r="C5505" t="s">
        <v>8768</v>
      </c>
      <c r="D5505" t="s">
        <v>8769</v>
      </c>
    </row>
    <row r="5506" spans="1:4" x14ac:dyDescent="0.25">
      <c r="A5506" t="s">
        <v>8767</v>
      </c>
      <c r="B5506" s="51">
        <v>3335</v>
      </c>
      <c r="C5506" t="s">
        <v>8769</v>
      </c>
    </row>
    <row r="5507" spans="1:4" x14ac:dyDescent="0.25">
      <c r="A5507" t="s">
        <v>8770</v>
      </c>
      <c r="B5507" s="51">
        <v>3336</v>
      </c>
      <c r="C5507" t="s">
        <v>8771</v>
      </c>
    </row>
    <row r="5508" spans="1:4" x14ac:dyDescent="0.25">
      <c r="A5508" t="s">
        <v>8770</v>
      </c>
      <c r="B5508" s="51">
        <v>3336</v>
      </c>
      <c r="C5508" t="s">
        <v>8772</v>
      </c>
      <c r="D5508" t="s">
        <v>8771</v>
      </c>
    </row>
    <row r="5509" spans="1:4" x14ac:dyDescent="0.25">
      <c r="A5509" t="s">
        <v>8773</v>
      </c>
      <c r="B5509" s="51">
        <v>3337</v>
      </c>
      <c r="C5509" t="s">
        <v>8774</v>
      </c>
    </row>
    <row r="5510" spans="1:4" x14ac:dyDescent="0.25">
      <c r="A5510" t="s">
        <v>8773</v>
      </c>
      <c r="B5510" s="51">
        <v>3337</v>
      </c>
      <c r="C5510" t="s">
        <v>8775</v>
      </c>
      <c r="D5510" t="s">
        <v>8774</v>
      </c>
    </row>
    <row r="5511" spans="1:4" x14ac:dyDescent="0.25">
      <c r="A5511" t="s">
        <v>8773</v>
      </c>
      <c r="B5511" s="51">
        <v>3337</v>
      </c>
      <c r="C5511" t="s">
        <v>8776</v>
      </c>
      <c r="D5511" t="s">
        <v>8774</v>
      </c>
    </row>
    <row r="5512" spans="1:4" x14ac:dyDescent="0.25">
      <c r="A5512" t="s">
        <v>8777</v>
      </c>
      <c r="B5512" s="51">
        <v>3338</v>
      </c>
      <c r="C5512" t="s">
        <v>8778</v>
      </c>
    </row>
    <row r="5513" spans="1:4" x14ac:dyDescent="0.25">
      <c r="A5513" t="s">
        <v>8777</v>
      </c>
      <c r="B5513" s="51">
        <v>3338</v>
      </c>
      <c r="C5513" t="s">
        <v>8779</v>
      </c>
      <c r="D5513" t="s">
        <v>8778</v>
      </c>
    </row>
    <row r="5514" spans="1:4" x14ac:dyDescent="0.25">
      <c r="A5514" t="s">
        <v>8780</v>
      </c>
      <c r="B5514" s="51">
        <v>3339</v>
      </c>
      <c r="C5514" t="s">
        <v>8781</v>
      </c>
    </row>
    <row r="5515" spans="1:4" x14ac:dyDescent="0.25">
      <c r="A5515" t="s">
        <v>8780</v>
      </c>
      <c r="B5515" s="51">
        <v>3339</v>
      </c>
      <c r="C5515" t="s">
        <v>8782</v>
      </c>
      <c r="D5515" t="s">
        <v>8781</v>
      </c>
    </row>
    <row r="5516" spans="1:4" x14ac:dyDescent="0.25">
      <c r="A5516" t="s">
        <v>8783</v>
      </c>
      <c r="B5516" s="51">
        <v>3340</v>
      </c>
      <c r="C5516" t="s">
        <v>8784</v>
      </c>
    </row>
    <row r="5517" spans="1:4" x14ac:dyDescent="0.25">
      <c r="A5517" t="s">
        <v>8783</v>
      </c>
      <c r="B5517" s="51">
        <v>3340</v>
      </c>
      <c r="C5517" t="s">
        <v>8785</v>
      </c>
      <c r="D5517" t="s">
        <v>8784</v>
      </c>
    </row>
    <row r="5518" spans="1:4" x14ac:dyDescent="0.25">
      <c r="A5518" t="s">
        <v>8783</v>
      </c>
      <c r="B5518" s="51">
        <v>3340</v>
      </c>
      <c r="C5518" t="s">
        <v>8786</v>
      </c>
      <c r="D5518" t="s">
        <v>8784</v>
      </c>
    </row>
    <row r="5519" spans="1:4" x14ac:dyDescent="0.25">
      <c r="A5519" t="s">
        <v>8783</v>
      </c>
      <c r="B5519" s="51">
        <v>3340</v>
      </c>
      <c r="C5519" t="s">
        <v>8787</v>
      </c>
      <c r="D5519" t="s">
        <v>8784</v>
      </c>
    </row>
    <row r="5520" spans="1:4" x14ac:dyDescent="0.25">
      <c r="A5520" t="s">
        <v>8788</v>
      </c>
      <c r="B5520" s="51">
        <v>3341</v>
      </c>
      <c r="C5520" t="s">
        <v>8789</v>
      </c>
      <c r="D5520" t="s">
        <v>8790</v>
      </c>
    </row>
    <row r="5521" spans="1:4" x14ac:dyDescent="0.25">
      <c r="A5521" t="s">
        <v>8788</v>
      </c>
      <c r="B5521" s="51">
        <v>3341</v>
      </c>
      <c r="C5521" t="s">
        <v>8791</v>
      </c>
      <c r="D5521" t="s">
        <v>8790</v>
      </c>
    </row>
    <row r="5522" spans="1:4" x14ac:dyDescent="0.25">
      <c r="A5522" t="s">
        <v>8788</v>
      </c>
      <c r="B5522" s="51">
        <v>3341</v>
      </c>
      <c r="C5522" t="s">
        <v>8792</v>
      </c>
      <c r="D5522" t="s">
        <v>8790</v>
      </c>
    </row>
    <row r="5523" spans="1:4" x14ac:dyDescent="0.25">
      <c r="A5523" t="s">
        <v>8788</v>
      </c>
      <c r="B5523" s="51">
        <v>3341</v>
      </c>
      <c r="C5523" t="s">
        <v>8790</v>
      </c>
    </row>
    <row r="5524" spans="1:4" x14ac:dyDescent="0.25">
      <c r="A5524" t="s">
        <v>8793</v>
      </c>
      <c r="B5524" s="51">
        <v>3342</v>
      </c>
      <c r="C5524" t="s">
        <v>8794</v>
      </c>
    </row>
    <row r="5525" spans="1:4" x14ac:dyDescent="0.25">
      <c r="A5525" t="s">
        <v>8793</v>
      </c>
      <c r="B5525" s="51">
        <v>3342</v>
      </c>
      <c r="C5525" t="s">
        <v>8795</v>
      </c>
      <c r="D5525" t="s">
        <v>8794</v>
      </c>
    </row>
    <row r="5526" spans="1:4" x14ac:dyDescent="0.25">
      <c r="A5526" t="s">
        <v>8796</v>
      </c>
      <c r="B5526" s="51">
        <v>3343</v>
      </c>
      <c r="C5526" t="s">
        <v>8797</v>
      </c>
    </row>
    <row r="5527" spans="1:4" x14ac:dyDescent="0.25">
      <c r="A5527" t="s">
        <v>8796</v>
      </c>
      <c r="B5527" s="51">
        <v>3343</v>
      </c>
      <c r="C5527" t="s">
        <v>8798</v>
      </c>
      <c r="D5527" t="s">
        <v>8797</v>
      </c>
    </row>
    <row r="5528" spans="1:4" x14ac:dyDescent="0.25">
      <c r="A5528" t="s">
        <v>8799</v>
      </c>
      <c r="B5528" s="51">
        <v>3344</v>
      </c>
      <c r="C5528" t="s">
        <v>8800</v>
      </c>
    </row>
    <row r="5529" spans="1:4" x14ac:dyDescent="0.25">
      <c r="A5529" t="s">
        <v>8799</v>
      </c>
      <c r="B5529" s="51">
        <v>3344</v>
      </c>
      <c r="C5529" t="s">
        <v>8801</v>
      </c>
      <c r="D5529" t="s">
        <v>8800</v>
      </c>
    </row>
    <row r="5530" spans="1:4" x14ac:dyDescent="0.25">
      <c r="A5530" t="s">
        <v>8802</v>
      </c>
      <c r="B5530" s="51">
        <v>3345</v>
      </c>
      <c r="C5530" t="s">
        <v>8803</v>
      </c>
      <c r="D5530" t="s">
        <v>8804</v>
      </c>
    </row>
    <row r="5531" spans="1:4" x14ac:dyDescent="0.25">
      <c r="A5531" t="s">
        <v>8802</v>
      </c>
      <c r="B5531" s="51">
        <v>3345</v>
      </c>
      <c r="C5531" t="s">
        <v>8805</v>
      </c>
      <c r="D5531" t="s">
        <v>8804</v>
      </c>
    </row>
    <row r="5532" spans="1:4" x14ac:dyDescent="0.25">
      <c r="A5532" t="s">
        <v>8802</v>
      </c>
      <c r="B5532" s="51">
        <v>3345</v>
      </c>
      <c r="C5532" t="s">
        <v>8804</v>
      </c>
    </row>
    <row r="5533" spans="1:4" x14ac:dyDescent="0.25">
      <c r="A5533" t="s">
        <v>8806</v>
      </c>
      <c r="B5533" s="51">
        <v>3346</v>
      </c>
      <c r="C5533" t="s">
        <v>8807</v>
      </c>
      <c r="D5533" t="s">
        <v>8808</v>
      </c>
    </row>
    <row r="5534" spans="1:4" x14ac:dyDescent="0.25">
      <c r="A5534" t="s">
        <v>8806</v>
      </c>
      <c r="B5534" s="51">
        <v>3346</v>
      </c>
      <c r="C5534" t="s">
        <v>8808</v>
      </c>
    </row>
    <row r="5535" spans="1:4" x14ac:dyDescent="0.25">
      <c r="A5535" t="s">
        <v>8809</v>
      </c>
      <c r="B5535" s="51">
        <v>3347</v>
      </c>
      <c r="C5535" t="s">
        <v>8810</v>
      </c>
    </row>
    <row r="5536" spans="1:4" x14ac:dyDescent="0.25">
      <c r="A5536" t="s">
        <v>8809</v>
      </c>
      <c r="B5536" s="51">
        <v>3347</v>
      </c>
      <c r="C5536" t="s">
        <v>8811</v>
      </c>
      <c r="D5536" t="s">
        <v>8810</v>
      </c>
    </row>
    <row r="5537" spans="1:4" x14ac:dyDescent="0.25">
      <c r="A5537" t="s">
        <v>8812</v>
      </c>
      <c r="B5537" s="51">
        <v>3348</v>
      </c>
      <c r="C5537" t="s">
        <v>8813</v>
      </c>
      <c r="D5537" t="s">
        <v>8814</v>
      </c>
    </row>
    <row r="5538" spans="1:4" x14ac:dyDescent="0.25">
      <c r="A5538" t="s">
        <v>8812</v>
      </c>
      <c r="B5538" s="51">
        <v>3348</v>
      </c>
      <c r="C5538" t="s">
        <v>8814</v>
      </c>
    </row>
    <row r="5539" spans="1:4" x14ac:dyDescent="0.25">
      <c r="A5539" t="s">
        <v>8812</v>
      </c>
      <c r="B5539" s="51">
        <v>3348</v>
      </c>
      <c r="C5539" t="s">
        <v>8815</v>
      </c>
      <c r="D5539" t="s">
        <v>8814</v>
      </c>
    </row>
    <row r="5540" spans="1:4" x14ac:dyDescent="0.25">
      <c r="A5540" t="s">
        <v>8812</v>
      </c>
      <c r="B5540" s="51">
        <v>3348</v>
      </c>
      <c r="C5540" t="s">
        <v>8816</v>
      </c>
      <c r="D5540" t="s">
        <v>8814</v>
      </c>
    </row>
    <row r="5541" spans="1:4" x14ac:dyDescent="0.25">
      <c r="A5541" t="s">
        <v>8812</v>
      </c>
      <c r="B5541" s="51">
        <v>3348</v>
      </c>
      <c r="C5541" t="s">
        <v>8817</v>
      </c>
      <c r="D5541" t="s">
        <v>8814</v>
      </c>
    </row>
    <row r="5542" spans="1:4" x14ac:dyDescent="0.25">
      <c r="A5542" t="s">
        <v>8818</v>
      </c>
      <c r="B5542" s="51">
        <v>3349</v>
      </c>
      <c r="C5542" t="s">
        <v>8819</v>
      </c>
    </row>
    <row r="5543" spans="1:4" x14ac:dyDescent="0.25">
      <c r="A5543" t="s">
        <v>8818</v>
      </c>
      <c r="B5543" s="51">
        <v>3349</v>
      </c>
      <c r="C5543" t="s">
        <v>8820</v>
      </c>
      <c r="D5543" t="s">
        <v>8819</v>
      </c>
    </row>
    <row r="5544" spans="1:4" x14ac:dyDescent="0.25">
      <c r="A5544" t="s">
        <v>8821</v>
      </c>
      <c r="B5544" s="51">
        <v>3350</v>
      </c>
      <c r="C5544" t="s">
        <v>8822</v>
      </c>
      <c r="D5544" t="s">
        <v>8823</v>
      </c>
    </row>
    <row r="5545" spans="1:4" x14ac:dyDescent="0.25">
      <c r="A5545" t="s">
        <v>8821</v>
      </c>
      <c r="B5545" s="51">
        <v>3350</v>
      </c>
      <c r="C5545" t="s">
        <v>8823</v>
      </c>
    </row>
    <row r="5546" spans="1:4" x14ac:dyDescent="0.25">
      <c r="A5546" t="s">
        <v>8821</v>
      </c>
      <c r="B5546" s="51">
        <v>3350</v>
      </c>
      <c r="C5546" t="s">
        <v>8824</v>
      </c>
      <c r="D5546" t="s">
        <v>8823</v>
      </c>
    </row>
    <row r="5547" spans="1:4" x14ac:dyDescent="0.25">
      <c r="A5547" t="s">
        <v>8821</v>
      </c>
      <c r="B5547" s="51">
        <v>3350</v>
      </c>
      <c r="C5547" t="s">
        <v>8825</v>
      </c>
      <c r="D5547" t="s">
        <v>8823</v>
      </c>
    </row>
    <row r="5548" spans="1:4" x14ac:dyDescent="0.25">
      <c r="A5548" t="s">
        <v>8826</v>
      </c>
      <c r="B5548" s="51">
        <v>3351</v>
      </c>
      <c r="C5548" t="s">
        <v>8827</v>
      </c>
      <c r="D5548" t="s">
        <v>8828</v>
      </c>
    </row>
    <row r="5549" spans="1:4" x14ac:dyDescent="0.25">
      <c r="A5549" t="s">
        <v>8826</v>
      </c>
      <c r="B5549" s="51">
        <v>3351</v>
      </c>
      <c r="C5549" t="s">
        <v>8828</v>
      </c>
    </row>
    <row r="5550" spans="1:4" x14ac:dyDescent="0.25">
      <c r="A5550" t="s">
        <v>8829</v>
      </c>
      <c r="B5550" s="51">
        <v>3352</v>
      </c>
      <c r="C5550" t="s">
        <v>8830</v>
      </c>
    </row>
    <row r="5551" spans="1:4" x14ac:dyDescent="0.25">
      <c r="A5551" t="s">
        <v>8829</v>
      </c>
      <c r="B5551" s="51">
        <v>3352</v>
      </c>
      <c r="C5551" t="s">
        <v>8831</v>
      </c>
      <c r="D5551" t="s">
        <v>8830</v>
      </c>
    </row>
    <row r="5552" spans="1:4" x14ac:dyDescent="0.25">
      <c r="A5552" t="s">
        <v>8832</v>
      </c>
      <c r="B5552" s="51">
        <v>3353</v>
      </c>
      <c r="C5552" t="s">
        <v>8833</v>
      </c>
      <c r="D5552" t="s">
        <v>8834</v>
      </c>
    </row>
    <row r="5553" spans="1:4" x14ac:dyDescent="0.25">
      <c r="A5553" t="s">
        <v>8832</v>
      </c>
      <c r="B5553" s="51">
        <v>3353</v>
      </c>
      <c r="C5553" t="s">
        <v>8835</v>
      </c>
      <c r="D5553" t="s">
        <v>8834</v>
      </c>
    </row>
    <row r="5554" spans="1:4" x14ac:dyDescent="0.25">
      <c r="A5554" t="s">
        <v>8832</v>
      </c>
      <c r="B5554" s="51">
        <v>3353</v>
      </c>
      <c r="C5554" t="s">
        <v>8834</v>
      </c>
    </row>
    <row r="5555" spans="1:4" x14ac:dyDescent="0.25">
      <c r="A5555" t="s">
        <v>8836</v>
      </c>
      <c r="B5555" s="51">
        <v>3354</v>
      </c>
      <c r="C5555" t="s">
        <v>8837</v>
      </c>
      <c r="D5555" t="s">
        <v>8838</v>
      </c>
    </row>
    <row r="5556" spans="1:4" x14ac:dyDescent="0.25">
      <c r="A5556" t="s">
        <v>8836</v>
      </c>
      <c r="B5556" s="51">
        <v>3354</v>
      </c>
      <c r="C5556" t="s">
        <v>8838</v>
      </c>
    </row>
    <row r="5557" spans="1:4" x14ac:dyDescent="0.25">
      <c r="A5557" t="s">
        <v>8836</v>
      </c>
      <c r="B5557" s="51">
        <v>3354</v>
      </c>
      <c r="C5557" t="s">
        <v>8839</v>
      </c>
      <c r="D5557" t="s">
        <v>8838</v>
      </c>
    </row>
    <row r="5558" spans="1:4" x14ac:dyDescent="0.25">
      <c r="A5558" t="s">
        <v>8840</v>
      </c>
      <c r="B5558" s="51">
        <v>3355</v>
      </c>
      <c r="C5558" t="s">
        <v>8841</v>
      </c>
      <c r="D5558" t="s">
        <v>8842</v>
      </c>
    </row>
    <row r="5559" spans="1:4" x14ac:dyDescent="0.25">
      <c r="A5559" t="s">
        <v>8840</v>
      </c>
      <c r="B5559" s="51">
        <v>3355</v>
      </c>
      <c r="C5559" t="s">
        <v>8843</v>
      </c>
      <c r="D5559" t="s">
        <v>8842</v>
      </c>
    </row>
    <row r="5560" spans="1:4" x14ac:dyDescent="0.25">
      <c r="A5560" t="s">
        <v>8840</v>
      </c>
      <c r="B5560" s="51">
        <v>3355</v>
      </c>
      <c r="C5560" t="s">
        <v>8842</v>
      </c>
    </row>
    <row r="5561" spans="1:4" x14ac:dyDescent="0.25">
      <c r="A5561" t="s">
        <v>8840</v>
      </c>
      <c r="B5561" s="51">
        <v>3355</v>
      </c>
      <c r="C5561" t="s">
        <v>8844</v>
      </c>
      <c r="D5561" t="s">
        <v>8842</v>
      </c>
    </row>
    <row r="5562" spans="1:4" x14ac:dyDescent="0.25">
      <c r="A5562" t="s">
        <v>8840</v>
      </c>
      <c r="B5562" s="51">
        <v>3355</v>
      </c>
      <c r="C5562" t="s">
        <v>8845</v>
      </c>
      <c r="D5562" t="s">
        <v>8842</v>
      </c>
    </row>
    <row r="5563" spans="1:4" x14ac:dyDescent="0.25">
      <c r="A5563" t="s">
        <v>8846</v>
      </c>
      <c r="B5563" s="51">
        <v>3356</v>
      </c>
      <c r="C5563" t="s">
        <v>8847</v>
      </c>
      <c r="D5563" t="s">
        <v>8848</v>
      </c>
    </row>
    <row r="5564" spans="1:4" x14ac:dyDescent="0.25">
      <c r="A5564" t="s">
        <v>8846</v>
      </c>
      <c r="B5564" s="51">
        <v>3356</v>
      </c>
      <c r="C5564" t="s">
        <v>8849</v>
      </c>
      <c r="D5564" t="s">
        <v>8848</v>
      </c>
    </row>
    <row r="5565" spans="1:4" x14ac:dyDescent="0.25">
      <c r="A5565" t="s">
        <v>8846</v>
      </c>
      <c r="B5565" s="51">
        <v>3356</v>
      </c>
      <c r="C5565" t="s">
        <v>8850</v>
      </c>
      <c r="D5565" t="s">
        <v>8848</v>
      </c>
    </row>
    <row r="5566" spans="1:4" x14ac:dyDescent="0.25">
      <c r="A5566" t="s">
        <v>8846</v>
      </c>
      <c r="B5566" s="51">
        <v>3356</v>
      </c>
      <c r="C5566" t="s">
        <v>8848</v>
      </c>
    </row>
    <row r="5567" spans="1:4" x14ac:dyDescent="0.25">
      <c r="A5567" t="s">
        <v>8846</v>
      </c>
      <c r="B5567" s="51">
        <v>3356</v>
      </c>
      <c r="C5567" t="s">
        <v>8851</v>
      </c>
      <c r="D5567" t="s">
        <v>8848</v>
      </c>
    </row>
    <row r="5568" spans="1:4" x14ac:dyDescent="0.25">
      <c r="A5568" t="s">
        <v>8846</v>
      </c>
      <c r="B5568" s="51">
        <v>3356</v>
      </c>
      <c r="C5568" t="s">
        <v>8852</v>
      </c>
      <c r="D5568" t="s">
        <v>8848</v>
      </c>
    </row>
    <row r="5569" spans="1:4" x14ac:dyDescent="0.25">
      <c r="A5569" t="s">
        <v>8846</v>
      </c>
      <c r="B5569" s="51">
        <v>3356</v>
      </c>
      <c r="C5569" t="s">
        <v>8853</v>
      </c>
      <c r="D5569" t="s">
        <v>8848</v>
      </c>
    </row>
    <row r="5570" spans="1:4" x14ac:dyDescent="0.25">
      <c r="A5570" t="s">
        <v>8846</v>
      </c>
      <c r="B5570" s="51">
        <v>3356</v>
      </c>
      <c r="C5570" t="s">
        <v>8854</v>
      </c>
      <c r="D5570" t="s">
        <v>8848</v>
      </c>
    </row>
    <row r="5571" spans="1:4" x14ac:dyDescent="0.25">
      <c r="A5571" t="s">
        <v>8855</v>
      </c>
      <c r="B5571" s="51">
        <v>3357</v>
      </c>
      <c r="C5571" t="s">
        <v>8856</v>
      </c>
      <c r="D5571" t="s">
        <v>8857</v>
      </c>
    </row>
    <row r="5572" spans="1:4" x14ac:dyDescent="0.25">
      <c r="A5572" t="s">
        <v>8855</v>
      </c>
      <c r="B5572" s="51">
        <v>3357</v>
      </c>
      <c r="C5572" t="s">
        <v>8857</v>
      </c>
    </row>
    <row r="5573" spans="1:4" x14ac:dyDescent="0.25">
      <c r="A5573" t="s">
        <v>8855</v>
      </c>
      <c r="B5573" s="51">
        <v>3357</v>
      </c>
      <c r="C5573" t="s">
        <v>8858</v>
      </c>
      <c r="D5573" t="s">
        <v>8857</v>
      </c>
    </row>
    <row r="5574" spans="1:4" x14ac:dyDescent="0.25">
      <c r="A5574" t="s">
        <v>8859</v>
      </c>
      <c r="B5574" s="51">
        <v>3358</v>
      </c>
      <c r="C5574" t="s">
        <v>8860</v>
      </c>
      <c r="D5574" t="s">
        <v>8861</v>
      </c>
    </row>
    <row r="5575" spans="1:4" x14ac:dyDescent="0.25">
      <c r="A5575" t="s">
        <v>8859</v>
      </c>
      <c r="B5575" s="51">
        <v>3358</v>
      </c>
      <c r="C5575" t="s">
        <v>8862</v>
      </c>
      <c r="D5575" t="s">
        <v>8861</v>
      </c>
    </row>
    <row r="5576" spans="1:4" x14ac:dyDescent="0.25">
      <c r="A5576" t="s">
        <v>8859</v>
      </c>
      <c r="B5576" s="51">
        <v>3358</v>
      </c>
      <c r="C5576" t="s">
        <v>8861</v>
      </c>
    </row>
    <row r="5577" spans="1:4" x14ac:dyDescent="0.25">
      <c r="A5577" t="s">
        <v>8863</v>
      </c>
      <c r="B5577" s="51">
        <v>3359</v>
      </c>
      <c r="C5577" t="s">
        <v>8864</v>
      </c>
      <c r="D5577" t="s">
        <v>8865</v>
      </c>
    </row>
    <row r="5578" spans="1:4" x14ac:dyDescent="0.25">
      <c r="A5578" t="s">
        <v>8863</v>
      </c>
      <c r="B5578" s="51">
        <v>3359</v>
      </c>
      <c r="C5578" t="s">
        <v>8866</v>
      </c>
      <c r="D5578" t="s">
        <v>8865</v>
      </c>
    </row>
    <row r="5579" spans="1:4" x14ac:dyDescent="0.25">
      <c r="A5579" t="s">
        <v>8863</v>
      </c>
      <c r="B5579" s="51">
        <v>3359</v>
      </c>
      <c r="C5579" t="s">
        <v>8865</v>
      </c>
    </row>
    <row r="5580" spans="1:4" x14ac:dyDescent="0.25">
      <c r="A5580" t="s">
        <v>8867</v>
      </c>
      <c r="B5580" s="51">
        <v>3360</v>
      </c>
      <c r="C5580" t="s">
        <v>8868</v>
      </c>
      <c r="D5580" t="s">
        <v>8869</v>
      </c>
    </row>
    <row r="5581" spans="1:4" x14ac:dyDescent="0.25">
      <c r="A5581" t="s">
        <v>8867</v>
      </c>
      <c r="B5581" s="51">
        <v>3360</v>
      </c>
      <c r="C5581" t="s">
        <v>8869</v>
      </c>
    </row>
    <row r="5582" spans="1:4" x14ac:dyDescent="0.25">
      <c r="A5582" t="s">
        <v>8870</v>
      </c>
      <c r="B5582" s="51">
        <v>3361</v>
      </c>
      <c r="C5582" t="s">
        <v>8871</v>
      </c>
      <c r="D5582" t="s">
        <v>8872</v>
      </c>
    </row>
    <row r="5583" spans="1:4" x14ac:dyDescent="0.25">
      <c r="A5583" t="s">
        <v>8870</v>
      </c>
      <c r="B5583" s="51">
        <v>3361</v>
      </c>
      <c r="C5583" t="s">
        <v>8872</v>
      </c>
    </row>
    <row r="5584" spans="1:4" x14ac:dyDescent="0.25">
      <c r="A5584" t="s">
        <v>8870</v>
      </c>
      <c r="B5584" s="51">
        <v>3361</v>
      </c>
      <c r="C5584" t="s">
        <v>8873</v>
      </c>
      <c r="D5584" t="s">
        <v>8872</v>
      </c>
    </row>
    <row r="5585" spans="1:4" x14ac:dyDescent="0.25">
      <c r="A5585" t="s">
        <v>8874</v>
      </c>
      <c r="B5585" s="51">
        <v>3362</v>
      </c>
      <c r="C5585" t="s">
        <v>8875</v>
      </c>
      <c r="D5585" t="s">
        <v>8876</v>
      </c>
    </row>
    <row r="5586" spans="1:4" x14ac:dyDescent="0.25">
      <c r="A5586" t="s">
        <v>8874</v>
      </c>
      <c r="B5586" s="51">
        <v>3362</v>
      </c>
      <c r="C5586" t="s">
        <v>8877</v>
      </c>
      <c r="D5586" t="s">
        <v>8876</v>
      </c>
    </row>
    <row r="5587" spans="1:4" x14ac:dyDescent="0.25">
      <c r="A5587" t="s">
        <v>8874</v>
      </c>
      <c r="B5587" s="51">
        <v>3362</v>
      </c>
      <c r="C5587" t="s">
        <v>8876</v>
      </c>
    </row>
    <row r="5588" spans="1:4" x14ac:dyDescent="0.25">
      <c r="A5588" t="s">
        <v>8874</v>
      </c>
      <c r="B5588" s="51">
        <v>3362</v>
      </c>
      <c r="C5588" t="s">
        <v>8878</v>
      </c>
      <c r="D5588" t="s">
        <v>8876</v>
      </c>
    </row>
    <row r="5589" spans="1:4" x14ac:dyDescent="0.25">
      <c r="A5589" t="s">
        <v>8879</v>
      </c>
      <c r="B5589" s="51">
        <v>3363</v>
      </c>
      <c r="C5589" t="s">
        <v>8880</v>
      </c>
      <c r="D5589" t="s">
        <v>8881</v>
      </c>
    </row>
    <row r="5590" spans="1:4" x14ac:dyDescent="0.25">
      <c r="A5590" t="s">
        <v>8879</v>
      </c>
      <c r="B5590" s="51">
        <v>3363</v>
      </c>
      <c r="C5590" t="s">
        <v>8882</v>
      </c>
      <c r="D5590" t="s">
        <v>8881</v>
      </c>
    </row>
    <row r="5591" spans="1:4" x14ac:dyDescent="0.25">
      <c r="A5591" t="s">
        <v>8879</v>
      </c>
      <c r="B5591" s="51">
        <v>3363</v>
      </c>
      <c r="C5591" t="s">
        <v>8883</v>
      </c>
      <c r="D5591" t="s">
        <v>8881</v>
      </c>
    </row>
    <row r="5592" spans="1:4" x14ac:dyDescent="0.25">
      <c r="A5592" t="s">
        <v>8879</v>
      </c>
      <c r="B5592" s="51">
        <v>3363</v>
      </c>
      <c r="C5592" t="s">
        <v>8881</v>
      </c>
    </row>
    <row r="5593" spans="1:4" x14ac:dyDescent="0.25">
      <c r="A5593" t="s">
        <v>8884</v>
      </c>
      <c r="B5593" s="51">
        <v>3364</v>
      </c>
      <c r="C5593" t="s">
        <v>8885</v>
      </c>
      <c r="D5593" t="s">
        <v>8886</v>
      </c>
    </row>
    <row r="5594" spans="1:4" x14ac:dyDescent="0.25">
      <c r="A5594" t="s">
        <v>8884</v>
      </c>
      <c r="B5594" s="51">
        <v>3364</v>
      </c>
      <c r="C5594" t="s">
        <v>8887</v>
      </c>
      <c r="D5594" t="s">
        <v>8886</v>
      </c>
    </row>
    <row r="5595" spans="1:4" x14ac:dyDescent="0.25">
      <c r="A5595" t="s">
        <v>8884</v>
      </c>
      <c r="B5595" s="51">
        <v>3364</v>
      </c>
      <c r="C5595" t="s">
        <v>8886</v>
      </c>
    </row>
    <row r="5596" spans="1:4" x14ac:dyDescent="0.25">
      <c r="A5596" t="s">
        <v>8888</v>
      </c>
      <c r="B5596" s="51">
        <v>3365</v>
      </c>
      <c r="C5596" t="s">
        <v>8889</v>
      </c>
      <c r="D5596" t="s">
        <v>8890</v>
      </c>
    </row>
    <row r="5597" spans="1:4" x14ac:dyDescent="0.25">
      <c r="A5597" t="s">
        <v>8888</v>
      </c>
      <c r="B5597" s="51">
        <v>3365</v>
      </c>
      <c r="C5597" t="s">
        <v>8890</v>
      </c>
    </row>
    <row r="5598" spans="1:4" x14ac:dyDescent="0.25">
      <c r="A5598" t="s">
        <v>8891</v>
      </c>
      <c r="B5598" s="51">
        <v>3366</v>
      </c>
      <c r="C5598" t="s">
        <v>8892</v>
      </c>
      <c r="D5598" t="s">
        <v>8893</v>
      </c>
    </row>
    <row r="5599" spans="1:4" x14ac:dyDescent="0.25">
      <c r="A5599" t="s">
        <v>8891</v>
      </c>
      <c r="B5599" s="51">
        <v>3366</v>
      </c>
      <c r="C5599" t="s">
        <v>8893</v>
      </c>
    </row>
    <row r="5600" spans="1:4" x14ac:dyDescent="0.25">
      <c r="A5600" t="s">
        <v>8891</v>
      </c>
      <c r="B5600" s="51">
        <v>3366</v>
      </c>
      <c r="C5600" t="s">
        <v>8894</v>
      </c>
      <c r="D5600" t="s">
        <v>8893</v>
      </c>
    </row>
    <row r="5601" spans="1:4" x14ac:dyDescent="0.25">
      <c r="A5601" t="s">
        <v>8895</v>
      </c>
      <c r="B5601" s="51">
        <v>3367</v>
      </c>
      <c r="C5601" t="s">
        <v>8896</v>
      </c>
    </row>
    <row r="5602" spans="1:4" x14ac:dyDescent="0.25">
      <c r="A5602" t="s">
        <v>8895</v>
      </c>
      <c r="B5602" s="51">
        <v>3367</v>
      </c>
      <c r="C5602" t="s">
        <v>8897</v>
      </c>
      <c r="D5602" t="s">
        <v>8896</v>
      </c>
    </row>
    <row r="5603" spans="1:4" x14ac:dyDescent="0.25">
      <c r="A5603" t="s">
        <v>8898</v>
      </c>
      <c r="B5603" s="51">
        <v>3368</v>
      </c>
      <c r="C5603" t="s">
        <v>8899</v>
      </c>
      <c r="D5603" t="s">
        <v>8900</v>
      </c>
    </row>
    <row r="5604" spans="1:4" x14ac:dyDescent="0.25">
      <c r="A5604" t="s">
        <v>8898</v>
      </c>
      <c r="B5604" s="51">
        <v>3368</v>
      </c>
      <c r="C5604" t="s">
        <v>8901</v>
      </c>
      <c r="D5604" t="s">
        <v>8900</v>
      </c>
    </row>
    <row r="5605" spans="1:4" x14ac:dyDescent="0.25">
      <c r="A5605" t="s">
        <v>8898</v>
      </c>
      <c r="B5605" s="51">
        <v>3368</v>
      </c>
      <c r="C5605" t="s">
        <v>8902</v>
      </c>
      <c r="D5605" t="s">
        <v>8900</v>
      </c>
    </row>
    <row r="5606" spans="1:4" x14ac:dyDescent="0.25">
      <c r="A5606" t="s">
        <v>8898</v>
      </c>
      <c r="B5606" s="51">
        <v>3368</v>
      </c>
      <c r="C5606" t="s">
        <v>8900</v>
      </c>
    </row>
    <row r="5607" spans="1:4" x14ac:dyDescent="0.25">
      <c r="A5607" t="s">
        <v>8898</v>
      </c>
      <c r="B5607" s="51">
        <v>3368</v>
      </c>
      <c r="C5607" t="s">
        <v>8903</v>
      </c>
      <c r="D5607" t="s">
        <v>8900</v>
      </c>
    </row>
    <row r="5608" spans="1:4" x14ac:dyDescent="0.25">
      <c r="A5608" t="s">
        <v>8904</v>
      </c>
      <c r="B5608" s="51">
        <v>3369</v>
      </c>
      <c r="C5608" t="s">
        <v>8905</v>
      </c>
      <c r="D5608" t="s">
        <v>8906</v>
      </c>
    </row>
    <row r="5609" spans="1:4" x14ac:dyDescent="0.25">
      <c r="A5609" t="s">
        <v>8904</v>
      </c>
      <c r="B5609" s="51">
        <v>3369</v>
      </c>
      <c r="C5609" t="s">
        <v>8907</v>
      </c>
      <c r="D5609" t="s">
        <v>8906</v>
      </c>
    </row>
    <row r="5610" spans="1:4" x14ac:dyDescent="0.25">
      <c r="A5610" t="s">
        <v>8904</v>
      </c>
      <c r="B5610" s="51">
        <v>3369</v>
      </c>
      <c r="C5610" t="s">
        <v>8906</v>
      </c>
    </row>
    <row r="5611" spans="1:4" x14ac:dyDescent="0.25">
      <c r="A5611" t="s">
        <v>8908</v>
      </c>
      <c r="B5611" s="51">
        <v>3370</v>
      </c>
      <c r="C5611" t="s">
        <v>8909</v>
      </c>
      <c r="D5611" t="s">
        <v>8910</v>
      </c>
    </row>
    <row r="5612" spans="1:4" x14ac:dyDescent="0.25">
      <c r="A5612" t="s">
        <v>8908</v>
      </c>
      <c r="B5612" s="51">
        <v>3370</v>
      </c>
      <c r="C5612" t="s">
        <v>8910</v>
      </c>
    </row>
    <row r="5613" spans="1:4" x14ac:dyDescent="0.25">
      <c r="A5613" t="s">
        <v>8908</v>
      </c>
      <c r="B5613" s="51">
        <v>3370</v>
      </c>
      <c r="C5613" t="s">
        <v>8911</v>
      </c>
      <c r="D5613" t="s">
        <v>8910</v>
      </c>
    </row>
    <row r="5614" spans="1:4" x14ac:dyDescent="0.25">
      <c r="A5614" t="s">
        <v>8912</v>
      </c>
      <c r="B5614" s="51">
        <v>3371</v>
      </c>
      <c r="C5614" t="s">
        <v>8913</v>
      </c>
      <c r="D5614" t="s">
        <v>8914</v>
      </c>
    </row>
    <row r="5615" spans="1:4" x14ac:dyDescent="0.25">
      <c r="A5615" t="s">
        <v>8912</v>
      </c>
      <c r="B5615" s="51">
        <v>3371</v>
      </c>
      <c r="C5615" t="s">
        <v>8915</v>
      </c>
      <c r="D5615" t="s">
        <v>8914</v>
      </c>
    </row>
    <row r="5616" spans="1:4" x14ac:dyDescent="0.25">
      <c r="A5616" t="s">
        <v>8912</v>
      </c>
      <c r="B5616" s="51">
        <v>3371</v>
      </c>
      <c r="C5616" t="s">
        <v>8914</v>
      </c>
    </row>
    <row r="5617" spans="1:4" x14ac:dyDescent="0.25">
      <c r="A5617" t="s">
        <v>8912</v>
      </c>
      <c r="B5617" s="51">
        <v>3371</v>
      </c>
      <c r="C5617" t="s">
        <v>8916</v>
      </c>
      <c r="D5617" t="s">
        <v>8914</v>
      </c>
    </row>
    <row r="5618" spans="1:4" x14ac:dyDescent="0.25">
      <c r="A5618" t="s">
        <v>8917</v>
      </c>
      <c r="B5618" s="51">
        <v>3372</v>
      </c>
      <c r="C5618" t="s">
        <v>8918</v>
      </c>
      <c r="D5618" t="s">
        <v>8919</v>
      </c>
    </row>
    <row r="5619" spans="1:4" x14ac:dyDescent="0.25">
      <c r="A5619" t="s">
        <v>8917</v>
      </c>
      <c r="B5619" s="51">
        <v>3372</v>
      </c>
      <c r="C5619" t="s">
        <v>8919</v>
      </c>
    </row>
    <row r="5620" spans="1:4" x14ac:dyDescent="0.25">
      <c r="A5620" t="s">
        <v>8920</v>
      </c>
      <c r="B5620" s="51">
        <v>3373</v>
      </c>
      <c r="C5620" t="s">
        <v>14100</v>
      </c>
      <c r="D5620" t="s">
        <v>8922</v>
      </c>
    </row>
    <row r="5621" spans="1:4" x14ac:dyDescent="0.25">
      <c r="A5621" t="s">
        <v>8920</v>
      </c>
      <c r="B5621" s="51">
        <v>3373</v>
      </c>
      <c r="C5621" t="s">
        <v>8921</v>
      </c>
      <c r="D5621" t="s">
        <v>8922</v>
      </c>
    </row>
    <row r="5622" spans="1:4" x14ac:dyDescent="0.25">
      <c r="A5622" t="s">
        <v>8920</v>
      </c>
      <c r="B5622" s="51">
        <v>3373</v>
      </c>
      <c r="C5622" t="s">
        <v>8923</v>
      </c>
      <c r="D5622" t="s">
        <v>8922</v>
      </c>
    </row>
    <row r="5623" spans="1:4" x14ac:dyDescent="0.25">
      <c r="A5623" t="s">
        <v>8920</v>
      </c>
      <c r="B5623" s="51">
        <v>3373</v>
      </c>
      <c r="C5623" t="s">
        <v>8922</v>
      </c>
    </row>
    <row r="5624" spans="1:4" x14ac:dyDescent="0.25">
      <c r="A5624" t="s">
        <v>8924</v>
      </c>
      <c r="B5624" s="51">
        <v>3374</v>
      </c>
      <c r="C5624" t="s">
        <v>8925</v>
      </c>
      <c r="D5624" t="s">
        <v>8926</v>
      </c>
    </row>
    <row r="5625" spans="1:4" x14ac:dyDescent="0.25">
      <c r="A5625" t="s">
        <v>8924</v>
      </c>
      <c r="B5625" s="51">
        <v>3374</v>
      </c>
      <c r="C5625" t="s">
        <v>8926</v>
      </c>
    </row>
    <row r="5626" spans="1:4" x14ac:dyDescent="0.25">
      <c r="A5626" t="s">
        <v>8924</v>
      </c>
      <c r="B5626" s="51">
        <v>3374</v>
      </c>
      <c r="C5626" t="s">
        <v>8927</v>
      </c>
      <c r="D5626" t="s">
        <v>8926</v>
      </c>
    </row>
    <row r="5627" spans="1:4" x14ac:dyDescent="0.25">
      <c r="A5627" t="s">
        <v>8928</v>
      </c>
      <c r="B5627" s="51">
        <v>3375</v>
      </c>
      <c r="C5627" t="s">
        <v>8929</v>
      </c>
      <c r="D5627" t="s">
        <v>8930</v>
      </c>
    </row>
    <row r="5628" spans="1:4" x14ac:dyDescent="0.25">
      <c r="A5628" t="s">
        <v>8928</v>
      </c>
      <c r="B5628" s="51">
        <v>3375</v>
      </c>
      <c r="C5628" t="s">
        <v>8930</v>
      </c>
    </row>
    <row r="5629" spans="1:4" x14ac:dyDescent="0.25">
      <c r="A5629" t="s">
        <v>8931</v>
      </c>
      <c r="B5629" s="51">
        <v>3376</v>
      </c>
      <c r="C5629" t="s">
        <v>8932</v>
      </c>
    </row>
    <row r="5630" spans="1:4" x14ac:dyDescent="0.25">
      <c r="A5630" t="s">
        <v>8931</v>
      </c>
      <c r="B5630" s="51">
        <v>3376</v>
      </c>
      <c r="C5630" t="s">
        <v>8933</v>
      </c>
      <c r="D5630" t="s">
        <v>8932</v>
      </c>
    </row>
    <row r="5631" spans="1:4" x14ac:dyDescent="0.25">
      <c r="A5631" t="s">
        <v>8934</v>
      </c>
      <c r="B5631" s="51">
        <v>3377</v>
      </c>
      <c r="C5631" t="s">
        <v>8935</v>
      </c>
    </row>
    <row r="5632" spans="1:4" x14ac:dyDescent="0.25">
      <c r="A5632" t="s">
        <v>8934</v>
      </c>
      <c r="B5632" s="51">
        <v>3377</v>
      </c>
      <c r="C5632" t="s">
        <v>8936</v>
      </c>
      <c r="D5632" t="s">
        <v>8935</v>
      </c>
    </row>
    <row r="5633" spans="1:4" x14ac:dyDescent="0.25">
      <c r="A5633" t="s">
        <v>8934</v>
      </c>
      <c r="B5633" s="51">
        <v>3377</v>
      </c>
      <c r="C5633" t="s">
        <v>8937</v>
      </c>
      <c r="D5633" t="s">
        <v>8935</v>
      </c>
    </row>
    <row r="5634" spans="1:4" x14ac:dyDescent="0.25">
      <c r="A5634" t="s">
        <v>8938</v>
      </c>
      <c r="B5634" s="51">
        <v>3378</v>
      </c>
      <c r="C5634" t="s">
        <v>8939</v>
      </c>
      <c r="D5634" t="s">
        <v>8940</v>
      </c>
    </row>
    <row r="5635" spans="1:4" x14ac:dyDescent="0.25">
      <c r="A5635" t="s">
        <v>8938</v>
      </c>
      <c r="B5635" s="51">
        <v>3378</v>
      </c>
      <c r="C5635" t="s">
        <v>8940</v>
      </c>
    </row>
    <row r="5636" spans="1:4" x14ac:dyDescent="0.25">
      <c r="A5636" t="s">
        <v>8938</v>
      </c>
      <c r="B5636" s="51">
        <v>3378</v>
      </c>
      <c r="C5636" t="s">
        <v>8941</v>
      </c>
      <c r="D5636" t="s">
        <v>8940</v>
      </c>
    </row>
    <row r="5637" spans="1:4" x14ac:dyDescent="0.25">
      <c r="A5637" t="s">
        <v>8942</v>
      </c>
      <c r="B5637" s="51">
        <v>3379</v>
      </c>
      <c r="C5637" t="s">
        <v>8943</v>
      </c>
      <c r="D5637" t="s">
        <v>8944</v>
      </c>
    </row>
    <row r="5638" spans="1:4" x14ac:dyDescent="0.25">
      <c r="A5638" t="s">
        <v>8942</v>
      </c>
      <c r="B5638" s="51">
        <v>3379</v>
      </c>
      <c r="C5638" t="s">
        <v>8944</v>
      </c>
    </row>
    <row r="5639" spans="1:4" x14ac:dyDescent="0.25">
      <c r="A5639" t="s">
        <v>8945</v>
      </c>
      <c r="B5639" s="51">
        <v>3380</v>
      </c>
      <c r="C5639" t="s">
        <v>8946</v>
      </c>
      <c r="D5639" t="s">
        <v>8947</v>
      </c>
    </row>
    <row r="5640" spans="1:4" x14ac:dyDescent="0.25">
      <c r="A5640" t="s">
        <v>8945</v>
      </c>
      <c r="B5640" s="51">
        <v>3380</v>
      </c>
      <c r="C5640" t="s">
        <v>8948</v>
      </c>
      <c r="D5640" t="s">
        <v>8947</v>
      </c>
    </row>
    <row r="5641" spans="1:4" x14ac:dyDescent="0.25">
      <c r="A5641" t="s">
        <v>8945</v>
      </c>
      <c r="B5641" s="51">
        <v>3380</v>
      </c>
      <c r="C5641" t="s">
        <v>8947</v>
      </c>
    </row>
    <row r="5642" spans="1:4" x14ac:dyDescent="0.25">
      <c r="A5642" t="s">
        <v>8949</v>
      </c>
      <c r="B5642" s="51">
        <v>3381</v>
      </c>
      <c r="C5642" t="s">
        <v>8950</v>
      </c>
      <c r="D5642" t="s">
        <v>8951</v>
      </c>
    </row>
    <row r="5643" spans="1:4" x14ac:dyDescent="0.25">
      <c r="A5643" t="s">
        <v>8949</v>
      </c>
      <c r="B5643" s="51">
        <v>3381</v>
      </c>
      <c r="C5643" t="s">
        <v>8952</v>
      </c>
      <c r="D5643" t="s">
        <v>8951</v>
      </c>
    </row>
    <row r="5644" spans="1:4" x14ac:dyDescent="0.25">
      <c r="A5644" t="s">
        <v>8949</v>
      </c>
      <c r="B5644" s="51">
        <v>3381</v>
      </c>
      <c r="C5644" t="s">
        <v>8953</v>
      </c>
      <c r="D5644" t="s">
        <v>8951</v>
      </c>
    </row>
    <row r="5645" spans="1:4" x14ac:dyDescent="0.25">
      <c r="A5645" t="s">
        <v>8949</v>
      </c>
      <c r="B5645" s="51">
        <v>3381</v>
      </c>
      <c r="C5645" t="s">
        <v>8951</v>
      </c>
    </row>
    <row r="5646" spans="1:4" x14ac:dyDescent="0.25">
      <c r="A5646" t="s">
        <v>8954</v>
      </c>
      <c r="B5646" s="51">
        <v>3382</v>
      </c>
      <c r="C5646" t="s">
        <v>8955</v>
      </c>
      <c r="D5646" t="s">
        <v>8956</v>
      </c>
    </row>
    <row r="5647" spans="1:4" x14ac:dyDescent="0.25">
      <c r="A5647" t="s">
        <v>8954</v>
      </c>
      <c r="B5647" s="51">
        <v>3382</v>
      </c>
      <c r="C5647" t="s">
        <v>8956</v>
      </c>
    </row>
    <row r="5648" spans="1:4" x14ac:dyDescent="0.25">
      <c r="A5648" t="s">
        <v>8957</v>
      </c>
      <c r="B5648" s="51">
        <v>3383</v>
      </c>
      <c r="C5648" t="s">
        <v>8958</v>
      </c>
      <c r="D5648" t="s">
        <v>8959</v>
      </c>
    </row>
    <row r="5649" spans="1:4" x14ac:dyDescent="0.25">
      <c r="A5649" t="s">
        <v>8957</v>
      </c>
      <c r="B5649" s="51">
        <v>3383</v>
      </c>
      <c r="C5649" t="s">
        <v>8959</v>
      </c>
    </row>
    <row r="5650" spans="1:4" x14ac:dyDescent="0.25">
      <c r="A5650" t="s">
        <v>8957</v>
      </c>
      <c r="B5650" s="51">
        <v>3383</v>
      </c>
      <c r="C5650" t="s">
        <v>8960</v>
      </c>
      <c r="D5650" t="s">
        <v>8959</v>
      </c>
    </row>
    <row r="5651" spans="1:4" x14ac:dyDescent="0.25">
      <c r="A5651" t="s">
        <v>8961</v>
      </c>
      <c r="B5651" s="51">
        <v>3384</v>
      </c>
      <c r="C5651" t="s">
        <v>8962</v>
      </c>
      <c r="D5651" t="s">
        <v>8963</v>
      </c>
    </row>
    <row r="5652" spans="1:4" x14ac:dyDescent="0.25">
      <c r="A5652" t="s">
        <v>8961</v>
      </c>
      <c r="B5652" s="51">
        <v>3384</v>
      </c>
      <c r="C5652" t="s">
        <v>8964</v>
      </c>
      <c r="D5652" t="s">
        <v>8963</v>
      </c>
    </row>
    <row r="5653" spans="1:4" x14ac:dyDescent="0.25">
      <c r="A5653" t="s">
        <v>8961</v>
      </c>
      <c r="B5653" s="51">
        <v>3384</v>
      </c>
      <c r="C5653" t="s">
        <v>8963</v>
      </c>
    </row>
    <row r="5654" spans="1:4" x14ac:dyDescent="0.25">
      <c r="A5654" t="s">
        <v>8965</v>
      </c>
      <c r="B5654" s="51">
        <v>3385</v>
      </c>
      <c r="C5654" t="s">
        <v>8966</v>
      </c>
      <c r="D5654" t="s">
        <v>8967</v>
      </c>
    </row>
    <row r="5655" spans="1:4" x14ac:dyDescent="0.25">
      <c r="A5655" t="s">
        <v>8965</v>
      </c>
      <c r="B5655" s="51">
        <v>3385</v>
      </c>
      <c r="C5655" t="s">
        <v>8967</v>
      </c>
    </row>
    <row r="5656" spans="1:4" x14ac:dyDescent="0.25">
      <c r="A5656" t="s">
        <v>8968</v>
      </c>
      <c r="B5656" s="51">
        <v>3386</v>
      </c>
      <c r="C5656" t="s">
        <v>8969</v>
      </c>
      <c r="D5656" t="s">
        <v>8970</v>
      </c>
    </row>
    <row r="5657" spans="1:4" x14ac:dyDescent="0.25">
      <c r="A5657" t="s">
        <v>8968</v>
      </c>
      <c r="B5657" s="51">
        <v>3386</v>
      </c>
      <c r="C5657" t="s">
        <v>8971</v>
      </c>
      <c r="D5657" t="s">
        <v>8970</v>
      </c>
    </row>
    <row r="5658" spans="1:4" x14ac:dyDescent="0.25">
      <c r="A5658" t="s">
        <v>8968</v>
      </c>
      <c r="B5658" s="51">
        <v>3386</v>
      </c>
      <c r="C5658" t="s">
        <v>8972</v>
      </c>
      <c r="D5658" t="s">
        <v>8970</v>
      </c>
    </row>
    <row r="5659" spans="1:4" x14ac:dyDescent="0.25">
      <c r="A5659" t="s">
        <v>8968</v>
      </c>
      <c r="B5659" s="51">
        <v>3386</v>
      </c>
      <c r="C5659" t="s">
        <v>8970</v>
      </c>
    </row>
    <row r="5660" spans="1:4" x14ac:dyDescent="0.25">
      <c r="A5660" t="s">
        <v>8968</v>
      </c>
      <c r="B5660" s="51">
        <v>3386</v>
      </c>
      <c r="C5660" t="s">
        <v>8973</v>
      </c>
      <c r="D5660" t="s">
        <v>8970</v>
      </c>
    </row>
    <row r="5661" spans="1:4" x14ac:dyDescent="0.25">
      <c r="A5661" t="s">
        <v>8974</v>
      </c>
      <c r="B5661" s="51">
        <v>3387</v>
      </c>
      <c r="C5661" t="s">
        <v>8975</v>
      </c>
      <c r="D5661" t="s">
        <v>8976</v>
      </c>
    </row>
    <row r="5662" spans="1:4" x14ac:dyDescent="0.25">
      <c r="A5662" t="s">
        <v>8974</v>
      </c>
      <c r="B5662" s="51">
        <v>3387</v>
      </c>
      <c r="C5662" t="s">
        <v>8977</v>
      </c>
      <c r="D5662" t="s">
        <v>8976</v>
      </c>
    </row>
    <row r="5663" spans="1:4" x14ac:dyDescent="0.25">
      <c r="A5663" t="s">
        <v>8974</v>
      </c>
      <c r="B5663" s="51">
        <v>3387</v>
      </c>
      <c r="C5663" t="s">
        <v>8978</v>
      </c>
      <c r="D5663" t="s">
        <v>8976</v>
      </c>
    </row>
    <row r="5664" spans="1:4" x14ac:dyDescent="0.25">
      <c r="A5664" t="s">
        <v>8974</v>
      </c>
      <c r="B5664" s="51">
        <v>3387</v>
      </c>
      <c r="C5664" t="s">
        <v>8979</v>
      </c>
      <c r="D5664" t="s">
        <v>8976</v>
      </c>
    </row>
    <row r="5665" spans="1:4" x14ac:dyDescent="0.25">
      <c r="A5665" t="s">
        <v>8974</v>
      </c>
      <c r="B5665" s="51">
        <v>3387</v>
      </c>
      <c r="C5665" t="s">
        <v>8980</v>
      </c>
      <c r="D5665" t="s">
        <v>8976</v>
      </c>
    </row>
    <row r="5666" spans="1:4" x14ac:dyDescent="0.25">
      <c r="A5666" t="s">
        <v>8974</v>
      </c>
      <c r="B5666" s="51">
        <v>3387</v>
      </c>
      <c r="C5666" t="s">
        <v>8976</v>
      </c>
    </row>
    <row r="5667" spans="1:4" x14ac:dyDescent="0.25">
      <c r="A5667" t="s">
        <v>8981</v>
      </c>
      <c r="B5667" s="51">
        <v>3388</v>
      </c>
      <c r="C5667" t="s">
        <v>8982</v>
      </c>
      <c r="D5667" t="s">
        <v>8983</v>
      </c>
    </row>
    <row r="5668" spans="1:4" x14ac:dyDescent="0.25">
      <c r="A5668" t="s">
        <v>8981</v>
      </c>
      <c r="B5668" s="51">
        <v>3388</v>
      </c>
      <c r="C5668" t="s">
        <v>8984</v>
      </c>
      <c r="D5668" t="s">
        <v>8983</v>
      </c>
    </row>
    <row r="5669" spans="1:4" x14ac:dyDescent="0.25">
      <c r="A5669" t="s">
        <v>8981</v>
      </c>
      <c r="B5669" s="51">
        <v>3388</v>
      </c>
      <c r="C5669" t="s">
        <v>8983</v>
      </c>
    </row>
    <row r="5670" spans="1:4" x14ac:dyDescent="0.25">
      <c r="A5670" t="s">
        <v>8985</v>
      </c>
      <c r="B5670" s="51">
        <v>3389</v>
      </c>
      <c r="C5670" t="s">
        <v>8986</v>
      </c>
      <c r="D5670" t="s">
        <v>8987</v>
      </c>
    </row>
    <row r="5671" spans="1:4" x14ac:dyDescent="0.25">
      <c r="A5671" t="s">
        <v>8985</v>
      </c>
      <c r="B5671" s="51">
        <v>3389</v>
      </c>
      <c r="C5671" t="s">
        <v>8988</v>
      </c>
      <c r="D5671" t="s">
        <v>8987</v>
      </c>
    </row>
    <row r="5672" spans="1:4" x14ac:dyDescent="0.25">
      <c r="A5672" t="s">
        <v>8985</v>
      </c>
      <c r="B5672" s="51">
        <v>3389</v>
      </c>
      <c r="C5672" t="s">
        <v>8989</v>
      </c>
      <c r="D5672" t="s">
        <v>8987</v>
      </c>
    </row>
    <row r="5673" spans="1:4" x14ac:dyDescent="0.25">
      <c r="A5673" t="s">
        <v>8985</v>
      </c>
      <c r="B5673" s="51">
        <v>3389</v>
      </c>
      <c r="C5673" t="s">
        <v>8990</v>
      </c>
      <c r="D5673" t="s">
        <v>8987</v>
      </c>
    </row>
    <row r="5674" spans="1:4" x14ac:dyDescent="0.25">
      <c r="A5674" t="s">
        <v>8985</v>
      </c>
      <c r="B5674" s="51">
        <v>3389</v>
      </c>
      <c r="C5674" t="s">
        <v>8991</v>
      </c>
      <c r="D5674" t="s">
        <v>8987</v>
      </c>
    </row>
    <row r="5675" spans="1:4" x14ac:dyDescent="0.25">
      <c r="A5675" t="s">
        <v>8985</v>
      </c>
      <c r="B5675" s="51">
        <v>3389</v>
      </c>
      <c r="C5675" t="s">
        <v>8992</v>
      </c>
      <c r="D5675" t="s">
        <v>8987</v>
      </c>
    </row>
    <row r="5676" spans="1:4" x14ac:dyDescent="0.25">
      <c r="A5676" t="s">
        <v>8985</v>
      </c>
      <c r="B5676" s="51">
        <v>3389</v>
      </c>
      <c r="C5676" t="s">
        <v>8987</v>
      </c>
    </row>
    <row r="5677" spans="1:4" x14ac:dyDescent="0.25">
      <c r="A5677" t="s">
        <v>8985</v>
      </c>
      <c r="B5677" s="51">
        <v>3389</v>
      </c>
      <c r="C5677" t="s">
        <v>8993</v>
      </c>
      <c r="D5677" t="s">
        <v>8987</v>
      </c>
    </row>
    <row r="5678" spans="1:4" x14ac:dyDescent="0.25">
      <c r="A5678" t="s">
        <v>8994</v>
      </c>
      <c r="B5678" s="51">
        <v>3390</v>
      </c>
      <c r="C5678" t="s">
        <v>8995</v>
      </c>
      <c r="D5678" t="s">
        <v>8996</v>
      </c>
    </row>
    <row r="5679" spans="1:4" x14ac:dyDescent="0.25">
      <c r="A5679" t="s">
        <v>8994</v>
      </c>
      <c r="B5679" s="51">
        <v>3390</v>
      </c>
      <c r="C5679" t="s">
        <v>8997</v>
      </c>
      <c r="D5679" t="s">
        <v>8996</v>
      </c>
    </row>
    <row r="5680" spans="1:4" x14ac:dyDescent="0.25">
      <c r="A5680" t="s">
        <v>8994</v>
      </c>
      <c r="B5680" s="51">
        <v>3390</v>
      </c>
      <c r="C5680" t="s">
        <v>8998</v>
      </c>
      <c r="D5680" t="s">
        <v>8996</v>
      </c>
    </row>
    <row r="5681" spans="1:4" x14ac:dyDescent="0.25">
      <c r="A5681" t="s">
        <v>8994</v>
      </c>
      <c r="B5681" s="51">
        <v>3390</v>
      </c>
      <c r="C5681" t="s">
        <v>8996</v>
      </c>
    </row>
    <row r="5682" spans="1:4" x14ac:dyDescent="0.25">
      <c r="A5682" t="s">
        <v>8999</v>
      </c>
      <c r="B5682" s="51">
        <v>3391</v>
      </c>
      <c r="C5682" t="s">
        <v>9000</v>
      </c>
    </row>
    <row r="5683" spans="1:4" x14ac:dyDescent="0.25">
      <c r="A5683" t="s">
        <v>8999</v>
      </c>
      <c r="B5683" s="51">
        <v>3391</v>
      </c>
      <c r="C5683" t="s">
        <v>9001</v>
      </c>
      <c r="D5683" t="s">
        <v>9000</v>
      </c>
    </row>
    <row r="5684" spans="1:4" x14ac:dyDescent="0.25">
      <c r="A5684" t="s">
        <v>8999</v>
      </c>
      <c r="B5684" s="51">
        <v>3391</v>
      </c>
      <c r="C5684" t="s">
        <v>9002</v>
      </c>
      <c r="D5684" t="s">
        <v>9000</v>
      </c>
    </row>
    <row r="5685" spans="1:4" x14ac:dyDescent="0.25">
      <c r="A5685" t="s">
        <v>9003</v>
      </c>
      <c r="B5685" s="51">
        <v>3392</v>
      </c>
      <c r="C5685" t="s">
        <v>9004</v>
      </c>
    </row>
    <row r="5686" spans="1:4" x14ac:dyDescent="0.25">
      <c r="A5686" t="s">
        <v>9003</v>
      </c>
      <c r="B5686" s="51">
        <v>3392</v>
      </c>
      <c r="C5686" t="s">
        <v>9005</v>
      </c>
      <c r="D5686" t="s">
        <v>9004</v>
      </c>
    </row>
    <row r="5687" spans="1:4" x14ac:dyDescent="0.25">
      <c r="A5687" t="s">
        <v>9003</v>
      </c>
      <c r="B5687" s="51">
        <v>3392</v>
      </c>
      <c r="C5687" t="s">
        <v>9006</v>
      </c>
      <c r="D5687" t="s">
        <v>9004</v>
      </c>
    </row>
    <row r="5688" spans="1:4" x14ac:dyDescent="0.25">
      <c r="A5688" t="s">
        <v>9007</v>
      </c>
      <c r="B5688" s="51">
        <v>3393</v>
      </c>
      <c r="C5688" t="s">
        <v>9008</v>
      </c>
      <c r="D5688" t="s">
        <v>9009</v>
      </c>
    </row>
    <row r="5689" spans="1:4" x14ac:dyDescent="0.25">
      <c r="A5689" t="s">
        <v>9007</v>
      </c>
      <c r="B5689" s="51">
        <v>3393</v>
      </c>
      <c r="C5689" t="s">
        <v>9009</v>
      </c>
    </row>
    <row r="5690" spans="1:4" x14ac:dyDescent="0.25">
      <c r="A5690" t="s">
        <v>9010</v>
      </c>
      <c r="B5690" s="51">
        <v>3394</v>
      </c>
      <c r="C5690" t="s">
        <v>9011</v>
      </c>
      <c r="D5690" t="s">
        <v>9012</v>
      </c>
    </row>
    <row r="5691" spans="1:4" x14ac:dyDescent="0.25">
      <c r="A5691" t="s">
        <v>9010</v>
      </c>
      <c r="B5691" s="51">
        <v>3394</v>
      </c>
      <c r="C5691" t="s">
        <v>9012</v>
      </c>
    </row>
    <row r="5692" spans="1:4" x14ac:dyDescent="0.25">
      <c r="A5692" t="s">
        <v>9010</v>
      </c>
      <c r="B5692" s="51">
        <v>3394</v>
      </c>
      <c r="C5692" t="s">
        <v>9013</v>
      </c>
      <c r="D5692" t="s">
        <v>9012</v>
      </c>
    </row>
    <row r="5693" spans="1:4" x14ac:dyDescent="0.25">
      <c r="A5693" t="s">
        <v>9010</v>
      </c>
      <c r="B5693" s="51">
        <v>3394</v>
      </c>
      <c r="C5693" t="s">
        <v>9014</v>
      </c>
      <c r="D5693" t="s">
        <v>9012</v>
      </c>
    </row>
    <row r="5694" spans="1:4" x14ac:dyDescent="0.25">
      <c r="A5694" t="s">
        <v>9015</v>
      </c>
      <c r="B5694" s="51">
        <v>3395</v>
      </c>
      <c r="C5694" t="s">
        <v>9016</v>
      </c>
      <c r="D5694" t="s">
        <v>9017</v>
      </c>
    </row>
    <row r="5695" spans="1:4" x14ac:dyDescent="0.25">
      <c r="A5695" t="s">
        <v>9015</v>
      </c>
      <c r="B5695" s="51">
        <v>3395</v>
      </c>
      <c r="C5695" t="s">
        <v>9018</v>
      </c>
      <c r="D5695" t="s">
        <v>9017</v>
      </c>
    </row>
    <row r="5696" spans="1:4" x14ac:dyDescent="0.25">
      <c r="A5696" t="s">
        <v>9015</v>
      </c>
      <c r="B5696" s="51">
        <v>3395</v>
      </c>
      <c r="C5696" t="s">
        <v>9019</v>
      </c>
      <c r="D5696" t="s">
        <v>9017</v>
      </c>
    </row>
    <row r="5697" spans="1:4" x14ac:dyDescent="0.25">
      <c r="A5697" t="s">
        <v>9015</v>
      </c>
      <c r="B5697" s="51">
        <v>3395</v>
      </c>
      <c r="C5697" t="s">
        <v>9017</v>
      </c>
    </row>
    <row r="5698" spans="1:4" x14ac:dyDescent="0.25">
      <c r="A5698" t="s">
        <v>9015</v>
      </c>
      <c r="B5698" s="51">
        <v>3395</v>
      </c>
      <c r="C5698" t="s">
        <v>9020</v>
      </c>
      <c r="D5698" t="s">
        <v>9017</v>
      </c>
    </row>
    <row r="5699" spans="1:4" x14ac:dyDescent="0.25">
      <c r="A5699" t="s">
        <v>9015</v>
      </c>
      <c r="B5699" s="51">
        <v>3395</v>
      </c>
      <c r="C5699" t="s">
        <v>9021</v>
      </c>
      <c r="D5699" t="s">
        <v>9017</v>
      </c>
    </row>
    <row r="5700" spans="1:4" x14ac:dyDescent="0.25">
      <c r="A5700" t="s">
        <v>9022</v>
      </c>
      <c r="B5700" s="51">
        <v>3396</v>
      </c>
      <c r="C5700" t="s">
        <v>9023</v>
      </c>
      <c r="D5700" t="s">
        <v>9024</v>
      </c>
    </row>
    <row r="5701" spans="1:4" x14ac:dyDescent="0.25">
      <c r="A5701" t="s">
        <v>9022</v>
      </c>
      <c r="B5701" s="51">
        <v>3396</v>
      </c>
      <c r="C5701" t="s">
        <v>9025</v>
      </c>
      <c r="D5701" t="s">
        <v>9024</v>
      </c>
    </row>
    <row r="5702" spans="1:4" x14ac:dyDescent="0.25">
      <c r="A5702" t="s">
        <v>9022</v>
      </c>
      <c r="B5702" s="51">
        <v>3396</v>
      </c>
      <c r="C5702" t="s">
        <v>9024</v>
      </c>
    </row>
    <row r="5703" spans="1:4" x14ac:dyDescent="0.25">
      <c r="A5703" t="s">
        <v>9022</v>
      </c>
      <c r="B5703" s="51">
        <v>3396</v>
      </c>
      <c r="C5703" t="s">
        <v>9026</v>
      </c>
      <c r="D5703" t="s">
        <v>9024</v>
      </c>
    </row>
    <row r="5704" spans="1:4" x14ac:dyDescent="0.25">
      <c r="A5704" t="s">
        <v>9027</v>
      </c>
      <c r="B5704" s="51">
        <v>3397</v>
      </c>
      <c r="C5704" t="s">
        <v>9028</v>
      </c>
      <c r="D5704" t="s">
        <v>9029</v>
      </c>
    </row>
    <row r="5705" spans="1:4" x14ac:dyDescent="0.25">
      <c r="A5705" t="s">
        <v>9027</v>
      </c>
      <c r="B5705" s="51">
        <v>3397</v>
      </c>
      <c r="C5705" t="s">
        <v>9029</v>
      </c>
    </row>
    <row r="5706" spans="1:4" x14ac:dyDescent="0.25">
      <c r="A5706" t="s">
        <v>9027</v>
      </c>
      <c r="B5706" s="51">
        <v>3397</v>
      </c>
      <c r="C5706" t="s">
        <v>9030</v>
      </c>
      <c r="D5706" t="s">
        <v>9029</v>
      </c>
    </row>
    <row r="5707" spans="1:4" x14ac:dyDescent="0.25">
      <c r="A5707" t="s">
        <v>9027</v>
      </c>
      <c r="B5707" s="51">
        <v>3397</v>
      </c>
      <c r="C5707" t="s">
        <v>9031</v>
      </c>
      <c r="D5707" t="s">
        <v>9029</v>
      </c>
    </row>
    <row r="5708" spans="1:4" x14ac:dyDescent="0.25">
      <c r="A5708" t="s">
        <v>9027</v>
      </c>
      <c r="B5708" s="51">
        <v>3397</v>
      </c>
      <c r="C5708" t="s">
        <v>9032</v>
      </c>
      <c r="D5708" t="s">
        <v>9029</v>
      </c>
    </row>
    <row r="5709" spans="1:4" x14ac:dyDescent="0.25">
      <c r="A5709" t="s">
        <v>9033</v>
      </c>
      <c r="B5709" s="51">
        <v>3398</v>
      </c>
      <c r="C5709" t="s">
        <v>9034</v>
      </c>
      <c r="D5709" t="s">
        <v>9035</v>
      </c>
    </row>
    <row r="5710" spans="1:4" x14ac:dyDescent="0.25">
      <c r="A5710" t="s">
        <v>9033</v>
      </c>
      <c r="B5710" s="51">
        <v>3398</v>
      </c>
      <c r="C5710" t="s">
        <v>9035</v>
      </c>
    </row>
    <row r="5711" spans="1:4" x14ac:dyDescent="0.25">
      <c r="A5711" t="s">
        <v>9033</v>
      </c>
      <c r="B5711" s="51">
        <v>3398</v>
      </c>
      <c r="C5711" t="s">
        <v>9036</v>
      </c>
      <c r="D5711" t="s">
        <v>9035</v>
      </c>
    </row>
    <row r="5712" spans="1:4" x14ac:dyDescent="0.25">
      <c r="A5712" t="s">
        <v>9033</v>
      </c>
      <c r="B5712" s="51">
        <v>3398</v>
      </c>
      <c r="C5712" t="s">
        <v>9037</v>
      </c>
      <c r="D5712" t="s">
        <v>9035</v>
      </c>
    </row>
    <row r="5713" spans="1:4" x14ac:dyDescent="0.25">
      <c r="A5713" t="s">
        <v>9038</v>
      </c>
      <c r="B5713" s="51">
        <v>3399</v>
      </c>
      <c r="C5713" t="s">
        <v>9039</v>
      </c>
    </row>
    <row r="5714" spans="1:4" x14ac:dyDescent="0.25">
      <c r="A5714" t="s">
        <v>9040</v>
      </c>
      <c r="B5714" s="51">
        <v>3400</v>
      </c>
      <c r="C5714" t="s">
        <v>9041</v>
      </c>
      <c r="D5714" t="s">
        <v>9042</v>
      </c>
    </row>
    <row r="5715" spans="1:4" x14ac:dyDescent="0.25">
      <c r="A5715" t="s">
        <v>9040</v>
      </c>
      <c r="B5715" s="51">
        <v>3400</v>
      </c>
      <c r="C5715" t="s">
        <v>9042</v>
      </c>
    </row>
    <row r="5716" spans="1:4" x14ac:dyDescent="0.25">
      <c r="A5716" t="s">
        <v>9040</v>
      </c>
      <c r="B5716" s="51">
        <v>3400</v>
      </c>
      <c r="C5716" t="s">
        <v>9043</v>
      </c>
      <c r="D5716" t="s">
        <v>9042</v>
      </c>
    </row>
    <row r="5717" spans="1:4" x14ac:dyDescent="0.25">
      <c r="A5717" t="s">
        <v>9044</v>
      </c>
      <c r="B5717" s="51">
        <v>3401</v>
      </c>
      <c r="C5717" t="s">
        <v>9045</v>
      </c>
      <c r="D5717" t="s">
        <v>9046</v>
      </c>
    </row>
    <row r="5718" spans="1:4" x14ac:dyDescent="0.25">
      <c r="A5718" t="s">
        <v>9044</v>
      </c>
      <c r="B5718" s="51">
        <v>3401</v>
      </c>
      <c r="C5718" t="s">
        <v>9046</v>
      </c>
    </row>
    <row r="5719" spans="1:4" x14ac:dyDescent="0.25">
      <c r="A5719" t="s">
        <v>9047</v>
      </c>
      <c r="B5719" s="51">
        <v>3402</v>
      </c>
      <c r="C5719" t="s">
        <v>9048</v>
      </c>
      <c r="D5719" t="s">
        <v>9049</v>
      </c>
    </row>
    <row r="5720" spans="1:4" x14ac:dyDescent="0.25">
      <c r="A5720" t="s">
        <v>9047</v>
      </c>
      <c r="B5720" s="51">
        <v>3402</v>
      </c>
      <c r="C5720" t="s">
        <v>9050</v>
      </c>
      <c r="D5720" t="s">
        <v>9049</v>
      </c>
    </row>
    <row r="5721" spans="1:4" x14ac:dyDescent="0.25">
      <c r="A5721" t="s">
        <v>9047</v>
      </c>
      <c r="B5721" s="51">
        <v>3402</v>
      </c>
      <c r="C5721" t="s">
        <v>9051</v>
      </c>
      <c r="D5721" t="s">
        <v>9049</v>
      </c>
    </row>
    <row r="5722" spans="1:4" x14ac:dyDescent="0.25">
      <c r="A5722" t="s">
        <v>9047</v>
      </c>
      <c r="B5722" s="51">
        <v>3402</v>
      </c>
      <c r="C5722" t="s">
        <v>9052</v>
      </c>
      <c r="D5722" t="s">
        <v>9049</v>
      </c>
    </row>
    <row r="5723" spans="1:4" x14ac:dyDescent="0.25">
      <c r="A5723" t="s">
        <v>9047</v>
      </c>
      <c r="B5723" s="51">
        <v>3402</v>
      </c>
      <c r="C5723" t="s">
        <v>9053</v>
      </c>
      <c r="D5723" t="s">
        <v>9049</v>
      </c>
    </row>
    <row r="5724" spans="1:4" x14ac:dyDescent="0.25">
      <c r="A5724" t="s">
        <v>9047</v>
      </c>
      <c r="B5724" s="51">
        <v>3402</v>
      </c>
      <c r="C5724" t="s">
        <v>9049</v>
      </c>
    </row>
    <row r="5725" spans="1:4" x14ac:dyDescent="0.25">
      <c r="A5725" t="s">
        <v>9047</v>
      </c>
      <c r="B5725" s="51">
        <v>3402</v>
      </c>
      <c r="C5725" t="s">
        <v>9054</v>
      </c>
      <c r="D5725" t="s">
        <v>9049</v>
      </c>
    </row>
    <row r="5726" spans="1:4" x14ac:dyDescent="0.25">
      <c r="A5726" t="s">
        <v>9055</v>
      </c>
      <c r="B5726" s="51">
        <v>3403</v>
      </c>
      <c r="C5726" t="s">
        <v>9056</v>
      </c>
      <c r="D5726" t="s">
        <v>9057</v>
      </c>
    </row>
    <row r="5727" spans="1:4" x14ac:dyDescent="0.25">
      <c r="A5727" t="s">
        <v>9055</v>
      </c>
      <c r="B5727" s="51">
        <v>3403</v>
      </c>
      <c r="C5727" t="s">
        <v>9058</v>
      </c>
      <c r="D5727" t="s">
        <v>9057</v>
      </c>
    </row>
    <row r="5728" spans="1:4" x14ac:dyDescent="0.25">
      <c r="A5728" t="s">
        <v>9055</v>
      </c>
      <c r="B5728" s="51">
        <v>3403</v>
      </c>
      <c r="C5728" t="s">
        <v>9059</v>
      </c>
      <c r="D5728" t="s">
        <v>9057</v>
      </c>
    </row>
    <row r="5729" spans="1:4" x14ac:dyDescent="0.25">
      <c r="A5729" t="s">
        <v>9055</v>
      </c>
      <c r="B5729" s="51">
        <v>3403</v>
      </c>
      <c r="C5729" t="s">
        <v>9057</v>
      </c>
    </row>
    <row r="5730" spans="1:4" x14ac:dyDescent="0.25">
      <c r="A5730" t="s">
        <v>9060</v>
      </c>
      <c r="B5730" s="51">
        <v>3404</v>
      </c>
      <c r="C5730" t="s">
        <v>9061</v>
      </c>
    </row>
    <row r="5731" spans="1:4" x14ac:dyDescent="0.25">
      <c r="A5731" t="s">
        <v>9060</v>
      </c>
      <c r="B5731" s="51">
        <v>3404</v>
      </c>
      <c r="C5731" t="s">
        <v>9062</v>
      </c>
      <c r="D5731" t="s">
        <v>9061</v>
      </c>
    </row>
    <row r="5732" spans="1:4" x14ac:dyDescent="0.25">
      <c r="A5732" t="s">
        <v>9060</v>
      </c>
      <c r="B5732" s="51">
        <v>3404</v>
      </c>
      <c r="C5732" t="s">
        <v>9063</v>
      </c>
      <c r="D5732" t="s">
        <v>9061</v>
      </c>
    </row>
    <row r="5733" spans="1:4" x14ac:dyDescent="0.25">
      <c r="A5733" t="s">
        <v>9060</v>
      </c>
      <c r="B5733" s="51">
        <v>3404</v>
      </c>
      <c r="C5733" t="s">
        <v>9064</v>
      </c>
      <c r="D5733" t="s">
        <v>9061</v>
      </c>
    </row>
    <row r="5734" spans="1:4" x14ac:dyDescent="0.25">
      <c r="A5734" t="s">
        <v>9060</v>
      </c>
      <c r="B5734" s="51">
        <v>3404</v>
      </c>
      <c r="C5734" t="s">
        <v>9065</v>
      </c>
      <c r="D5734" t="s">
        <v>9061</v>
      </c>
    </row>
    <row r="5735" spans="1:4" x14ac:dyDescent="0.25">
      <c r="A5735" t="s">
        <v>9066</v>
      </c>
      <c r="B5735" s="51">
        <v>3405</v>
      </c>
      <c r="C5735" t="s">
        <v>9067</v>
      </c>
      <c r="D5735" t="s">
        <v>9068</v>
      </c>
    </row>
    <row r="5736" spans="1:4" x14ac:dyDescent="0.25">
      <c r="A5736" t="s">
        <v>9066</v>
      </c>
      <c r="B5736" s="51">
        <v>3405</v>
      </c>
      <c r="C5736" t="s">
        <v>9069</v>
      </c>
      <c r="D5736" t="s">
        <v>9068</v>
      </c>
    </row>
    <row r="5737" spans="1:4" x14ac:dyDescent="0.25">
      <c r="A5737" t="s">
        <v>9066</v>
      </c>
      <c r="B5737" s="51">
        <v>3405</v>
      </c>
      <c r="C5737" t="s">
        <v>9068</v>
      </c>
    </row>
    <row r="5738" spans="1:4" x14ac:dyDescent="0.25">
      <c r="A5738" t="s">
        <v>9066</v>
      </c>
      <c r="B5738" s="51">
        <v>3405</v>
      </c>
      <c r="C5738" t="s">
        <v>9070</v>
      </c>
      <c r="D5738" t="s">
        <v>9068</v>
      </c>
    </row>
    <row r="5739" spans="1:4" x14ac:dyDescent="0.25">
      <c r="A5739" t="s">
        <v>9071</v>
      </c>
      <c r="B5739" s="51">
        <v>3406</v>
      </c>
      <c r="C5739" t="s">
        <v>9072</v>
      </c>
      <c r="D5739" t="s">
        <v>9073</v>
      </c>
    </row>
    <row r="5740" spans="1:4" x14ac:dyDescent="0.25">
      <c r="A5740" t="s">
        <v>9071</v>
      </c>
      <c r="B5740" s="51">
        <v>3406</v>
      </c>
      <c r="C5740" t="s">
        <v>9074</v>
      </c>
      <c r="D5740" t="s">
        <v>9073</v>
      </c>
    </row>
    <row r="5741" spans="1:4" x14ac:dyDescent="0.25">
      <c r="A5741" t="s">
        <v>9071</v>
      </c>
      <c r="B5741" s="51">
        <v>3406</v>
      </c>
      <c r="C5741" t="s">
        <v>9073</v>
      </c>
    </row>
    <row r="5742" spans="1:4" x14ac:dyDescent="0.25">
      <c r="A5742" t="s">
        <v>9071</v>
      </c>
      <c r="B5742" s="51">
        <v>3406</v>
      </c>
      <c r="C5742" t="s">
        <v>9075</v>
      </c>
      <c r="D5742" t="s">
        <v>9073</v>
      </c>
    </row>
    <row r="5743" spans="1:4" x14ac:dyDescent="0.25">
      <c r="A5743" t="s">
        <v>9076</v>
      </c>
      <c r="B5743" s="51">
        <v>3407</v>
      </c>
      <c r="C5743" t="s">
        <v>9077</v>
      </c>
      <c r="D5743" t="s">
        <v>9078</v>
      </c>
    </row>
    <row r="5744" spans="1:4" x14ac:dyDescent="0.25">
      <c r="A5744" t="s">
        <v>9076</v>
      </c>
      <c r="B5744" s="51">
        <v>3407</v>
      </c>
      <c r="C5744" t="s">
        <v>9078</v>
      </c>
    </row>
    <row r="5745" spans="1:4" x14ac:dyDescent="0.25">
      <c r="A5745" t="s">
        <v>9076</v>
      </c>
      <c r="B5745" s="51">
        <v>3407</v>
      </c>
      <c r="C5745" t="s">
        <v>9079</v>
      </c>
      <c r="D5745" t="s">
        <v>9078</v>
      </c>
    </row>
    <row r="5746" spans="1:4" x14ac:dyDescent="0.25">
      <c r="A5746" t="s">
        <v>9076</v>
      </c>
      <c r="B5746" s="51">
        <v>3407</v>
      </c>
      <c r="C5746" t="s">
        <v>9080</v>
      </c>
      <c r="D5746" t="s">
        <v>9078</v>
      </c>
    </row>
    <row r="5747" spans="1:4" x14ac:dyDescent="0.25">
      <c r="A5747" t="s">
        <v>9081</v>
      </c>
      <c r="B5747" s="51">
        <v>3408</v>
      </c>
      <c r="C5747" t="s">
        <v>9082</v>
      </c>
      <c r="D5747" t="s">
        <v>9083</v>
      </c>
    </row>
    <row r="5748" spans="1:4" x14ac:dyDescent="0.25">
      <c r="A5748" t="s">
        <v>9081</v>
      </c>
      <c r="B5748" s="51">
        <v>3408</v>
      </c>
      <c r="C5748" t="s">
        <v>9084</v>
      </c>
      <c r="D5748" t="s">
        <v>9083</v>
      </c>
    </row>
    <row r="5749" spans="1:4" x14ac:dyDescent="0.25">
      <c r="A5749" t="s">
        <v>9081</v>
      </c>
      <c r="B5749" s="51">
        <v>3408</v>
      </c>
      <c r="C5749" t="s">
        <v>9083</v>
      </c>
    </row>
    <row r="5750" spans="1:4" x14ac:dyDescent="0.25">
      <c r="A5750" t="s">
        <v>9081</v>
      </c>
      <c r="B5750" s="51">
        <v>3408</v>
      </c>
      <c r="C5750" t="s">
        <v>9085</v>
      </c>
      <c r="D5750" t="s">
        <v>9083</v>
      </c>
    </row>
    <row r="5751" spans="1:4" x14ac:dyDescent="0.25">
      <c r="A5751" t="s">
        <v>9081</v>
      </c>
      <c r="B5751" s="51">
        <v>3408</v>
      </c>
      <c r="C5751" t="s">
        <v>9086</v>
      </c>
      <c r="D5751" t="s">
        <v>9083</v>
      </c>
    </row>
    <row r="5752" spans="1:4" x14ac:dyDescent="0.25">
      <c r="A5752" t="s">
        <v>9087</v>
      </c>
      <c r="B5752" s="51">
        <v>3409</v>
      </c>
      <c r="C5752" t="s">
        <v>9088</v>
      </c>
      <c r="D5752" t="s">
        <v>9089</v>
      </c>
    </row>
    <row r="5753" spans="1:4" x14ac:dyDescent="0.25">
      <c r="A5753" t="s">
        <v>9087</v>
      </c>
      <c r="B5753" s="51">
        <v>3409</v>
      </c>
      <c r="C5753" t="s">
        <v>9089</v>
      </c>
    </row>
    <row r="5754" spans="1:4" x14ac:dyDescent="0.25">
      <c r="A5754" t="s">
        <v>9090</v>
      </c>
      <c r="B5754" s="51">
        <v>3410</v>
      </c>
      <c r="C5754" t="s">
        <v>9091</v>
      </c>
      <c r="D5754" t="s">
        <v>9092</v>
      </c>
    </row>
    <row r="5755" spans="1:4" x14ac:dyDescent="0.25">
      <c r="A5755" t="s">
        <v>9090</v>
      </c>
      <c r="B5755" s="51">
        <v>3410</v>
      </c>
      <c r="C5755" t="s">
        <v>9092</v>
      </c>
    </row>
    <row r="5756" spans="1:4" x14ac:dyDescent="0.25">
      <c r="A5756" t="s">
        <v>9090</v>
      </c>
      <c r="B5756" s="51">
        <v>3410</v>
      </c>
      <c r="C5756" t="s">
        <v>9093</v>
      </c>
      <c r="D5756" t="s">
        <v>9092</v>
      </c>
    </row>
    <row r="5757" spans="1:4" x14ac:dyDescent="0.25">
      <c r="A5757" t="s">
        <v>9090</v>
      </c>
      <c r="B5757" s="51">
        <v>3410</v>
      </c>
      <c r="C5757" t="s">
        <v>9094</v>
      </c>
      <c r="D5757" t="s">
        <v>9092</v>
      </c>
    </row>
    <row r="5758" spans="1:4" x14ac:dyDescent="0.25">
      <c r="A5758" t="s">
        <v>9090</v>
      </c>
      <c r="B5758" s="51">
        <v>3410</v>
      </c>
      <c r="C5758" t="s">
        <v>9095</v>
      </c>
      <c r="D5758" t="s">
        <v>9092</v>
      </c>
    </row>
    <row r="5759" spans="1:4" x14ac:dyDescent="0.25">
      <c r="A5759" t="s">
        <v>9096</v>
      </c>
      <c r="B5759" s="51">
        <v>3411</v>
      </c>
      <c r="C5759" t="s">
        <v>9097</v>
      </c>
    </row>
    <row r="5760" spans="1:4" x14ac:dyDescent="0.25">
      <c r="A5760" t="s">
        <v>9096</v>
      </c>
      <c r="B5760" s="51">
        <v>3411</v>
      </c>
      <c r="C5760" t="s">
        <v>9098</v>
      </c>
      <c r="D5760" t="s">
        <v>9097</v>
      </c>
    </row>
    <row r="5761" spans="1:4" x14ac:dyDescent="0.25">
      <c r="A5761" t="s">
        <v>9096</v>
      </c>
      <c r="B5761" s="51">
        <v>3411</v>
      </c>
      <c r="C5761" t="s">
        <v>9099</v>
      </c>
      <c r="D5761" t="s">
        <v>9097</v>
      </c>
    </row>
    <row r="5762" spans="1:4" x14ac:dyDescent="0.25">
      <c r="A5762" t="s">
        <v>9096</v>
      </c>
      <c r="B5762" s="51">
        <v>3411</v>
      </c>
      <c r="C5762" t="s">
        <v>9100</v>
      </c>
      <c r="D5762" t="s">
        <v>9097</v>
      </c>
    </row>
    <row r="5763" spans="1:4" x14ac:dyDescent="0.25">
      <c r="A5763" t="s">
        <v>9096</v>
      </c>
      <c r="B5763" s="51">
        <v>3411</v>
      </c>
      <c r="C5763" t="s">
        <v>9101</v>
      </c>
      <c r="D5763" t="s">
        <v>9097</v>
      </c>
    </row>
    <row r="5764" spans="1:4" x14ac:dyDescent="0.25">
      <c r="A5764" t="s">
        <v>9102</v>
      </c>
      <c r="B5764" s="51">
        <v>3412</v>
      </c>
      <c r="C5764" t="s">
        <v>9103</v>
      </c>
      <c r="D5764" t="s">
        <v>9104</v>
      </c>
    </row>
    <row r="5765" spans="1:4" x14ac:dyDescent="0.25">
      <c r="A5765" t="s">
        <v>9102</v>
      </c>
      <c r="B5765" s="51">
        <v>3412</v>
      </c>
      <c r="C5765" t="s">
        <v>9105</v>
      </c>
      <c r="D5765" t="s">
        <v>9104</v>
      </c>
    </row>
    <row r="5766" spans="1:4" x14ac:dyDescent="0.25">
      <c r="A5766" t="s">
        <v>9102</v>
      </c>
      <c r="B5766" s="51">
        <v>3412</v>
      </c>
      <c r="C5766" t="s">
        <v>9106</v>
      </c>
      <c r="D5766" t="s">
        <v>9104</v>
      </c>
    </row>
    <row r="5767" spans="1:4" x14ac:dyDescent="0.25">
      <c r="A5767" t="s">
        <v>9102</v>
      </c>
      <c r="B5767" s="51">
        <v>3412</v>
      </c>
      <c r="C5767" t="s">
        <v>9104</v>
      </c>
    </row>
    <row r="5768" spans="1:4" x14ac:dyDescent="0.25">
      <c r="A5768" t="s">
        <v>9107</v>
      </c>
      <c r="B5768" s="51">
        <v>3413</v>
      </c>
      <c r="C5768" t="s">
        <v>9108</v>
      </c>
    </row>
    <row r="5769" spans="1:4" x14ac:dyDescent="0.25">
      <c r="A5769" t="s">
        <v>9107</v>
      </c>
      <c r="B5769" s="51">
        <v>3413</v>
      </c>
      <c r="C5769" t="s">
        <v>9109</v>
      </c>
      <c r="D5769" t="s">
        <v>9108</v>
      </c>
    </row>
    <row r="5770" spans="1:4" x14ac:dyDescent="0.25">
      <c r="A5770" t="s">
        <v>9107</v>
      </c>
      <c r="B5770" s="51">
        <v>3413</v>
      </c>
      <c r="C5770" t="s">
        <v>9110</v>
      </c>
      <c r="D5770" t="s">
        <v>9108</v>
      </c>
    </row>
    <row r="5771" spans="1:4" x14ac:dyDescent="0.25">
      <c r="A5771" t="s">
        <v>9111</v>
      </c>
      <c r="B5771" s="51">
        <v>3414</v>
      </c>
      <c r="C5771" t="s">
        <v>9112</v>
      </c>
      <c r="D5771" t="s">
        <v>9113</v>
      </c>
    </row>
    <row r="5772" spans="1:4" x14ac:dyDescent="0.25">
      <c r="A5772" t="s">
        <v>9111</v>
      </c>
      <c r="B5772" s="51">
        <v>3414</v>
      </c>
      <c r="C5772" t="s">
        <v>9114</v>
      </c>
      <c r="D5772" t="s">
        <v>9113</v>
      </c>
    </row>
    <row r="5773" spans="1:4" x14ac:dyDescent="0.25">
      <c r="A5773" t="s">
        <v>9111</v>
      </c>
      <c r="B5773" s="51">
        <v>3414</v>
      </c>
      <c r="C5773" t="s">
        <v>9113</v>
      </c>
    </row>
    <row r="5774" spans="1:4" x14ac:dyDescent="0.25">
      <c r="A5774" t="s">
        <v>9111</v>
      </c>
      <c r="B5774" s="51">
        <v>3414</v>
      </c>
      <c r="C5774" t="s">
        <v>9115</v>
      </c>
      <c r="D5774" t="s">
        <v>9113</v>
      </c>
    </row>
    <row r="5775" spans="1:4" x14ac:dyDescent="0.25">
      <c r="A5775" t="s">
        <v>9116</v>
      </c>
      <c r="B5775" s="51">
        <v>3415</v>
      </c>
      <c r="C5775" t="s">
        <v>9117</v>
      </c>
      <c r="D5775" t="s">
        <v>9118</v>
      </c>
    </row>
    <row r="5776" spans="1:4" x14ac:dyDescent="0.25">
      <c r="A5776" t="s">
        <v>9116</v>
      </c>
      <c r="B5776" s="51">
        <v>3415</v>
      </c>
      <c r="C5776" t="s">
        <v>9119</v>
      </c>
      <c r="D5776" t="s">
        <v>9118</v>
      </c>
    </row>
    <row r="5777" spans="1:4" x14ac:dyDescent="0.25">
      <c r="A5777" t="s">
        <v>9116</v>
      </c>
      <c r="B5777" s="51">
        <v>3415</v>
      </c>
      <c r="C5777" t="s">
        <v>9120</v>
      </c>
      <c r="D5777" t="s">
        <v>9118</v>
      </c>
    </row>
    <row r="5778" spans="1:4" x14ac:dyDescent="0.25">
      <c r="A5778" t="s">
        <v>9116</v>
      </c>
      <c r="B5778" s="51">
        <v>3415</v>
      </c>
      <c r="C5778" t="s">
        <v>9121</v>
      </c>
      <c r="D5778" t="s">
        <v>9118</v>
      </c>
    </row>
    <row r="5779" spans="1:4" x14ac:dyDescent="0.25">
      <c r="A5779" t="s">
        <v>9116</v>
      </c>
      <c r="B5779" s="51">
        <v>3415</v>
      </c>
      <c r="C5779" t="s">
        <v>9118</v>
      </c>
    </row>
    <row r="5780" spans="1:4" x14ac:dyDescent="0.25">
      <c r="A5780" t="s">
        <v>9116</v>
      </c>
      <c r="B5780" s="51">
        <v>3415</v>
      </c>
      <c r="C5780" t="s">
        <v>9122</v>
      </c>
      <c r="D5780" t="s">
        <v>9118</v>
      </c>
    </row>
    <row r="5781" spans="1:4" x14ac:dyDescent="0.25">
      <c r="A5781" t="s">
        <v>9116</v>
      </c>
      <c r="B5781" s="51">
        <v>3415</v>
      </c>
      <c r="C5781" t="s">
        <v>9123</v>
      </c>
      <c r="D5781" t="s">
        <v>9118</v>
      </c>
    </row>
    <row r="5782" spans="1:4" x14ac:dyDescent="0.25">
      <c r="A5782" t="s">
        <v>9124</v>
      </c>
      <c r="B5782" s="51">
        <v>3416</v>
      </c>
      <c r="C5782" t="s">
        <v>9125</v>
      </c>
    </row>
    <row r="5783" spans="1:4" x14ac:dyDescent="0.25">
      <c r="A5783" t="s">
        <v>9126</v>
      </c>
      <c r="B5783" s="51">
        <v>3417</v>
      </c>
      <c r="C5783" t="s">
        <v>9127</v>
      </c>
      <c r="D5783" t="s">
        <v>9128</v>
      </c>
    </row>
    <row r="5784" spans="1:4" x14ac:dyDescent="0.25">
      <c r="A5784" t="s">
        <v>9126</v>
      </c>
      <c r="B5784" s="51">
        <v>3417</v>
      </c>
      <c r="C5784" t="s">
        <v>9129</v>
      </c>
      <c r="D5784" t="s">
        <v>9128</v>
      </c>
    </row>
    <row r="5785" spans="1:4" x14ac:dyDescent="0.25">
      <c r="A5785" t="s">
        <v>9126</v>
      </c>
      <c r="B5785" s="51">
        <v>3417</v>
      </c>
      <c r="C5785" t="s">
        <v>9128</v>
      </c>
    </row>
    <row r="5786" spans="1:4" x14ac:dyDescent="0.25">
      <c r="A5786" t="s">
        <v>9130</v>
      </c>
      <c r="B5786" s="51">
        <v>3418</v>
      </c>
      <c r="C5786" t="s">
        <v>9131</v>
      </c>
      <c r="D5786" t="s">
        <v>9132</v>
      </c>
    </row>
    <row r="5787" spans="1:4" x14ac:dyDescent="0.25">
      <c r="A5787" t="s">
        <v>9130</v>
      </c>
      <c r="B5787" s="51">
        <v>3418</v>
      </c>
      <c r="C5787" t="s">
        <v>9133</v>
      </c>
      <c r="D5787" t="s">
        <v>9132</v>
      </c>
    </row>
    <row r="5788" spans="1:4" x14ac:dyDescent="0.25">
      <c r="A5788" t="s">
        <v>9130</v>
      </c>
      <c r="B5788" s="51">
        <v>3418</v>
      </c>
      <c r="C5788" t="s">
        <v>9134</v>
      </c>
      <c r="D5788" t="s">
        <v>9132</v>
      </c>
    </row>
    <row r="5789" spans="1:4" x14ac:dyDescent="0.25">
      <c r="A5789" t="s">
        <v>9130</v>
      </c>
      <c r="B5789" s="51">
        <v>3418</v>
      </c>
      <c r="C5789" t="s">
        <v>9132</v>
      </c>
    </row>
    <row r="5790" spans="1:4" x14ac:dyDescent="0.25">
      <c r="A5790" t="s">
        <v>9135</v>
      </c>
      <c r="B5790" s="51">
        <v>3419</v>
      </c>
      <c r="C5790" t="s">
        <v>9136</v>
      </c>
      <c r="D5790" t="s">
        <v>9137</v>
      </c>
    </row>
    <row r="5791" spans="1:4" x14ac:dyDescent="0.25">
      <c r="A5791" t="s">
        <v>9135</v>
      </c>
      <c r="B5791" s="51">
        <v>3419</v>
      </c>
      <c r="C5791" t="s">
        <v>9138</v>
      </c>
      <c r="D5791" t="s">
        <v>9137</v>
      </c>
    </row>
    <row r="5792" spans="1:4" x14ac:dyDescent="0.25">
      <c r="A5792" t="s">
        <v>9135</v>
      </c>
      <c r="B5792" s="51">
        <v>3419</v>
      </c>
      <c r="C5792" t="s">
        <v>9137</v>
      </c>
    </row>
    <row r="5793" spans="1:4" x14ac:dyDescent="0.25">
      <c r="A5793" t="s">
        <v>9139</v>
      </c>
      <c r="B5793" s="51">
        <v>3420</v>
      </c>
      <c r="C5793" t="s">
        <v>9140</v>
      </c>
      <c r="D5793" t="s">
        <v>9141</v>
      </c>
    </row>
    <row r="5794" spans="1:4" x14ac:dyDescent="0.25">
      <c r="A5794" t="s">
        <v>9139</v>
      </c>
      <c r="B5794" s="51">
        <v>3420</v>
      </c>
      <c r="C5794" t="s">
        <v>9142</v>
      </c>
      <c r="D5794" t="s">
        <v>9141</v>
      </c>
    </row>
    <row r="5795" spans="1:4" x14ac:dyDescent="0.25">
      <c r="A5795" t="s">
        <v>9139</v>
      </c>
      <c r="B5795" s="51">
        <v>3420</v>
      </c>
      <c r="C5795" t="s">
        <v>9143</v>
      </c>
      <c r="D5795" t="s">
        <v>9141</v>
      </c>
    </row>
    <row r="5796" spans="1:4" x14ac:dyDescent="0.25">
      <c r="A5796" t="s">
        <v>9139</v>
      </c>
      <c r="B5796" s="51">
        <v>3420</v>
      </c>
      <c r="C5796" t="s">
        <v>9144</v>
      </c>
      <c r="D5796" t="s">
        <v>9141</v>
      </c>
    </row>
    <row r="5797" spans="1:4" x14ac:dyDescent="0.25">
      <c r="A5797" t="s">
        <v>9139</v>
      </c>
      <c r="B5797" s="51">
        <v>3420</v>
      </c>
      <c r="C5797" t="s">
        <v>9141</v>
      </c>
    </row>
    <row r="5798" spans="1:4" x14ac:dyDescent="0.25">
      <c r="A5798" t="s">
        <v>9145</v>
      </c>
      <c r="B5798" s="51">
        <v>3421</v>
      </c>
      <c r="C5798" t="s">
        <v>9146</v>
      </c>
      <c r="D5798" t="s">
        <v>9147</v>
      </c>
    </row>
    <row r="5799" spans="1:4" x14ac:dyDescent="0.25">
      <c r="A5799" t="s">
        <v>9145</v>
      </c>
      <c r="B5799" s="51">
        <v>3421</v>
      </c>
      <c r="C5799" t="s">
        <v>9147</v>
      </c>
    </row>
    <row r="5800" spans="1:4" x14ac:dyDescent="0.25">
      <c r="A5800" t="s">
        <v>9148</v>
      </c>
      <c r="B5800" s="51">
        <v>3422</v>
      </c>
      <c r="C5800" t="s">
        <v>9149</v>
      </c>
    </row>
    <row r="5801" spans="1:4" x14ac:dyDescent="0.25">
      <c r="A5801" t="s">
        <v>9150</v>
      </c>
      <c r="B5801" s="51">
        <v>3423</v>
      </c>
      <c r="C5801" t="s">
        <v>9151</v>
      </c>
    </row>
    <row r="5802" spans="1:4" x14ac:dyDescent="0.25">
      <c r="A5802" t="s">
        <v>9150</v>
      </c>
      <c r="B5802" s="51">
        <v>3423</v>
      </c>
      <c r="C5802" t="s">
        <v>9152</v>
      </c>
      <c r="D5802" t="s">
        <v>9151</v>
      </c>
    </row>
    <row r="5803" spans="1:4" x14ac:dyDescent="0.25">
      <c r="A5803" t="s">
        <v>9153</v>
      </c>
      <c r="B5803" s="51">
        <v>3424</v>
      </c>
      <c r="C5803" t="s">
        <v>9154</v>
      </c>
      <c r="D5803" t="s">
        <v>9155</v>
      </c>
    </row>
    <row r="5804" spans="1:4" x14ac:dyDescent="0.25">
      <c r="A5804" t="s">
        <v>9153</v>
      </c>
      <c r="B5804" s="51">
        <v>3424</v>
      </c>
      <c r="C5804" t="s">
        <v>9155</v>
      </c>
    </row>
    <row r="5805" spans="1:4" x14ac:dyDescent="0.25">
      <c r="A5805" t="s">
        <v>9153</v>
      </c>
      <c r="B5805" s="51">
        <v>3424</v>
      </c>
      <c r="C5805" t="s">
        <v>9156</v>
      </c>
      <c r="D5805" t="s">
        <v>9155</v>
      </c>
    </row>
    <row r="5806" spans="1:4" x14ac:dyDescent="0.25">
      <c r="A5806" t="s">
        <v>9153</v>
      </c>
      <c r="B5806" s="51">
        <v>3424</v>
      </c>
      <c r="C5806" t="s">
        <v>9157</v>
      </c>
      <c r="D5806" t="s">
        <v>9155</v>
      </c>
    </row>
    <row r="5807" spans="1:4" x14ac:dyDescent="0.25">
      <c r="A5807" t="s">
        <v>9153</v>
      </c>
      <c r="B5807" s="51">
        <v>3424</v>
      </c>
      <c r="C5807" t="s">
        <v>9158</v>
      </c>
      <c r="D5807" t="s">
        <v>9155</v>
      </c>
    </row>
    <row r="5808" spans="1:4" x14ac:dyDescent="0.25">
      <c r="A5808" t="s">
        <v>9153</v>
      </c>
      <c r="B5808" s="51">
        <v>3424</v>
      </c>
      <c r="C5808" t="s">
        <v>9159</v>
      </c>
      <c r="D5808" t="s">
        <v>9155</v>
      </c>
    </row>
    <row r="5809" spans="1:4" x14ac:dyDescent="0.25">
      <c r="A5809" t="s">
        <v>9153</v>
      </c>
      <c r="B5809" s="51">
        <v>3424</v>
      </c>
      <c r="C5809" t="s">
        <v>9160</v>
      </c>
      <c r="D5809" t="s">
        <v>9155</v>
      </c>
    </row>
    <row r="5810" spans="1:4" x14ac:dyDescent="0.25">
      <c r="A5810" t="s">
        <v>9161</v>
      </c>
      <c r="B5810" s="51">
        <v>3425</v>
      </c>
      <c r="C5810" t="s">
        <v>9162</v>
      </c>
      <c r="D5810" t="s">
        <v>9163</v>
      </c>
    </row>
    <row r="5811" spans="1:4" x14ac:dyDescent="0.25">
      <c r="A5811" t="s">
        <v>9161</v>
      </c>
      <c r="B5811" s="51">
        <v>3425</v>
      </c>
      <c r="C5811" t="s">
        <v>9164</v>
      </c>
      <c r="D5811" t="s">
        <v>9163</v>
      </c>
    </row>
    <row r="5812" spans="1:4" x14ac:dyDescent="0.25">
      <c r="A5812" t="s">
        <v>9161</v>
      </c>
      <c r="B5812" s="51">
        <v>3425</v>
      </c>
      <c r="C5812" t="s">
        <v>9165</v>
      </c>
      <c r="D5812" t="s">
        <v>9163</v>
      </c>
    </row>
    <row r="5813" spans="1:4" x14ac:dyDescent="0.25">
      <c r="A5813" t="s">
        <v>9161</v>
      </c>
      <c r="B5813" s="51">
        <v>3425</v>
      </c>
      <c r="C5813" t="s">
        <v>9163</v>
      </c>
    </row>
    <row r="5814" spans="1:4" x14ac:dyDescent="0.25">
      <c r="A5814" t="s">
        <v>9161</v>
      </c>
      <c r="B5814" s="51">
        <v>3425</v>
      </c>
      <c r="C5814" t="s">
        <v>9166</v>
      </c>
      <c r="D5814" t="s">
        <v>9163</v>
      </c>
    </row>
    <row r="5815" spans="1:4" x14ac:dyDescent="0.25">
      <c r="A5815" t="s">
        <v>9167</v>
      </c>
      <c r="B5815" s="51">
        <v>3426</v>
      </c>
      <c r="C5815" t="s">
        <v>9168</v>
      </c>
      <c r="D5815" t="s">
        <v>9169</v>
      </c>
    </row>
    <row r="5816" spans="1:4" x14ac:dyDescent="0.25">
      <c r="A5816" t="s">
        <v>9167</v>
      </c>
      <c r="B5816" s="51">
        <v>3426</v>
      </c>
      <c r="C5816" t="s">
        <v>9169</v>
      </c>
    </row>
    <row r="5817" spans="1:4" x14ac:dyDescent="0.25">
      <c r="A5817" t="s">
        <v>9167</v>
      </c>
      <c r="B5817" s="51">
        <v>3426</v>
      </c>
      <c r="C5817" t="s">
        <v>9170</v>
      </c>
      <c r="D5817" t="s">
        <v>9169</v>
      </c>
    </row>
    <row r="5818" spans="1:4" x14ac:dyDescent="0.25">
      <c r="A5818" t="s">
        <v>9167</v>
      </c>
      <c r="B5818" s="51">
        <v>3426</v>
      </c>
      <c r="C5818" t="s">
        <v>9171</v>
      </c>
      <c r="D5818" t="s">
        <v>9169</v>
      </c>
    </row>
    <row r="5819" spans="1:4" x14ac:dyDescent="0.25">
      <c r="A5819" t="s">
        <v>9167</v>
      </c>
      <c r="B5819" s="51">
        <v>3426</v>
      </c>
      <c r="C5819" t="s">
        <v>9172</v>
      </c>
      <c r="D5819" t="s">
        <v>9169</v>
      </c>
    </row>
    <row r="5820" spans="1:4" x14ac:dyDescent="0.25">
      <c r="A5820" t="s">
        <v>9173</v>
      </c>
      <c r="B5820" s="51">
        <v>3427</v>
      </c>
      <c r="C5820" t="s">
        <v>9174</v>
      </c>
      <c r="D5820" t="s">
        <v>9175</v>
      </c>
    </row>
    <row r="5821" spans="1:4" x14ac:dyDescent="0.25">
      <c r="A5821" t="s">
        <v>9173</v>
      </c>
      <c r="B5821" s="51">
        <v>3427</v>
      </c>
      <c r="C5821" t="s">
        <v>9175</v>
      </c>
    </row>
    <row r="5822" spans="1:4" x14ac:dyDescent="0.25">
      <c r="A5822" t="s">
        <v>9173</v>
      </c>
      <c r="B5822" s="51">
        <v>3427</v>
      </c>
      <c r="C5822" t="s">
        <v>9176</v>
      </c>
      <c r="D5822" t="s">
        <v>9175</v>
      </c>
    </row>
    <row r="5823" spans="1:4" x14ac:dyDescent="0.25">
      <c r="A5823" t="s">
        <v>9173</v>
      </c>
      <c r="B5823" s="51">
        <v>3427</v>
      </c>
      <c r="C5823" t="s">
        <v>9177</v>
      </c>
      <c r="D5823" t="s">
        <v>9175</v>
      </c>
    </row>
    <row r="5824" spans="1:4" x14ac:dyDescent="0.25">
      <c r="A5824" t="s">
        <v>9178</v>
      </c>
      <c r="B5824" s="51">
        <v>3428</v>
      </c>
      <c r="C5824" t="s">
        <v>9179</v>
      </c>
      <c r="D5824" t="s">
        <v>9180</v>
      </c>
    </row>
    <row r="5825" spans="1:4" x14ac:dyDescent="0.25">
      <c r="A5825" t="s">
        <v>9178</v>
      </c>
      <c r="B5825" s="51">
        <v>3428</v>
      </c>
      <c r="C5825" t="s">
        <v>9181</v>
      </c>
      <c r="D5825" t="s">
        <v>9180</v>
      </c>
    </row>
    <row r="5826" spans="1:4" x14ac:dyDescent="0.25">
      <c r="A5826" t="s">
        <v>9178</v>
      </c>
      <c r="B5826" s="51">
        <v>3428</v>
      </c>
      <c r="C5826" t="s">
        <v>9182</v>
      </c>
      <c r="D5826" t="s">
        <v>9180</v>
      </c>
    </row>
    <row r="5827" spans="1:4" x14ac:dyDescent="0.25">
      <c r="A5827" t="s">
        <v>9178</v>
      </c>
      <c r="B5827" s="51">
        <v>3428</v>
      </c>
      <c r="C5827" t="s">
        <v>9180</v>
      </c>
    </row>
    <row r="5828" spans="1:4" x14ac:dyDescent="0.25">
      <c r="A5828" t="s">
        <v>9183</v>
      </c>
      <c r="B5828" s="51">
        <v>3429</v>
      </c>
      <c r="C5828" t="s">
        <v>9184</v>
      </c>
      <c r="D5828" t="s">
        <v>9185</v>
      </c>
    </row>
    <row r="5829" spans="1:4" x14ac:dyDescent="0.25">
      <c r="A5829" t="s">
        <v>9183</v>
      </c>
      <c r="B5829" s="51">
        <v>3429</v>
      </c>
      <c r="C5829" t="s">
        <v>9185</v>
      </c>
    </row>
    <row r="5830" spans="1:4" x14ac:dyDescent="0.25">
      <c r="A5830" t="s">
        <v>9183</v>
      </c>
      <c r="B5830" s="51">
        <v>3429</v>
      </c>
      <c r="C5830" t="s">
        <v>9186</v>
      </c>
      <c r="D5830" t="s">
        <v>9185</v>
      </c>
    </row>
    <row r="5831" spans="1:4" x14ac:dyDescent="0.25">
      <c r="A5831" t="s">
        <v>9183</v>
      </c>
      <c r="B5831" s="51">
        <v>3429</v>
      </c>
      <c r="C5831" t="s">
        <v>9187</v>
      </c>
      <c r="D5831" t="s">
        <v>9185</v>
      </c>
    </row>
    <row r="5832" spans="1:4" x14ac:dyDescent="0.25">
      <c r="A5832" t="s">
        <v>9183</v>
      </c>
      <c r="B5832" s="51">
        <v>3429</v>
      </c>
      <c r="C5832" t="s">
        <v>9188</v>
      </c>
      <c r="D5832" t="s">
        <v>9185</v>
      </c>
    </row>
    <row r="5833" spans="1:4" x14ac:dyDescent="0.25">
      <c r="A5833" t="s">
        <v>9189</v>
      </c>
      <c r="B5833" s="51">
        <v>3430</v>
      </c>
      <c r="C5833" t="s">
        <v>9190</v>
      </c>
    </row>
    <row r="5834" spans="1:4" x14ac:dyDescent="0.25">
      <c r="A5834" t="s">
        <v>9191</v>
      </c>
      <c r="B5834" s="51">
        <v>3432</v>
      </c>
      <c r="C5834" t="s">
        <v>9192</v>
      </c>
      <c r="D5834" t="s">
        <v>9193</v>
      </c>
    </row>
    <row r="5835" spans="1:4" x14ac:dyDescent="0.25">
      <c r="A5835" t="s">
        <v>9191</v>
      </c>
      <c r="B5835" s="51">
        <v>3432</v>
      </c>
      <c r="C5835" t="s">
        <v>9193</v>
      </c>
    </row>
    <row r="5836" spans="1:4" x14ac:dyDescent="0.25">
      <c r="A5836" t="s">
        <v>9191</v>
      </c>
      <c r="B5836" s="51">
        <v>3432</v>
      </c>
      <c r="C5836" t="s">
        <v>9194</v>
      </c>
      <c r="D5836" t="s">
        <v>9193</v>
      </c>
    </row>
    <row r="5837" spans="1:4" x14ac:dyDescent="0.25">
      <c r="A5837" t="s">
        <v>9191</v>
      </c>
      <c r="B5837" s="51">
        <v>3432</v>
      </c>
      <c r="C5837" t="s">
        <v>9195</v>
      </c>
      <c r="D5837" t="s">
        <v>9193</v>
      </c>
    </row>
    <row r="5838" spans="1:4" x14ac:dyDescent="0.25">
      <c r="A5838" t="s">
        <v>9196</v>
      </c>
      <c r="B5838" s="51">
        <v>3433</v>
      </c>
      <c r="C5838" t="s">
        <v>9197</v>
      </c>
      <c r="D5838" t="s">
        <v>9198</v>
      </c>
    </row>
    <row r="5839" spans="1:4" x14ac:dyDescent="0.25">
      <c r="A5839" t="s">
        <v>9196</v>
      </c>
      <c r="B5839" s="51">
        <v>3433</v>
      </c>
      <c r="C5839" t="s">
        <v>9199</v>
      </c>
      <c r="D5839" t="s">
        <v>9198</v>
      </c>
    </row>
    <row r="5840" spans="1:4" x14ac:dyDescent="0.25">
      <c r="A5840" t="s">
        <v>9196</v>
      </c>
      <c r="B5840" s="51">
        <v>3433</v>
      </c>
      <c r="C5840" t="s">
        <v>9200</v>
      </c>
      <c r="D5840" t="s">
        <v>9198</v>
      </c>
    </row>
    <row r="5841" spans="1:4" x14ac:dyDescent="0.25">
      <c r="A5841" t="s">
        <v>9196</v>
      </c>
      <c r="B5841" s="51">
        <v>3433</v>
      </c>
      <c r="C5841" t="s">
        <v>9198</v>
      </c>
    </row>
    <row r="5842" spans="1:4" x14ac:dyDescent="0.25">
      <c r="A5842" t="s">
        <v>9196</v>
      </c>
      <c r="B5842" s="51">
        <v>3433</v>
      </c>
      <c r="C5842" t="s">
        <v>9201</v>
      </c>
      <c r="D5842" t="s">
        <v>9198</v>
      </c>
    </row>
    <row r="5843" spans="1:4" x14ac:dyDescent="0.25">
      <c r="A5843" t="s">
        <v>9202</v>
      </c>
      <c r="B5843" s="51">
        <v>3434</v>
      </c>
      <c r="C5843" t="s">
        <v>9203</v>
      </c>
      <c r="D5843" t="s">
        <v>9204</v>
      </c>
    </row>
    <row r="5844" spans="1:4" x14ac:dyDescent="0.25">
      <c r="A5844" t="s">
        <v>9202</v>
      </c>
      <c r="B5844" s="51">
        <v>3434</v>
      </c>
      <c r="C5844" t="s">
        <v>9205</v>
      </c>
      <c r="D5844" t="s">
        <v>9204</v>
      </c>
    </row>
    <row r="5845" spans="1:4" x14ac:dyDescent="0.25">
      <c r="A5845" t="s">
        <v>9202</v>
      </c>
      <c r="B5845" s="51">
        <v>3434</v>
      </c>
      <c r="C5845" t="s">
        <v>9204</v>
      </c>
    </row>
    <row r="5846" spans="1:4" x14ac:dyDescent="0.25">
      <c r="A5846" t="s">
        <v>9202</v>
      </c>
      <c r="B5846" s="51">
        <v>3434</v>
      </c>
      <c r="C5846" t="s">
        <v>9206</v>
      </c>
      <c r="D5846" t="s">
        <v>9204</v>
      </c>
    </row>
    <row r="5847" spans="1:4" x14ac:dyDescent="0.25">
      <c r="A5847" t="s">
        <v>9202</v>
      </c>
      <c r="B5847" s="51">
        <v>3434</v>
      </c>
      <c r="C5847" t="s">
        <v>9207</v>
      </c>
      <c r="D5847" t="s">
        <v>9204</v>
      </c>
    </row>
    <row r="5848" spans="1:4" x14ac:dyDescent="0.25">
      <c r="A5848" t="s">
        <v>9208</v>
      </c>
      <c r="B5848" s="51">
        <v>3435</v>
      </c>
      <c r="C5848" t="s">
        <v>9209</v>
      </c>
      <c r="D5848" t="s">
        <v>9210</v>
      </c>
    </row>
    <row r="5849" spans="1:4" x14ac:dyDescent="0.25">
      <c r="A5849" t="s">
        <v>9208</v>
      </c>
      <c r="B5849" s="51">
        <v>3435</v>
      </c>
      <c r="C5849" t="s">
        <v>9210</v>
      </c>
    </row>
    <row r="5850" spans="1:4" x14ac:dyDescent="0.25">
      <c r="A5850" t="s">
        <v>9208</v>
      </c>
      <c r="B5850" s="51">
        <v>3435</v>
      </c>
      <c r="C5850" t="s">
        <v>9211</v>
      </c>
      <c r="D5850" t="s">
        <v>9210</v>
      </c>
    </row>
    <row r="5851" spans="1:4" x14ac:dyDescent="0.25">
      <c r="A5851" t="s">
        <v>9212</v>
      </c>
      <c r="B5851" s="51">
        <v>3436</v>
      </c>
      <c r="C5851" t="s">
        <v>9213</v>
      </c>
      <c r="D5851" t="s">
        <v>9214</v>
      </c>
    </row>
    <row r="5852" spans="1:4" x14ac:dyDescent="0.25">
      <c r="A5852" t="s">
        <v>9212</v>
      </c>
      <c r="B5852" s="51">
        <v>3436</v>
      </c>
      <c r="C5852" t="s">
        <v>9215</v>
      </c>
      <c r="D5852" t="s">
        <v>9214</v>
      </c>
    </row>
    <row r="5853" spans="1:4" x14ac:dyDescent="0.25">
      <c r="A5853" t="s">
        <v>9212</v>
      </c>
      <c r="B5853" s="51">
        <v>3436</v>
      </c>
      <c r="C5853" t="s">
        <v>9216</v>
      </c>
      <c r="D5853" t="s">
        <v>9214</v>
      </c>
    </row>
    <row r="5854" spans="1:4" x14ac:dyDescent="0.25">
      <c r="A5854" t="s">
        <v>9212</v>
      </c>
      <c r="B5854" s="51">
        <v>3436</v>
      </c>
      <c r="C5854" t="s">
        <v>9214</v>
      </c>
    </row>
    <row r="5855" spans="1:4" x14ac:dyDescent="0.25">
      <c r="A5855" t="s">
        <v>9212</v>
      </c>
      <c r="B5855" s="51">
        <v>3436</v>
      </c>
      <c r="C5855" t="s">
        <v>9217</v>
      </c>
      <c r="D5855" t="s">
        <v>9214</v>
      </c>
    </row>
    <row r="5856" spans="1:4" x14ac:dyDescent="0.25">
      <c r="A5856" t="s">
        <v>9218</v>
      </c>
      <c r="B5856" s="51">
        <v>3437</v>
      </c>
      <c r="C5856" t="s">
        <v>9219</v>
      </c>
      <c r="D5856" t="s">
        <v>9220</v>
      </c>
    </row>
    <row r="5857" spans="1:4" x14ac:dyDescent="0.25">
      <c r="A5857" t="s">
        <v>9218</v>
      </c>
      <c r="B5857" s="51">
        <v>3437</v>
      </c>
      <c r="C5857" t="s">
        <v>9221</v>
      </c>
      <c r="D5857" t="s">
        <v>9220</v>
      </c>
    </row>
    <row r="5858" spans="1:4" x14ac:dyDescent="0.25">
      <c r="A5858" t="s">
        <v>9218</v>
      </c>
      <c r="B5858" s="51">
        <v>3437</v>
      </c>
      <c r="C5858" t="s">
        <v>9220</v>
      </c>
    </row>
    <row r="5859" spans="1:4" x14ac:dyDescent="0.25">
      <c r="A5859" t="s">
        <v>9218</v>
      </c>
      <c r="B5859" s="51">
        <v>3437</v>
      </c>
      <c r="C5859" t="s">
        <v>9222</v>
      </c>
      <c r="D5859" t="s">
        <v>9220</v>
      </c>
    </row>
    <row r="5860" spans="1:4" x14ac:dyDescent="0.25">
      <c r="A5860" t="s">
        <v>9218</v>
      </c>
      <c r="B5860" s="51">
        <v>3437</v>
      </c>
      <c r="C5860" t="s">
        <v>9223</v>
      </c>
      <c r="D5860" t="s">
        <v>9220</v>
      </c>
    </row>
    <row r="5861" spans="1:4" x14ac:dyDescent="0.25">
      <c r="A5861" t="s">
        <v>9218</v>
      </c>
      <c r="B5861" s="51">
        <v>3437</v>
      </c>
      <c r="C5861" t="s">
        <v>9224</v>
      </c>
      <c r="D5861" t="s">
        <v>9220</v>
      </c>
    </row>
    <row r="5862" spans="1:4" x14ac:dyDescent="0.25">
      <c r="A5862" t="s">
        <v>9225</v>
      </c>
      <c r="B5862" s="51">
        <v>3438</v>
      </c>
      <c r="C5862" t="s">
        <v>9226</v>
      </c>
      <c r="D5862" t="s">
        <v>9227</v>
      </c>
    </row>
    <row r="5863" spans="1:4" x14ac:dyDescent="0.25">
      <c r="A5863" t="s">
        <v>9225</v>
      </c>
      <c r="B5863" s="51">
        <v>3438</v>
      </c>
      <c r="C5863" t="s">
        <v>9227</v>
      </c>
    </row>
    <row r="5864" spans="1:4" x14ac:dyDescent="0.25">
      <c r="A5864" t="s">
        <v>9228</v>
      </c>
      <c r="B5864" s="51">
        <v>3439</v>
      </c>
      <c r="C5864" t="s">
        <v>9229</v>
      </c>
      <c r="D5864" t="s">
        <v>9230</v>
      </c>
    </row>
    <row r="5865" spans="1:4" x14ac:dyDescent="0.25">
      <c r="A5865" t="s">
        <v>9228</v>
      </c>
      <c r="B5865" s="51">
        <v>3439</v>
      </c>
      <c r="C5865" t="s">
        <v>9231</v>
      </c>
      <c r="D5865" t="s">
        <v>9230</v>
      </c>
    </row>
    <row r="5866" spans="1:4" x14ac:dyDescent="0.25">
      <c r="A5866" t="s">
        <v>9228</v>
      </c>
      <c r="B5866" s="51">
        <v>3439</v>
      </c>
      <c r="C5866" t="s">
        <v>9232</v>
      </c>
      <c r="D5866" t="s">
        <v>9230</v>
      </c>
    </row>
    <row r="5867" spans="1:4" x14ac:dyDescent="0.25">
      <c r="A5867" t="s">
        <v>9228</v>
      </c>
      <c r="B5867" s="51">
        <v>3439</v>
      </c>
      <c r="C5867" t="s">
        <v>9230</v>
      </c>
    </row>
    <row r="5868" spans="1:4" x14ac:dyDescent="0.25">
      <c r="A5868" t="s">
        <v>9228</v>
      </c>
      <c r="B5868" s="51">
        <v>3439</v>
      </c>
      <c r="C5868" t="s">
        <v>9233</v>
      </c>
      <c r="D5868" t="s">
        <v>9230</v>
      </c>
    </row>
    <row r="5869" spans="1:4" x14ac:dyDescent="0.25">
      <c r="A5869" t="s">
        <v>9228</v>
      </c>
      <c r="B5869" s="51">
        <v>3439</v>
      </c>
      <c r="C5869" t="s">
        <v>9234</v>
      </c>
      <c r="D5869" t="s">
        <v>9230</v>
      </c>
    </row>
    <row r="5870" spans="1:4" x14ac:dyDescent="0.25">
      <c r="A5870" t="s">
        <v>9235</v>
      </c>
      <c r="B5870" s="51">
        <v>3440</v>
      </c>
      <c r="C5870" t="s">
        <v>9236</v>
      </c>
      <c r="D5870" t="s">
        <v>9237</v>
      </c>
    </row>
    <row r="5871" spans="1:4" x14ac:dyDescent="0.25">
      <c r="A5871" t="s">
        <v>9235</v>
      </c>
      <c r="B5871" s="51">
        <v>3440</v>
      </c>
      <c r="C5871" t="s">
        <v>9237</v>
      </c>
    </row>
    <row r="5872" spans="1:4" x14ac:dyDescent="0.25">
      <c r="A5872" t="s">
        <v>9238</v>
      </c>
      <c r="B5872" s="51">
        <v>3441</v>
      </c>
      <c r="C5872" t="s">
        <v>9239</v>
      </c>
      <c r="D5872" t="s">
        <v>9240</v>
      </c>
    </row>
    <row r="5873" spans="1:4" x14ac:dyDescent="0.25">
      <c r="A5873" t="s">
        <v>9238</v>
      </c>
      <c r="B5873" s="51">
        <v>3441</v>
      </c>
      <c r="C5873" t="s">
        <v>9241</v>
      </c>
      <c r="D5873" t="s">
        <v>9240</v>
      </c>
    </row>
    <row r="5874" spans="1:4" x14ac:dyDescent="0.25">
      <c r="A5874" t="s">
        <v>9238</v>
      </c>
      <c r="B5874" s="51">
        <v>3441</v>
      </c>
      <c r="C5874" t="s">
        <v>9242</v>
      </c>
      <c r="D5874" t="s">
        <v>9240</v>
      </c>
    </row>
    <row r="5875" spans="1:4" x14ac:dyDescent="0.25">
      <c r="A5875" t="s">
        <v>9238</v>
      </c>
      <c r="B5875" s="51">
        <v>3441</v>
      </c>
      <c r="C5875" t="s">
        <v>9243</v>
      </c>
      <c r="D5875" t="s">
        <v>9240</v>
      </c>
    </row>
    <row r="5876" spans="1:4" x14ac:dyDescent="0.25">
      <c r="A5876" t="s">
        <v>9238</v>
      </c>
      <c r="B5876" s="51">
        <v>3441</v>
      </c>
      <c r="C5876" t="s">
        <v>9240</v>
      </c>
    </row>
    <row r="5877" spans="1:4" x14ac:dyDescent="0.25">
      <c r="A5877" t="s">
        <v>9244</v>
      </c>
      <c r="B5877" s="51">
        <v>3442</v>
      </c>
      <c r="C5877" t="s">
        <v>9245</v>
      </c>
      <c r="D5877" t="s">
        <v>9246</v>
      </c>
    </row>
    <row r="5878" spans="1:4" x14ac:dyDescent="0.25">
      <c r="A5878" t="s">
        <v>9244</v>
      </c>
      <c r="B5878" s="51">
        <v>3442</v>
      </c>
      <c r="C5878" t="s">
        <v>9247</v>
      </c>
      <c r="D5878" t="s">
        <v>9246</v>
      </c>
    </row>
    <row r="5879" spans="1:4" x14ac:dyDescent="0.25">
      <c r="A5879" t="s">
        <v>9244</v>
      </c>
      <c r="B5879" s="51">
        <v>3442</v>
      </c>
      <c r="C5879" t="s">
        <v>9246</v>
      </c>
    </row>
    <row r="5880" spans="1:4" x14ac:dyDescent="0.25">
      <c r="A5880" t="s">
        <v>9244</v>
      </c>
      <c r="B5880" s="51">
        <v>3442</v>
      </c>
      <c r="C5880" t="s">
        <v>9248</v>
      </c>
      <c r="D5880" t="s">
        <v>9246</v>
      </c>
    </row>
    <row r="5881" spans="1:4" x14ac:dyDescent="0.25">
      <c r="A5881" t="s">
        <v>9249</v>
      </c>
      <c r="B5881" s="51">
        <v>3443</v>
      </c>
      <c r="C5881" t="s">
        <v>9250</v>
      </c>
      <c r="D5881" t="s">
        <v>9251</v>
      </c>
    </row>
    <row r="5882" spans="1:4" x14ac:dyDescent="0.25">
      <c r="A5882" t="s">
        <v>9249</v>
      </c>
      <c r="B5882" s="51">
        <v>3443</v>
      </c>
      <c r="C5882" t="s">
        <v>9252</v>
      </c>
      <c r="D5882" t="s">
        <v>9251</v>
      </c>
    </row>
    <row r="5883" spans="1:4" x14ac:dyDescent="0.25">
      <c r="A5883" t="s">
        <v>9249</v>
      </c>
      <c r="B5883" s="51">
        <v>3443</v>
      </c>
      <c r="C5883" t="s">
        <v>9253</v>
      </c>
      <c r="D5883" t="s">
        <v>9251</v>
      </c>
    </row>
    <row r="5884" spans="1:4" x14ac:dyDescent="0.25">
      <c r="A5884" t="s">
        <v>9249</v>
      </c>
      <c r="B5884" s="51">
        <v>3443</v>
      </c>
      <c r="C5884" t="s">
        <v>9251</v>
      </c>
    </row>
    <row r="5885" spans="1:4" x14ac:dyDescent="0.25">
      <c r="A5885" t="s">
        <v>9254</v>
      </c>
      <c r="B5885" s="51">
        <v>3444</v>
      </c>
      <c r="C5885" t="s">
        <v>9255</v>
      </c>
      <c r="D5885" t="s">
        <v>9256</v>
      </c>
    </row>
    <row r="5886" spans="1:4" x14ac:dyDescent="0.25">
      <c r="A5886" t="s">
        <v>9254</v>
      </c>
      <c r="B5886" s="51">
        <v>3444</v>
      </c>
      <c r="C5886" t="s">
        <v>9257</v>
      </c>
      <c r="D5886" t="s">
        <v>9256</v>
      </c>
    </row>
    <row r="5887" spans="1:4" x14ac:dyDescent="0.25">
      <c r="A5887" t="s">
        <v>9254</v>
      </c>
      <c r="B5887" s="51">
        <v>3444</v>
      </c>
      <c r="C5887" t="s">
        <v>9258</v>
      </c>
      <c r="D5887" t="s">
        <v>9256</v>
      </c>
    </row>
    <row r="5888" spans="1:4" x14ac:dyDescent="0.25">
      <c r="A5888" t="s">
        <v>9254</v>
      </c>
      <c r="B5888" s="51">
        <v>3444</v>
      </c>
      <c r="C5888" t="s">
        <v>9256</v>
      </c>
    </row>
    <row r="5889" spans="1:4" x14ac:dyDescent="0.25">
      <c r="A5889" t="s">
        <v>9259</v>
      </c>
      <c r="B5889" s="51">
        <v>3445</v>
      </c>
      <c r="C5889" t="s">
        <v>9260</v>
      </c>
    </row>
    <row r="5890" spans="1:4" x14ac:dyDescent="0.25">
      <c r="A5890" t="s">
        <v>9259</v>
      </c>
      <c r="B5890" s="51">
        <v>3445</v>
      </c>
      <c r="C5890" t="s">
        <v>9261</v>
      </c>
      <c r="D5890" t="s">
        <v>9260</v>
      </c>
    </row>
    <row r="5891" spans="1:4" x14ac:dyDescent="0.25">
      <c r="A5891" t="s">
        <v>9259</v>
      </c>
      <c r="B5891" s="51">
        <v>3445</v>
      </c>
      <c r="C5891" t="s">
        <v>9262</v>
      </c>
      <c r="D5891" t="s">
        <v>9260</v>
      </c>
    </row>
    <row r="5892" spans="1:4" x14ac:dyDescent="0.25">
      <c r="A5892" t="s">
        <v>9259</v>
      </c>
      <c r="B5892" s="51">
        <v>3445</v>
      </c>
      <c r="C5892" t="s">
        <v>9263</v>
      </c>
      <c r="D5892" t="s">
        <v>9260</v>
      </c>
    </row>
    <row r="5893" spans="1:4" x14ac:dyDescent="0.25">
      <c r="A5893" t="s">
        <v>9259</v>
      </c>
      <c r="B5893" s="51">
        <v>3445</v>
      </c>
      <c r="C5893" t="s">
        <v>9264</v>
      </c>
      <c r="D5893" t="s">
        <v>9260</v>
      </c>
    </row>
    <row r="5894" spans="1:4" x14ac:dyDescent="0.25">
      <c r="A5894" t="s">
        <v>9265</v>
      </c>
      <c r="B5894" s="51">
        <v>3446</v>
      </c>
      <c r="C5894" t="s">
        <v>9266</v>
      </c>
      <c r="D5894" t="s">
        <v>9267</v>
      </c>
    </row>
    <row r="5895" spans="1:4" x14ac:dyDescent="0.25">
      <c r="A5895" t="s">
        <v>9265</v>
      </c>
      <c r="B5895" s="51">
        <v>3446</v>
      </c>
      <c r="C5895" t="s">
        <v>9267</v>
      </c>
    </row>
    <row r="5896" spans="1:4" x14ac:dyDescent="0.25">
      <c r="A5896" t="s">
        <v>9265</v>
      </c>
      <c r="B5896" s="51">
        <v>3446</v>
      </c>
      <c r="C5896" t="s">
        <v>9268</v>
      </c>
      <c r="D5896" t="s">
        <v>9267</v>
      </c>
    </row>
    <row r="5897" spans="1:4" x14ac:dyDescent="0.25">
      <c r="A5897" t="s">
        <v>9269</v>
      </c>
      <c r="B5897" s="51">
        <v>3447</v>
      </c>
      <c r="C5897" t="s">
        <v>9270</v>
      </c>
      <c r="D5897" t="s">
        <v>9271</v>
      </c>
    </row>
    <row r="5898" spans="1:4" x14ac:dyDescent="0.25">
      <c r="A5898" t="s">
        <v>9269</v>
      </c>
      <c r="B5898" s="51">
        <v>3447</v>
      </c>
      <c r="C5898" t="s">
        <v>9271</v>
      </c>
    </row>
    <row r="5899" spans="1:4" x14ac:dyDescent="0.25">
      <c r="A5899" t="s">
        <v>9269</v>
      </c>
      <c r="B5899" s="51">
        <v>3447</v>
      </c>
      <c r="C5899" t="s">
        <v>9272</v>
      </c>
      <c r="D5899" t="s">
        <v>9271</v>
      </c>
    </row>
    <row r="5900" spans="1:4" x14ac:dyDescent="0.25">
      <c r="A5900" t="s">
        <v>9269</v>
      </c>
      <c r="B5900" s="51">
        <v>3447</v>
      </c>
      <c r="C5900" t="s">
        <v>9273</v>
      </c>
      <c r="D5900" t="s">
        <v>9271</v>
      </c>
    </row>
    <row r="5901" spans="1:4" x14ac:dyDescent="0.25">
      <c r="A5901" t="s">
        <v>9274</v>
      </c>
      <c r="B5901" s="51">
        <v>3448</v>
      </c>
      <c r="C5901" t="s">
        <v>9275</v>
      </c>
      <c r="D5901" t="s">
        <v>9276</v>
      </c>
    </row>
    <row r="5902" spans="1:4" x14ac:dyDescent="0.25">
      <c r="A5902" t="s">
        <v>9274</v>
      </c>
      <c r="B5902" s="51">
        <v>3448</v>
      </c>
      <c r="C5902" t="s">
        <v>9276</v>
      </c>
    </row>
    <row r="5903" spans="1:4" x14ac:dyDescent="0.25">
      <c r="A5903" t="s">
        <v>9274</v>
      </c>
      <c r="B5903" s="51">
        <v>3448</v>
      </c>
      <c r="C5903" t="s">
        <v>9277</v>
      </c>
      <c r="D5903" t="s">
        <v>9276</v>
      </c>
    </row>
    <row r="5904" spans="1:4" x14ac:dyDescent="0.25">
      <c r="A5904" t="s">
        <v>9278</v>
      </c>
      <c r="B5904" s="51">
        <v>3449</v>
      </c>
      <c r="C5904" t="s">
        <v>9279</v>
      </c>
    </row>
    <row r="5905" spans="1:4" x14ac:dyDescent="0.25">
      <c r="A5905" t="s">
        <v>9278</v>
      </c>
      <c r="B5905" s="51">
        <v>3449</v>
      </c>
      <c r="C5905" t="s">
        <v>9280</v>
      </c>
      <c r="D5905" t="s">
        <v>9279</v>
      </c>
    </row>
    <row r="5906" spans="1:4" x14ac:dyDescent="0.25">
      <c r="A5906" t="s">
        <v>9278</v>
      </c>
      <c r="B5906" s="51">
        <v>3449</v>
      </c>
      <c r="C5906" t="s">
        <v>9281</v>
      </c>
      <c r="D5906" t="s">
        <v>9279</v>
      </c>
    </row>
    <row r="5907" spans="1:4" x14ac:dyDescent="0.25">
      <c r="A5907" t="s">
        <v>9282</v>
      </c>
      <c r="B5907" s="51">
        <v>3450</v>
      </c>
      <c r="C5907" t="s">
        <v>9283</v>
      </c>
    </row>
    <row r="5908" spans="1:4" x14ac:dyDescent="0.25">
      <c r="A5908" t="s">
        <v>9282</v>
      </c>
      <c r="B5908" s="51">
        <v>3450</v>
      </c>
      <c r="C5908" t="s">
        <v>9284</v>
      </c>
      <c r="D5908" t="s">
        <v>9283</v>
      </c>
    </row>
    <row r="5909" spans="1:4" x14ac:dyDescent="0.25">
      <c r="A5909" t="s">
        <v>9285</v>
      </c>
      <c r="B5909" s="51">
        <v>3451</v>
      </c>
      <c r="C5909" t="s">
        <v>9286</v>
      </c>
    </row>
    <row r="5910" spans="1:4" x14ac:dyDescent="0.25">
      <c r="A5910" t="s">
        <v>9285</v>
      </c>
      <c r="B5910" s="51">
        <v>3451</v>
      </c>
      <c r="C5910" t="s">
        <v>9287</v>
      </c>
      <c r="D5910" t="s">
        <v>9286</v>
      </c>
    </row>
    <row r="5911" spans="1:4" x14ac:dyDescent="0.25">
      <c r="A5911" t="s">
        <v>9285</v>
      </c>
      <c r="B5911" s="51">
        <v>3451</v>
      </c>
      <c r="C5911" t="s">
        <v>9288</v>
      </c>
      <c r="D5911" t="s">
        <v>9286</v>
      </c>
    </row>
    <row r="5912" spans="1:4" x14ac:dyDescent="0.25">
      <c r="A5912" t="s">
        <v>9289</v>
      </c>
      <c r="B5912" s="51">
        <v>3452</v>
      </c>
      <c r="C5912" t="s">
        <v>9290</v>
      </c>
    </row>
    <row r="5913" spans="1:4" x14ac:dyDescent="0.25">
      <c r="A5913" t="s">
        <v>9289</v>
      </c>
      <c r="B5913" s="51">
        <v>3452</v>
      </c>
      <c r="C5913" t="s">
        <v>9291</v>
      </c>
      <c r="D5913" t="s">
        <v>9290</v>
      </c>
    </row>
    <row r="5914" spans="1:4" x14ac:dyDescent="0.25">
      <c r="A5914" t="s">
        <v>9289</v>
      </c>
      <c r="B5914" s="51">
        <v>3452</v>
      </c>
      <c r="C5914" t="s">
        <v>9292</v>
      </c>
      <c r="D5914" t="s">
        <v>9290</v>
      </c>
    </row>
    <row r="5915" spans="1:4" x14ac:dyDescent="0.25">
      <c r="A5915" t="s">
        <v>9289</v>
      </c>
      <c r="B5915" s="51">
        <v>3452</v>
      </c>
      <c r="C5915" t="s">
        <v>9293</v>
      </c>
      <c r="D5915" t="s">
        <v>9290</v>
      </c>
    </row>
    <row r="5916" spans="1:4" x14ac:dyDescent="0.25">
      <c r="A5916" t="s">
        <v>9289</v>
      </c>
      <c r="B5916" s="51">
        <v>3452</v>
      </c>
      <c r="C5916" t="s">
        <v>9294</v>
      </c>
      <c r="D5916" t="s">
        <v>9290</v>
      </c>
    </row>
    <row r="5917" spans="1:4" x14ac:dyDescent="0.25">
      <c r="A5917" t="s">
        <v>9295</v>
      </c>
      <c r="B5917" s="51">
        <v>3453</v>
      </c>
      <c r="C5917" t="s">
        <v>9296</v>
      </c>
      <c r="D5917" t="s">
        <v>9297</v>
      </c>
    </row>
    <row r="5918" spans="1:4" x14ac:dyDescent="0.25">
      <c r="A5918" t="s">
        <v>9295</v>
      </c>
      <c r="B5918" s="51">
        <v>3453</v>
      </c>
      <c r="C5918" t="s">
        <v>9298</v>
      </c>
      <c r="D5918" t="s">
        <v>9297</v>
      </c>
    </row>
    <row r="5919" spans="1:4" x14ac:dyDescent="0.25">
      <c r="A5919" t="s">
        <v>9295</v>
      </c>
      <c r="B5919" s="51">
        <v>3453</v>
      </c>
      <c r="C5919" t="s">
        <v>9299</v>
      </c>
      <c r="D5919" t="s">
        <v>9297</v>
      </c>
    </row>
    <row r="5920" spans="1:4" x14ac:dyDescent="0.25">
      <c r="A5920" t="s">
        <v>9295</v>
      </c>
      <c r="B5920" s="51">
        <v>3453</v>
      </c>
      <c r="C5920" t="s">
        <v>9297</v>
      </c>
    </row>
    <row r="5921" spans="1:4" x14ac:dyDescent="0.25">
      <c r="A5921" t="s">
        <v>9295</v>
      </c>
      <c r="B5921" s="51">
        <v>3453</v>
      </c>
      <c r="C5921" t="s">
        <v>9300</v>
      </c>
      <c r="D5921" t="s">
        <v>9297</v>
      </c>
    </row>
    <row r="5922" spans="1:4" x14ac:dyDescent="0.25">
      <c r="A5922" t="s">
        <v>9301</v>
      </c>
      <c r="B5922" s="51">
        <v>3454</v>
      </c>
      <c r="C5922" t="s">
        <v>9302</v>
      </c>
      <c r="D5922" t="s">
        <v>9303</v>
      </c>
    </row>
    <row r="5923" spans="1:4" x14ac:dyDescent="0.25">
      <c r="A5923" t="s">
        <v>9301</v>
      </c>
      <c r="B5923" s="51">
        <v>3454</v>
      </c>
      <c r="C5923" t="s">
        <v>9303</v>
      </c>
    </row>
    <row r="5924" spans="1:4" x14ac:dyDescent="0.25">
      <c r="A5924" t="s">
        <v>9301</v>
      </c>
      <c r="B5924" s="51">
        <v>3454</v>
      </c>
      <c r="C5924" t="s">
        <v>9304</v>
      </c>
      <c r="D5924" t="s">
        <v>9303</v>
      </c>
    </row>
    <row r="5925" spans="1:4" x14ac:dyDescent="0.25">
      <c r="A5925" t="s">
        <v>9305</v>
      </c>
      <c r="B5925" s="51">
        <v>3455</v>
      </c>
      <c r="C5925" t="s">
        <v>9306</v>
      </c>
      <c r="D5925" t="s">
        <v>9307</v>
      </c>
    </row>
    <row r="5926" spans="1:4" x14ac:dyDescent="0.25">
      <c r="A5926" t="s">
        <v>9305</v>
      </c>
      <c r="B5926" s="51">
        <v>3455</v>
      </c>
      <c r="C5926" t="s">
        <v>9307</v>
      </c>
    </row>
    <row r="5927" spans="1:4" x14ac:dyDescent="0.25">
      <c r="A5927" t="s">
        <v>9305</v>
      </c>
      <c r="B5927" s="51">
        <v>3455</v>
      </c>
      <c r="C5927" t="s">
        <v>9308</v>
      </c>
      <c r="D5927" t="s">
        <v>9307</v>
      </c>
    </row>
    <row r="5928" spans="1:4" x14ac:dyDescent="0.25">
      <c r="A5928" t="s">
        <v>9309</v>
      </c>
      <c r="B5928" s="51">
        <v>3456</v>
      </c>
      <c r="C5928" t="s">
        <v>9310</v>
      </c>
    </row>
    <row r="5929" spans="1:4" x14ac:dyDescent="0.25">
      <c r="A5929" t="s">
        <v>9309</v>
      </c>
      <c r="B5929" s="51">
        <v>3456</v>
      </c>
      <c r="C5929" t="s">
        <v>9311</v>
      </c>
      <c r="D5929" t="s">
        <v>9310</v>
      </c>
    </row>
    <row r="5930" spans="1:4" x14ac:dyDescent="0.25">
      <c r="A5930" t="s">
        <v>9312</v>
      </c>
      <c r="B5930" s="51">
        <v>3457</v>
      </c>
      <c r="C5930" t="s">
        <v>9313</v>
      </c>
      <c r="D5930" t="s">
        <v>9314</v>
      </c>
    </row>
    <row r="5931" spans="1:4" x14ac:dyDescent="0.25">
      <c r="A5931" t="s">
        <v>9312</v>
      </c>
      <c r="B5931" s="51">
        <v>3457</v>
      </c>
      <c r="C5931" t="s">
        <v>9314</v>
      </c>
    </row>
    <row r="5932" spans="1:4" x14ac:dyDescent="0.25">
      <c r="A5932" t="s">
        <v>9312</v>
      </c>
      <c r="B5932" s="51">
        <v>3457</v>
      </c>
      <c r="C5932" t="s">
        <v>9315</v>
      </c>
      <c r="D5932" t="s">
        <v>9314</v>
      </c>
    </row>
    <row r="5933" spans="1:4" x14ac:dyDescent="0.25">
      <c r="A5933" t="s">
        <v>9316</v>
      </c>
      <c r="B5933" s="51">
        <v>3458</v>
      </c>
      <c r="C5933" t="s">
        <v>9317</v>
      </c>
      <c r="D5933" t="s">
        <v>9318</v>
      </c>
    </row>
    <row r="5934" spans="1:4" x14ac:dyDescent="0.25">
      <c r="A5934" t="s">
        <v>9316</v>
      </c>
      <c r="B5934" s="51">
        <v>3458</v>
      </c>
      <c r="C5934" t="s">
        <v>9319</v>
      </c>
      <c r="D5934" t="s">
        <v>9318</v>
      </c>
    </row>
    <row r="5935" spans="1:4" x14ac:dyDescent="0.25">
      <c r="A5935" t="s">
        <v>9316</v>
      </c>
      <c r="B5935" s="51">
        <v>3458</v>
      </c>
      <c r="C5935" t="s">
        <v>9318</v>
      </c>
    </row>
    <row r="5936" spans="1:4" x14ac:dyDescent="0.25">
      <c r="A5936" t="s">
        <v>9320</v>
      </c>
      <c r="B5936" s="51">
        <v>3459</v>
      </c>
      <c r="C5936" t="s">
        <v>9321</v>
      </c>
      <c r="D5936" t="s">
        <v>9322</v>
      </c>
    </row>
    <row r="5937" spans="1:4" x14ac:dyDescent="0.25">
      <c r="A5937" t="s">
        <v>9320</v>
      </c>
      <c r="B5937" s="51">
        <v>3459</v>
      </c>
      <c r="C5937" t="s">
        <v>9322</v>
      </c>
    </row>
    <row r="5938" spans="1:4" x14ac:dyDescent="0.25">
      <c r="A5938" t="s">
        <v>9320</v>
      </c>
      <c r="B5938" s="51">
        <v>3459</v>
      </c>
      <c r="C5938" t="s">
        <v>9323</v>
      </c>
      <c r="D5938" t="s">
        <v>9322</v>
      </c>
    </row>
    <row r="5939" spans="1:4" x14ac:dyDescent="0.25">
      <c r="A5939" t="s">
        <v>9324</v>
      </c>
      <c r="B5939" s="51">
        <v>3460</v>
      </c>
      <c r="C5939" t="s">
        <v>9325</v>
      </c>
      <c r="D5939" t="s">
        <v>9326</v>
      </c>
    </row>
    <row r="5940" spans="1:4" x14ac:dyDescent="0.25">
      <c r="A5940" t="s">
        <v>9324</v>
      </c>
      <c r="B5940" s="51">
        <v>3460</v>
      </c>
      <c r="C5940" t="s">
        <v>9327</v>
      </c>
      <c r="D5940" t="s">
        <v>9326</v>
      </c>
    </row>
    <row r="5941" spans="1:4" x14ac:dyDescent="0.25">
      <c r="A5941" t="s">
        <v>9324</v>
      </c>
      <c r="B5941" s="51">
        <v>3460</v>
      </c>
      <c r="C5941" t="s">
        <v>9326</v>
      </c>
    </row>
    <row r="5942" spans="1:4" x14ac:dyDescent="0.25">
      <c r="A5942" t="s">
        <v>9324</v>
      </c>
      <c r="B5942" s="51">
        <v>3460</v>
      </c>
      <c r="C5942" t="s">
        <v>9328</v>
      </c>
      <c r="D5942" t="s">
        <v>9326</v>
      </c>
    </row>
    <row r="5943" spans="1:4" x14ac:dyDescent="0.25">
      <c r="A5943" t="s">
        <v>9324</v>
      </c>
      <c r="B5943" s="51">
        <v>3460</v>
      </c>
      <c r="C5943" t="s">
        <v>9329</v>
      </c>
      <c r="D5943" t="s">
        <v>9326</v>
      </c>
    </row>
    <row r="5944" spans="1:4" x14ac:dyDescent="0.25">
      <c r="A5944" t="s">
        <v>9330</v>
      </c>
      <c r="B5944" s="51">
        <v>3461</v>
      </c>
      <c r="C5944" t="s">
        <v>9331</v>
      </c>
      <c r="D5944" t="s">
        <v>9332</v>
      </c>
    </row>
    <row r="5945" spans="1:4" x14ac:dyDescent="0.25">
      <c r="A5945" t="s">
        <v>9330</v>
      </c>
      <c r="B5945" s="51">
        <v>3461</v>
      </c>
      <c r="C5945" t="s">
        <v>9333</v>
      </c>
      <c r="D5945" t="s">
        <v>9332</v>
      </c>
    </row>
    <row r="5946" spans="1:4" x14ac:dyDescent="0.25">
      <c r="A5946" t="s">
        <v>9330</v>
      </c>
      <c r="B5946" s="51">
        <v>3461</v>
      </c>
      <c r="C5946" t="s">
        <v>9332</v>
      </c>
    </row>
    <row r="5947" spans="1:4" x14ac:dyDescent="0.25">
      <c r="A5947" t="s">
        <v>9330</v>
      </c>
      <c r="B5947" s="51">
        <v>3461</v>
      </c>
      <c r="C5947" t="s">
        <v>9334</v>
      </c>
      <c r="D5947" t="s">
        <v>9332</v>
      </c>
    </row>
    <row r="5948" spans="1:4" x14ac:dyDescent="0.25">
      <c r="A5948" t="s">
        <v>9330</v>
      </c>
      <c r="B5948" s="51">
        <v>3461</v>
      </c>
      <c r="C5948" t="s">
        <v>9335</v>
      </c>
      <c r="D5948" t="s">
        <v>9332</v>
      </c>
    </row>
    <row r="5949" spans="1:4" x14ac:dyDescent="0.25">
      <c r="A5949" t="s">
        <v>9336</v>
      </c>
      <c r="B5949" s="51">
        <v>3462</v>
      </c>
      <c r="C5949" t="s">
        <v>9337</v>
      </c>
    </row>
    <row r="5950" spans="1:4" x14ac:dyDescent="0.25">
      <c r="A5950" t="s">
        <v>9336</v>
      </c>
      <c r="B5950" s="51">
        <v>3462</v>
      </c>
      <c r="C5950" t="s">
        <v>9338</v>
      </c>
      <c r="D5950" t="s">
        <v>9337</v>
      </c>
    </row>
    <row r="5951" spans="1:4" x14ac:dyDescent="0.25">
      <c r="A5951" t="s">
        <v>9336</v>
      </c>
      <c r="B5951" s="51">
        <v>3462</v>
      </c>
      <c r="C5951" t="s">
        <v>9339</v>
      </c>
      <c r="D5951" t="s">
        <v>9337</v>
      </c>
    </row>
    <row r="5952" spans="1:4" x14ac:dyDescent="0.25">
      <c r="A5952" t="s">
        <v>9336</v>
      </c>
      <c r="B5952" s="51">
        <v>3462</v>
      </c>
      <c r="C5952" t="s">
        <v>9340</v>
      </c>
      <c r="D5952" t="s">
        <v>9337</v>
      </c>
    </row>
    <row r="5953" spans="1:4" x14ac:dyDescent="0.25">
      <c r="A5953" t="s">
        <v>9336</v>
      </c>
      <c r="B5953" s="51">
        <v>3462</v>
      </c>
      <c r="C5953" t="s">
        <v>9341</v>
      </c>
      <c r="D5953" t="s">
        <v>9337</v>
      </c>
    </row>
    <row r="5954" spans="1:4" x14ac:dyDescent="0.25">
      <c r="A5954" t="s">
        <v>9342</v>
      </c>
      <c r="B5954" s="51">
        <v>3463</v>
      </c>
      <c r="C5954" t="s">
        <v>9343</v>
      </c>
      <c r="D5954" t="s">
        <v>9344</v>
      </c>
    </row>
    <row r="5955" spans="1:4" x14ac:dyDescent="0.25">
      <c r="A5955" t="s">
        <v>9342</v>
      </c>
      <c r="B5955" s="51">
        <v>3463</v>
      </c>
      <c r="C5955" t="s">
        <v>9345</v>
      </c>
      <c r="D5955" t="s">
        <v>9344</v>
      </c>
    </row>
    <row r="5956" spans="1:4" x14ac:dyDescent="0.25">
      <c r="A5956" t="s">
        <v>9342</v>
      </c>
      <c r="B5956" s="51">
        <v>3463</v>
      </c>
      <c r="C5956" t="s">
        <v>9346</v>
      </c>
      <c r="D5956" t="s">
        <v>9344</v>
      </c>
    </row>
    <row r="5957" spans="1:4" x14ac:dyDescent="0.25">
      <c r="A5957" t="s">
        <v>9342</v>
      </c>
      <c r="B5957" s="51">
        <v>3463</v>
      </c>
      <c r="C5957" t="s">
        <v>9344</v>
      </c>
    </row>
    <row r="5958" spans="1:4" x14ac:dyDescent="0.25">
      <c r="A5958" t="s">
        <v>9342</v>
      </c>
      <c r="B5958" s="51">
        <v>3463</v>
      </c>
      <c r="C5958" t="s">
        <v>9347</v>
      </c>
      <c r="D5958" t="s">
        <v>9344</v>
      </c>
    </row>
    <row r="5959" spans="1:4" x14ac:dyDescent="0.25">
      <c r="A5959" t="s">
        <v>9342</v>
      </c>
      <c r="B5959" s="51">
        <v>3463</v>
      </c>
      <c r="C5959" t="s">
        <v>9348</v>
      </c>
      <c r="D5959" t="s">
        <v>9344</v>
      </c>
    </row>
    <row r="5960" spans="1:4" x14ac:dyDescent="0.25">
      <c r="A5960" t="s">
        <v>9349</v>
      </c>
      <c r="B5960" s="51">
        <v>3464</v>
      </c>
      <c r="C5960" t="s">
        <v>9350</v>
      </c>
    </row>
    <row r="5961" spans="1:4" x14ac:dyDescent="0.25">
      <c r="A5961" t="s">
        <v>9349</v>
      </c>
      <c r="B5961" s="51">
        <v>3464</v>
      </c>
      <c r="C5961" t="s">
        <v>9351</v>
      </c>
      <c r="D5961" t="s">
        <v>9350</v>
      </c>
    </row>
    <row r="5962" spans="1:4" x14ac:dyDescent="0.25">
      <c r="A5962" t="s">
        <v>9352</v>
      </c>
      <c r="B5962" s="51">
        <v>3465</v>
      </c>
      <c r="C5962" t="s">
        <v>9353</v>
      </c>
      <c r="D5962" t="s">
        <v>9354</v>
      </c>
    </row>
    <row r="5963" spans="1:4" x14ac:dyDescent="0.25">
      <c r="A5963" t="s">
        <v>9352</v>
      </c>
      <c r="B5963" s="51">
        <v>3465</v>
      </c>
      <c r="C5963" t="s">
        <v>9355</v>
      </c>
      <c r="D5963" t="s">
        <v>9354</v>
      </c>
    </row>
    <row r="5964" spans="1:4" x14ac:dyDescent="0.25">
      <c r="A5964" t="s">
        <v>9352</v>
      </c>
      <c r="B5964" s="51">
        <v>3465</v>
      </c>
      <c r="C5964" t="s">
        <v>9356</v>
      </c>
      <c r="D5964" t="s">
        <v>9354</v>
      </c>
    </row>
    <row r="5965" spans="1:4" x14ac:dyDescent="0.25">
      <c r="A5965" t="s">
        <v>9352</v>
      </c>
      <c r="B5965" s="51">
        <v>3465</v>
      </c>
      <c r="C5965" t="s">
        <v>9354</v>
      </c>
    </row>
    <row r="5966" spans="1:4" x14ac:dyDescent="0.25">
      <c r="A5966" t="s">
        <v>9357</v>
      </c>
      <c r="B5966" s="51">
        <v>3466</v>
      </c>
      <c r="C5966" t="s">
        <v>9358</v>
      </c>
      <c r="D5966" t="s">
        <v>9359</v>
      </c>
    </row>
    <row r="5967" spans="1:4" x14ac:dyDescent="0.25">
      <c r="A5967" t="s">
        <v>9357</v>
      </c>
      <c r="B5967" s="51">
        <v>3466</v>
      </c>
      <c r="C5967" t="s">
        <v>9359</v>
      </c>
    </row>
    <row r="5968" spans="1:4" x14ac:dyDescent="0.25">
      <c r="A5968" t="s">
        <v>9360</v>
      </c>
      <c r="B5968" s="51">
        <v>3467</v>
      </c>
      <c r="C5968" t="s">
        <v>9361</v>
      </c>
      <c r="D5968" t="s">
        <v>9362</v>
      </c>
    </row>
    <row r="5969" spans="1:4" x14ac:dyDescent="0.25">
      <c r="A5969" t="s">
        <v>9360</v>
      </c>
      <c r="B5969" s="51">
        <v>3467</v>
      </c>
      <c r="C5969" t="s">
        <v>9363</v>
      </c>
      <c r="D5969" t="s">
        <v>9362</v>
      </c>
    </row>
    <row r="5970" spans="1:4" x14ac:dyDescent="0.25">
      <c r="A5970" t="s">
        <v>9360</v>
      </c>
      <c r="B5970" s="51">
        <v>3467</v>
      </c>
      <c r="C5970" t="s">
        <v>9362</v>
      </c>
    </row>
    <row r="5971" spans="1:4" x14ac:dyDescent="0.25">
      <c r="A5971" t="s">
        <v>9364</v>
      </c>
      <c r="B5971" s="51">
        <v>3468</v>
      </c>
      <c r="C5971" t="s">
        <v>9365</v>
      </c>
      <c r="D5971" t="s">
        <v>9366</v>
      </c>
    </row>
    <row r="5972" spans="1:4" x14ac:dyDescent="0.25">
      <c r="A5972" t="s">
        <v>9364</v>
      </c>
      <c r="B5972" s="51">
        <v>3468</v>
      </c>
      <c r="C5972" t="s">
        <v>9367</v>
      </c>
      <c r="D5972" t="s">
        <v>9366</v>
      </c>
    </row>
    <row r="5973" spans="1:4" x14ac:dyDescent="0.25">
      <c r="A5973" t="s">
        <v>9364</v>
      </c>
      <c r="B5973" s="51">
        <v>3468</v>
      </c>
      <c r="C5973" t="s">
        <v>9366</v>
      </c>
    </row>
    <row r="5974" spans="1:4" x14ac:dyDescent="0.25">
      <c r="A5974" t="s">
        <v>9368</v>
      </c>
      <c r="B5974" s="51">
        <v>3469</v>
      </c>
      <c r="C5974" t="s">
        <v>9369</v>
      </c>
      <c r="D5974" t="s">
        <v>9370</v>
      </c>
    </row>
    <row r="5975" spans="1:4" x14ac:dyDescent="0.25">
      <c r="A5975" t="s">
        <v>9368</v>
      </c>
      <c r="B5975" s="51">
        <v>3469</v>
      </c>
      <c r="C5975" t="s">
        <v>9371</v>
      </c>
      <c r="D5975" t="s">
        <v>9370</v>
      </c>
    </row>
    <row r="5976" spans="1:4" x14ac:dyDescent="0.25">
      <c r="A5976" t="s">
        <v>9368</v>
      </c>
      <c r="B5976" s="51">
        <v>3469</v>
      </c>
      <c r="C5976" t="s">
        <v>9372</v>
      </c>
      <c r="D5976" t="s">
        <v>9370</v>
      </c>
    </row>
    <row r="5977" spans="1:4" x14ac:dyDescent="0.25">
      <c r="A5977" t="s">
        <v>9368</v>
      </c>
      <c r="B5977" s="51">
        <v>3469</v>
      </c>
      <c r="C5977" t="s">
        <v>9373</v>
      </c>
      <c r="D5977" t="s">
        <v>9370</v>
      </c>
    </row>
    <row r="5978" spans="1:4" x14ac:dyDescent="0.25">
      <c r="A5978" t="s">
        <v>9368</v>
      </c>
      <c r="B5978" s="51">
        <v>3469</v>
      </c>
      <c r="C5978" t="s">
        <v>9370</v>
      </c>
    </row>
    <row r="5979" spans="1:4" x14ac:dyDescent="0.25">
      <c r="A5979" t="s">
        <v>9374</v>
      </c>
      <c r="B5979" s="51">
        <v>3470</v>
      </c>
      <c r="C5979" t="s">
        <v>9375</v>
      </c>
      <c r="D5979" t="s">
        <v>9376</v>
      </c>
    </row>
    <row r="5980" spans="1:4" x14ac:dyDescent="0.25">
      <c r="A5980" t="s">
        <v>9374</v>
      </c>
      <c r="B5980" s="51">
        <v>3470</v>
      </c>
      <c r="C5980" t="s">
        <v>9377</v>
      </c>
      <c r="D5980" t="s">
        <v>9376</v>
      </c>
    </row>
    <row r="5981" spans="1:4" x14ac:dyDescent="0.25">
      <c r="A5981" t="s">
        <v>9374</v>
      </c>
      <c r="B5981" s="51">
        <v>3470</v>
      </c>
      <c r="C5981" t="s">
        <v>9378</v>
      </c>
      <c r="D5981" t="s">
        <v>9376</v>
      </c>
    </row>
    <row r="5982" spans="1:4" x14ac:dyDescent="0.25">
      <c r="A5982" t="s">
        <v>9374</v>
      </c>
      <c r="B5982" s="51">
        <v>3470</v>
      </c>
      <c r="C5982" t="s">
        <v>9379</v>
      </c>
      <c r="D5982" t="s">
        <v>9376</v>
      </c>
    </row>
    <row r="5983" spans="1:4" x14ac:dyDescent="0.25">
      <c r="A5983" t="s">
        <v>9374</v>
      </c>
      <c r="B5983" s="51">
        <v>3470</v>
      </c>
      <c r="C5983" t="s">
        <v>9380</v>
      </c>
      <c r="D5983" t="s">
        <v>9376</v>
      </c>
    </row>
    <row r="5984" spans="1:4" x14ac:dyDescent="0.25">
      <c r="A5984" t="s">
        <v>9374</v>
      </c>
      <c r="B5984" s="51">
        <v>3470</v>
      </c>
      <c r="C5984" t="s">
        <v>9376</v>
      </c>
    </row>
    <row r="5985" spans="1:4" x14ac:dyDescent="0.25">
      <c r="A5985" t="s">
        <v>9381</v>
      </c>
      <c r="B5985" s="51">
        <v>3471</v>
      </c>
      <c r="C5985" t="s">
        <v>9382</v>
      </c>
      <c r="D5985" t="s">
        <v>9383</v>
      </c>
    </row>
    <row r="5986" spans="1:4" x14ac:dyDescent="0.25">
      <c r="A5986" t="s">
        <v>9381</v>
      </c>
      <c r="B5986" s="51">
        <v>3471</v>
      </c>
      <c r="C5986" t="s">
        <v>9384</v>
      </c>
      <c r="D5986" t="s">
        <v>9383</v>
      </c>
    </row>
    <row r="5987" spans="1:4" x14ac:dyDescent="0.25">
      <c r="A5987" t="s">
        <v>9381</v>
      </c>
      <c r="B5987" s="51">
        <v>3471</v>
      </c>
      <c r="C5987" t="s">
        <v>9385</v>
      </c>
      <c r="D5987" t="s">
        <v>9383</v>
      </c>
    </row>
    <row r="5988" spans="1:4" x14ac:dyDescent="0.25">
      <c r="A5988" t="s">
        <v>9381</v>
      </c>
      <c r="B5988" s="51">
        <v>3471</v>
      </c>
      <c r="C5988" t="s">
        <v>9383</v>
      </c>
    </row>
    <row r="5989" spans="1:4" x14ac:dyDescent="0.25">
      <c r="A5989" t="s">
        <v>9386</v>
      </c>
      <c r="B5989" s="51">
        <v>3472</v>
      </c>
      <c r="C5989" t="s">
        <v>9387</v>
      </c>
      <c r="D5989" t="s">
        <v>9388</v>
      </c>
    </row>
    <row r="5990" spans="1:4" x14ac:dyDescent="0.25">
      <c r="A5990" t="s">
        <v>9386</v>
      </c>
      <c r="B5990" s="51">
        <v>3472</v>
      </c>
      <c r="C5990" t="s">
        <v>9389</v>
      </c>
      <c r="D5990" t="s">
        <v>9388</v>
      </c>
    </row>
    <row r="5991" spans="1:4" x14ac:dyDescent="0.25">
      <c r="A5991" t="s">
        <v>9386</v>
      </c>
      <c r="B5991" s="51">
        <v>3472</v>
      </c>
      <c r="C5991" t="s">
        <v>9388</v>
      </c>
    </row>
    <row r="5992" spans="1:4" x14ac:dyDescent="0.25">
      <c r="A5992" t="s">
        <v>9390</v>
      </c>
      <c r="B5992" s="51">
        <v>3473</v>
      </c>
      <c r="C5992" t="s">
        <v>9391</v>
      </c>
      <c r="D5992" t="s">
        <v>9392</v>
      </c>
    </row>
    <row r="5993" spans="1:4" x14ac:dyDescent="0.25">
      <c r="A5993" t="s">
        <v>9390</v>
      </c>
      <c r="B5993" s="51">
        <v>3473</v>
      </c>
      <c r="C5993" t="s">
        <v>9392</v>
      </c>
    </row>
    <row r="5994" spans="1:4" x14ac:dyDescent="0.25">
      <c r="A5994" t="s">
        <v>9393</v>
      </c>
      <c r="B5994" s="51">
        <v>3474</v>
      </c>
      <c r="C5994" t="s">
        <v>9394</v>
      </c>
      <c r="D5994" t="s">
        <v>9395</v>
      </c>
    </row>
    <row r="5995" spans="1:4" x14ac:dyDescent="0.25">
      <c r="A5995" t="s">
        <v>9393</v>
      </c>
      <c r="B5995" s="51">
        <v>3474</v>
      </c>
      <c r="C5995" t="s">
        <v>9396</v>
      </c>
      <c r="D5995" t="s">
        <v>9395</v>
      </c>
    </row>
    <row r="5996" spans="1:4" x14ac:dyDescent="0.25">
      <c r="A5996" t="s">
        <v>9393</v>
      </c>
      <c r="B5996" s="51">
        <v>3474</v>
      </c>
      <c r="C5996" t="s">
        <v>9395</v>
      </c>
    </row>
    <row r="5997" spans="1:4" x14ac:dyDescent="0.25">
      <c r="A5997" t="s">
        <v>9397</v>
      </c>
      <c r="B5997" s="51">
        <v>3475</v>
      </c>
      <c r="C5997" t="s">
        <v>9398</v>
      </c>
      <c r="D5997" t="s">
        <v>9399</v>
      </c>
    </row>
    <row r="5998" spans="1:4" x14ac:dyDescent="0.25">
      <c r="A5998" t="s">
        <v>9397</v>
      </c>
      <c r="B5998" s="51">
        <v>3475</v>
      </c>
      <c r="C5998" t="s">
        <v>9400</v>
      </c>
      <c r="D5998" t="s">
        <v>9399</v>
      </c>
    </row>
    <row r="5999" spans="1:4" x14ac:dyDescent="0.25">
      <c r="A5999" t="s">
        <v>9397</v>
      </c>
      <c r="B5999" s="51">
        <v>3475</v>
      </c>
      <c r="C5999" t="s">
        <v>9399</v>
      </c>
    </row>
    <row r="6000" spans="1:4" x14ac:dyDescent="0.25">
      <c r="A6000" t="s">
        <v>9401</v>
      </c>
      <c r="B6000" s="51">
        <v>3476</v>
      </c>
      <c r="C6000" t="s">
        <v>9402</v>
      </c>
    </row>
    <row r="6001" spans="1:4" x14ac:dyDescent="0.25">
      <c r="A6001" t="s">
        <v>9401</v>
      </c>
      <c r="B6001" s="51">
        <v>3476</v>
      </c>
      <c r="C6001" t="s">
        <v>9403</v>
      </c>
      <c r="D6001" t="s">
        <v>9402</v>
      </c>
    </row>
    <row r="6002" spans="1:4" x14ac:dyDescent="0.25">
      <c r="A6002" t="s">
        <v>9401</v>
      </c>
      <c r="B6002" s="51">
        <v>3476</v>
      </c>
      <c r="C6002" t="s">
        <v>9404</v>
      </c>
      <c r="D6002" t="s">
        <v>9402</v>
      </c>
    </row>
    <row r="6003" spans="1:4" x14ac:dyDescent="0.25">
      <c r="A6003" t="s">
        <v>9405</v>
      </c>
      <c r="B6003" s="51">
        <v>3477</v>
      </c>
      <c r="C6003" t="s">
        <v>9406</v>
      </c>
    </row>
    <row r="6004" spans="1:4" x14ac:dyDescent="0.25">
      <c r="A6004" t="s">
        <v>9405</v>
      </c>
      <c r="B6004" s="51">
        <v>3477</v>
      </c>
      <c r="C6004" t="s">
        <v>9407</v>
      </c>
      <c r="D6004" t="s">
        <v>9406</v>
      </c>
    </row>
    <row r="6005" spans="1:4" x14ac:dyDescent="0.25">
      <c r="A6005" t="s">
        <v>9408</v>
      </c>
      <c r="B6005" s="51">
        <v>3478</v>
      </c>
      <c r="C6005" t="s">
        <v>9409</v>
      </c>
    </row>
    <row r="6006" spans="1:4" x14ac:dyDescent="0.25">
      <c r="A6006" t="s">
        <v>9408</v>
      </c>
      <c r="B6006" s="51">
        <v>3478</v>
      </c>
      <c r="C6006" t="s">
        <v>9410</v>
      </c>
      <c r="D6006" t="s">
        <v>9409</v>
      </c>
    </row>
    <row r="6007" spans="1:4" x14ac:dyDescent="0.25">
      <c r="A6007" t="s">
        <v>9408</v>
      </c>
      <c r="B6007" s="51">
        <v>3478</v>
      </c>
      <c r="C6007" t="s">
        <v>9411</v>
      </c>
      <c r="D6007" t="s">
        <v>9409</v>
      </c>
    </row>
    <row r="6008" spans="1:4" x14ac:dyDescent="0.25">
      <c r="A6008" t="s">
        <v>9412</v>
      </c>
      <c r="B6008" s="51">
        <v>3479</v>
      </c>
      <c r="C6008" t="s">
        <v>9413</v>
      </c>
    </row>
    <row r="6009" spans="1:4" x14ac:dyDescent="0.25">
      <c r="A6009" t="s">
        <v>9414</v>
      </c>
      <c r="B6009" s="51">
        <v>3480</v>
      </c>
      <c r="C6009" t="s">
        <v>9415</v>
      </c>
    </row>
    <row r="6010" spans="1:4" x14ac:dyDescent="0.25">
      <c r="A6010" t="s">
        <v>9414</v>
      </c>
      <c r="B6010" s="51">
        <v>3480</v>
      </c>
      <c r="C6010" t="s">
        <v>9416</v>
      </c>
      <c r="D6010" t="s">
        <v>9415</v>
      </c>
    </row>
    <row r="6011" spans="1:4" x14ac:dyDescent="0.25">
      <c r="A6011" t="s">
        <v>9414</v>
      </c>
      <c r="B6011" s="51">
        <v>3480</v>
      </c>
      <c r="C6011" t="s">
        <v>9417</v>
      </c>
      <c r="D6011" t="s">
        <v>9415</v>
      </c>
    </row>
    <row r="6012" spans="1:4" x14ac:dyDescent="0.25">
      <c r="A6012" t="s">
        <v>9414</v>
      </c>
      <c r="B6012" s="51">
        <v>3480</v>
      </c>
      <c r="C6012" t="s">
        <v>9418</v>
      </c>
      <c r="D6012" t="s">
        <v>9415</v>
      </c>
    </row>
    <row r="6013" spans="1:4" x14ac:dyDescent="0.25">
      <c r="A6013" t="s">
        <v>9414</v>
      </c>
      <c r="B6013" s="51">
        <v>3480</v>
      </c>
      <c r="C6013" t="s">
        <v>9419</v>
      </c>
      <c r="D6013" t="s">
        <v>9415</v>
      </c>
    </row>
    <row r="6014" spans="1:4" x14ac:dyDescent="0.25">
      <c r="A6014" t="s">
        <v>9414</v>
      </c>
      <c r="B6014" s="51">
        <v>3480</v>
      </c>
      <c r="C6014" t="s">
        <v>9420</v>
      </c>
      <c r="D6014" t="s">
        <v>9415</v>
      </c>
    </row>
    <row r="6015" spans="1:4" x14ac:dyDescent="0.25">
      <c r="A6015" t="s">
        <v>9414</v>
      </c>
      <c r="B6015" s="51">
        <v>3480</v>
      </c>
      <c r="C6015" t="s">
        <v>9421</v>
      </c>
      <c r="D6015" t="s">
        <v>9415</v>
      </c>
    </row>
    <row r="6016" spans="1:4" x14ac:dyDescent="0.25">
      <c r="A6016" t="s">
        <v>9422</v>
      </c>
      <c r="B6016" s="51">
        <v>3481</v>
      </c>
      <c r="C6016" t="s">
        <v>9423</v>
      </c>
    </row>
    <row r="6017" spans="1:4" x14ac:dyDescent="0.25">
      <c r="A6017" t="s">
        <v>9422</v>
      </c>
      <c r="B6017" s="51">
        <v>3481</v>
      </c>
      <c r="C6017" t="s">
        <v>9424</v>
      </c>
      <c r="D6017" t="s">
        <v>9423</v>
      </c>
    </row>
    <row r="6018" spans="1:4" x14ac:dyDescent="0.25">
      <c r="A6018" t="s">
        <v>9422</v>
      </c>
      <c r="B6018" s="51">
        <v>3481</v>
      </c>
      <c r="C6018" t="s">
        <v>9425</v>
      </c>
      <c r="D6018" t="s">
        <v>9423</v>
      </c>
    </row>
    <row r="6019" spans="1:4" x14ac:dyDescent="0.25">
      <c r="A6019" t="s">
        <v>9426</v>
      </c>
      <c r="B6019" s="51">
        <v>3482</v>
      </c>
      <c r="C6019" t="s">
        <v>9427</v>
      </c>
      <c r="D6019" t="s">
        <v>9428</v>
      </c>
    </row>
    <row r="6020" spans="1:4" x14ac:dyDescent="0.25">
      <c r="A6020" t="s">
        <v>9426</v>
      </c>
      <c r="B6020" s="51">
        <v>3482</v>
      </c>
      <c r="C6020" t="s">
        <v>9429</v>
      </c>
      <c r="D6020" t="s">
        <v>9428</v>
      </c>
    </row>
    <row r="6021" spans="1:4" x14ac:dyDescent="0.25">
      <c r="A6021" t="s">
        <v>9426</v>
      </c>
      <c r="B6021" s="51">
        <v>3482</v>
      </c>
      <c r="C6021" t="s">
        <v>9428</v>
      </c>
    </row>
    <row r="6022" spans="1:4" x14ac:dyDescent="0.25">
      <c r="A6022" t="s">
        <v>9430</v>
      </c>
      <c r="B6022" s="51">
        <v>3483</v>
      </c>
      <c r="C6022" t="s">
        <v>9431</v>
      </c>
    </row>
    <row r="6023" spans="1:4" x14ac:dyDescent="0.25">
      <c r="A6023" t="s">
        <v>9430</v>
      </c>
      <c r="B6023" s="51">
        <v>3483</v>
      </c>
      <c r="C6023" t="s">
        <v>9432</v>
      </c>
      <c r="D6023" t="s">
        <v>9431</v>
      </c>
    </row>
    <row r="6024" spans="1:4" x14ac:dyDescent="0.25">
      <c r="A6024" t="s">
        <v>9430</v>
      </c>
      <c r="B6024" s="51">
        <v>3483</v>
      </c>
      <c r="C6024" t="s">
        <v>9433</v>
      </c>
      <c r="D6024" t="s">
        <v>9431</v>
      </c>
    </row>
    <row r="6025" spans="1:4" x14ac:dyDescent="0.25">
      <c r="A6025" t="s">
        <v>9430</v>
      </c>
      <c r="B6025" s="51">
        <v>3483</v>
      </c>
      <c r="C6025" t="s">
        <v>9434</v>
      </c>
      <c r="D6025" t="s">
        <v>9431</v>
      </c>
    </row>
    <row r="6026" spans="1:4" x14ac:dyDescent="0.25">
      <c r="A6026" t="s">
        <v>9435</v>
      </c>
      <c r="B6026" s="51">
        <v>3484</v>
      </c>
      <c r="C6026" t="s">
        <v>9436</v>
      </c>
      <c r="D6026" t="s">
        <v>9437</v>
      </c>
    </row>
    <row r="6027" spans="1:4" x14ac:dyDescent="0.25">
      <c r="A6027" t="s">
        <v>9435</v>
      </c>
      <c r="B6027" s="51">
        <v>3484</v>
      </c>
      <c r="C6027" t="s">
        <v>9438</v>
      </c>
      <c r="D6027" t="s">
        <v>9437</v>
      </c>
    </row>
    <row r="6028" spans="1:4" x14ac:dyDescent="0.25">
      <c r="A6028" t="s">
        <v>9435</v>
      </c>
      <c r="B6028" s="51">
        <v>3484</v>
      </c>
      <c r="C6028" t="s">
        <v>9437</v>
      </c>
    </row>
    <row r="6029" spans="1:4" x14ac:dyDescent="0.25">
      <c r="A6029" t="s">
        <v>9435</v>
      </c>
      <c r="B6029" s="51">
        <v>3484</v>
      </c>
      <c r="C6029" t="s">
        <v>9439</v>
      </c>
      <c r="D6029" t="s">
        <v>9437</v>
      </c>
    </row>
    <row r="6030" spans="1:4" x14ac:dyDescent="0.25">
      <c r="A6030" t="s">
        <v>9435</v>
      </c>
      <c r="B6030" s="51">
        <v>3484</v>
      </c>
      <c r="C6030" t="s">
        <v>9440</v>
      </c>
      <c r="D6030" t="s">
        <v>9437</v>
      </c>
    </row>
    <row r="6031" spans="1:4" x14ac:dyDescent="0.25">
      <c r="A6031" t="s">
        <v>9435</v>
      </c>
      <c r="B6031" s="51">
        <v>3484</v>
      </c>
      <c r="C6031" t="s">
        <v>9441</v>
      </c>
      <c r="D6031" t="s">
        <v>9437</v>
      </c>
    </row>
    <row r="6032" spans="1:4" x14ac:dyDescent="0.25">
      <c r="A6032" t="s">
        <v>9442</v>
      </c>
      <c r="B6032" s="51">
        <v>3485</v>
      </c>
      <c r="C6032" t="s">
        <v>9443</v>
      </c>
    </row>
    <row r="6033" spans="1:4" x14ac:dyDescent="0.25">
      <c r="A6033" t="s">
        <v>9442</v>
      </c>
      <c r="B6033" s="51">
        <v>3485</v>
      </c>
      <c r="C6033" t="s">
        <v>9444</v>
      </c>
      <c r="D6033" t="s">
        <v>9443</v>
      </c>
    </row>
    <row r="6034" spans="1:4" x14ac:dyDescent="0.25">
      <c r="A6034" t="s">
        <v>9445</v>
      </c>
      <c r="B6034" s="51">
        <v>3486</v>
      </c>
      <c r="C6034" t="s">
        <v>9446</v>
      </c>
      <c r="D6034" t="s">
        <v>9447</v>
      </c>
    </row>
    <row r="6035" spans="1:4" x14ac:dyDescent="0.25">
      <c r="A6035" t="s">
        <v>9445</v>
      </c>
      <c r="B6035" s="51">
        <v>3486</v>
      </c>
      <c r="C6035" t="s">
        <v>9447</v>
      </c>
    </row>
    <row r="6036" spans="1:4" x14ac:dyDescent="0.25">
      <c r="A6036" t="s">
        <v>9445</v>
      </c>
      <c r="B6036" s="51">
        <v>3486</v>
      </c>
      <c r="C6036" t="s">
        <v>9448</v>
      </c>
      <c r="D6036" t="s">
        <v>9447</v>
      </c>
    </row>
    <row r="6037" spans="1:4" x14ac:dyDescent="0.25">
      <c r="A6037" t="s">
        <v>9445</v>
      </c>
      <c r="B6037" s="51">
        <v>3486</v>
      </c>
      <c r="C6037" t="s">
        <v>9449</v>
      </c>
      <c r="D6037" t="s">
        <v>9447</v>
      </c>
    </row>
    <row r="6038" spans="1:4" x14ac:dyDescent="0.25">
      <c r="A6038" t="s">
        <v>9450</v>
      </c>
      <c r="B6038" s="51">
        <v>3487</v>
      </c>
      <c r="C6038" t="s">
        <v>9451</v>
      </c>
      <c r="D6038" t="s">
        <v>9452</v>
      </c>
    </row>
    <row r="6039" spans="1:4" x14ac:dyDescent="0.25">
      <c r="A6039" t="s">
        <v>9450</v>
      </c>
      <c r="B6039" s="51">
        <v>3487</v>
      </c>
      <c r="C6039" t="s">
        <v>9453</v>
      </c>
      <c r="D6039" t="s">
        <v>9452</v>
      </c>
    </row>
    <row r="6040" spans="1:4" x14ac:dyDescent="0.25">
      <c r="A6040" t="s">
        <v>9450</v>
      </c>
      <c r="B6040" s="51">
        <v>3487</v>
      </c>
      <c r="C6040" t="s">
        <v>9452</v>
      </c>
    </row>
    <row r="6041" spans="1:4" x14ac:dyDescent="0.25">
      <c r="A6041" t="s">
        <v>9450</v>
      </c>
      <c r="B6041" s="51">
        <v>3487</v>
      </c>
      <c r="C6041" t="s">
        <v>9454</v>
      </c>
      <c r="D6041" t="s">
        <v>9452</v>
      </c>
    </row>
    <row r="6042" spans="1:4" x14ac:dyDescent="0.25">
      <c r="A6042" t="s">
        <v>9450</v>
      </c>
      <c r="B6042" s="51">
        <v>3487</v>
      </c>
      <c r="C6042" t="s">
        <v>9455</v>
      </c>
      <c r="D6042" t="s">
        <v>9452</v>
      </c>
    </row>
    <row r="6043" spans="1:4" x14ac:dyDescent="0.25">
      <c r="A6043" t="s">
        <v>9450</v>
      </c>
      <c r="B6043" s="51">
        <v>3487</v>
      </c>
      <c r="C6043" t="s">
        <v>9456</v>
      </c>
      <c r="D6043" t="s">
        <v>9452</v>
      </c>
    </row>
    <row r="6044" spans="1:4" x14ac:dyDescent="0.25">
      <c r="A6044" t="s">
        <v>9457</v>
      </c>
      <c r="B6044" s="51">
        <v>3488</v>
      </c>
      <c r="C6044" t="s">
        <v>9458</v>
      </c>
    </row>
    <row r="6045" spans="1:4" x14ac:dyDescent="0.25">
      <c r="A6045" t="s">
        <v>9457</v>
      </c>
      <c r="B6045" s="51">
        <v>3488</v>
      </c>
      <c r="C6045" t="s">
        <v>9459</v>
      </c>
      <c r="D6045" t="s">
        <v>9458</v>
      </c>
    </row>
    <row r="6046" spans="1:4" x14ac:dyDescent="0.25">
      <c r="A6046" t="s">
        <v>9457</v>
      </c>
      <c r="B6046" s="51">
        <v>3488</v>
      </c>
      <c r="C6046" t="s">
        <v>9460</v>
      </c>
      <c r="D6046" t="s">
        <v>9458</v>
      </c>
    </row>
    <row r="6047" spans="1:4" x14ac:dyDescent="0.25">
      <c r="A6047" t="s">
        <v>9461</v>
      </c>
      <c r="B6047" s="51">
        <v>3489</v>
      </c>
      <c r="C6047" t="s">
        <v>9462</v>
      </c>
    </row>
    <row r="6048" spans="1:4" x14ac:dyDescent="0.25">
      <c r="A6048" t="s">
        <v>9461</v>
      </c>
      <c r="B6048" s="51">
        <v>3489</v>
      </c>
      <c r="C6048" t="s">
        <v>9463</v>
      </c>
      <c r="D6048" t="s">
        <v>9462</v>
      </c>
    </row>
    <row r="6049" spans="1:4" x14ac:dyDescent="0.25">
      <c r="A6049" t="s">
        <v>9464</v>
      </c>
      <c r="B6049" s="51">
        <v>3490</v>
      </c>
      <c r="C6049" t="s">
        <v>9465</v>
      </c>
    </row>
    <row r="6050" spans="1:4" x14ac:dyDescent="0.25">
      <c r="A6050" t="s">
        <v>9464</v>
      </c>
      <c r="B6050" s="51">
        <v>3490</v>
      </c>
      <c r="C6050" t="s">
        <v>9466</v>
      </c>
      <c r="D6050" t="s">
        <v>9465</v>
      </c>
    </row>
    <row r="6051" spans="1:4" x14ac:dyDescent="0.25">
      <c r="A6051" t="s">
        <v>9464</v>
      </c>
      <c r="B6051" s="51">
        <v>3490</v>
      </c>
      <c r="C6051" t="s">
        <v>9467</v>
      </c>
      <c r="D6051" t="s">
        <v>9465</v>
      </c>
    </row>
    <row r="6052" spans="1:4" x14ac:dyDescent="0.25">
      <c r="A6052" t="s">
        <v>9468</v>
      </c>
      <c r="B6052" s="51">
        <v>3491</v>
      </c>
      <c r="C6052" t="s">
        <v>9469</v>
      </c>
      <c r="D6052" t="s">
        <v>9470</v>
      </c>
    </row>
    <row r="6053" spans="1:4" x14ac:dyDescent="0.25">
      <c r="A6053" t="s">
        <v>9468</v>
      </c>
      <c r="B6053" s="51">
        <v>3491</v>
      </c>
      <c r="C6053" t="s">
        <v>9471</v>
      </c>
      <c r="D6053" t="s">
        <v>9470</v>
      </c>
    </row>
    <row r="6054" spans="1:4" x14ac:dyDescent="0.25">
      <c r="A6054" t="s">
        <v>9468</v>
      </c>
      <c r="B6054" s="51">
        <v>3491</v>
      </c>
      <c r="C6054" t="s">
        <v>9470</v>
      </c>
    </row>
    <row r="6055" spans="1:4" x14ac:dyDescent="0.25">
      <c r="A6055" t="s">
        <v>9468</v>
      </c>
      <c r="B6055" s="51">
        <v>3491</v>
      </c>
      <c r="C6055" t="s">
        <v>9472</v>
      </c>
      <c r="D6055" t="s">
        <v>9470</v>
      </c>
    </row>
    <row r="6056" spans="1:4" x14ac:dyDescent="0.25">
      <c r="A6056" t="s">
        <v>9473</v>
      </c>
      <c r="B6056" s="51">
        <v>3492</v>
      </c>
      <c r="C6056" t="s">
        <v>9474</v>
      </c>
      <c r="D6056" t="s">
        <v>9475</v>
      </c>
    </row>
    <row r="6057" spans="1:4" x14ac:dyDescent="0.25">
      <c r="A6057" t="s">
        <v>9473</v>
      </c>
      <c r="B6057" s="51">
        <v>3492</v>
      </c>
      <c r="C6057" t="s">
        <v>9475</v>
      </c>
    </row>
    <row r="6058" spans="1:4" x14ac:dyDescent="0.25">
      <c r="A6058" t="s">
        <v>9473</v>
      </c>
      <c r="B6058" s="51">
        <v>3492</v>
      </c>
      <c r="C6058" t="s">
        <v>9476</v>
      </c>
      <c r="D6058" t="s">
        <v>9475</v>
      </c>
    </row>
    <row r="6059" spans="1:4" x14ac:dyDescent="0.25">
      <c r="A6059" t="s">
        <v>9473</v>
      </c>
      <c r="B6059" s="51">
        <v>3492</v>
      </c>
      <c r="C6059" t="s">
        <v>9477</v>
      </c>
      <c r="D6059" t="s">
        <v>9475</v>
      </c>
    </row>
    <row r="6060" spans="1:4" x14ac:dyDescent="0.25">
      <c r="A6060" t="s">
        <v>9478</v>
      </c>
      <c r="B6060" s="51">
        <v>3493</v>
      </c>
      <c r="C6060" t="s">
        <v>9479</v>
      </c>
      <c r="D6060" t="s">
        <v>9480</v>
      </c>
    </row>
    <row r="6061" spans="1:4" x14ac:dyDescent="0.25">
      <c r="A6061" t="s">
        <v>9478</v>
      </c>
      <c r="B6061" s="51">
        <v>3493</v>
      </c>
      <c r="C6061" t="s">
        <v>9481</v>
      </c>
      <c r="D6061" t="s">
        <v>9480</v>
      </c>
    </row>
    <row r="6062" spans="1:4" x14ac:dyDescent="0.25">
      <c r="A6062" t="s">
        <v>9478</v>
      </c>
      <c r="B6062" s="51">
        <v>3493</v>
      </c>
      <c r="C6062" t="s">
        <v>9480</v>
      </c>
    </row>
    <row r="6063" spans="1:4" x14ac:dyDescent="0.25">
      <c r="A6063" t="s">
        <v>9482</v>
      </c>
      <c r="B6063" s="51">
        <v>3494</v>
      </c>
      <c r="C6063" t="s">
        <v>9483</v>
      </c>
      <c r="D6063" t="s">
        <v>9484</v>
      </c>
    </row>
    <row r="6064" spans="1:4" x14ac:dyDescent="0.25">
      <c r="A6064" t="s">
        <v>9482</v>
      </c>
      <c r="B6064" s="51">
        <v>3494</v>
      </c>
      <c r="C6064" t="s">
        <v>9485</v>
      </c>
      <c r="D6064" t="s">
        <v>9484</v>
      </c>
    </row>
    <row r="6065" spans="1:4" x14ac:dyDescent="0.25">
      <c r="A6065" t="s">
        <v>9482</v>
      </c>
      <c r="B6065" s="51">
        <v>3494</v>
      </c>
      <c r="C6065" t="s">
        <v>9484</v>
      </c>
    </row>
    <row r="6066" spans="1:4" x14ac:dyDescent="0.25">
      <c r="A6066" t="s">
        <v>9482</v>
      </c>
      <c r="B6066" s="51">
        <v>3494</v>
      </c>
      <c r="C6066" t="s">
        <v>9486</v>
      </c>
      <c r="D6066" t="s">
        <v>9484</v>
      </c>
    </row>
    <row r="6067" spans="1:4" x14ac:dyDescent="0.25">
      <c r="A6067" t="s">
        <v>9487</v>
      </c>
      <c r="B6067" s="51">
        <v>3495</v>
      </c>
      <c r="C6067" t="s">
        <v>9488</v>
      </c>
      <c r="D6067" t="s">
        <v>9489</v>
      </c>
    </row>
    <row r="6068" spans="1:4" x14ac:dyDescent="0.25">
      <c r="A6068" t="s">
        <v>9487</v>
      </c>
      <c r="B6068" s="51">
        <v>3495</v>
      </c>
      <c r="C6068" t="s">
        <v>9490</v>
      </c>
      <c r="D6068" t="s">
        <v>9489</v>
      </c>
    </row>
    <row r="6069" spans="1:4" x14ac:dyDescent="0.25">
      <c r="A6069" t="s">
        <v>9487</v>
      </c>
      <c r="B6069" s="51">
        <v>3495</v>
      </c>
      <c r="C6069" t="s">
        <v>9489</v>
      </c>
    </row>
    <row r="6070" spans="1:4" x14ac:dyDescent="0.25">
      <c r="A6070" t="s">
        <v>9491</v>
      </c>
      <c r="B6070" s="51">
        <v>3496</v>
      </c>
      <c r="C6070" t="s">
        <v>9492</v>
      </c>
      <c r="D6070" t="s">
        <v>9493</v>
      </c>
    </row>
    <row r="6071" spans="1:4" x14ac:dyDescent="0.25">
      <c r="A6071" t="s">
        <v>9491</v>
      </c>
      <c r="B6071" s="51">
        <v>3496</v>
      </c>
      <c r="C6071" t="s">
        <v>9493</v>
      </c>
    </row>
    <row r="6072" spans="1:4" x14ac:dyDescent="0.25">
      <c r="A6072" t="s">
        <v>9494</v>
      </c>
      <c r="B6072" s="51">
        <v>3497</v>
      </c>
      <c r="C6072" t="s">
        <v>9495</v>
      </c>
      <c r="D6072" t="s">
        <v>9496</v>
      </c>
    </row>
    <row r="6073" spans="1:4" x14ac:dyDescent="0.25">
      <c r="A6073" t="s">
        <v>9494</v>
      </c>
      <c r="B6073" s="51">
        <v>3497</v>
      </c>
      <c r="C6073" t="s">
        <v>9496</v>
      </c>
    </row>
    <row r="6074" spans="1:4" x14ac:dyDescent="0.25">
      <c r="A6074" t="s">
        <v>9494</v>
      </c>
      <c r="B6074" s="51">
        <v>3497</v>
      </c>
      <c r="C6074" t="s">
        <v>9497</v>
      </c>
      <c r="D6074" t="s">
        <v>9496</v>
      </c>
    </row>
    <row r="6075" spans="1:4" x14ac:dyDescent="0.25">
      <c r="A6075" t="s">
        <v>9498</v>
      </c>
      <c r="B6075" s="51">
        <v>3498</v>
      </c>
      <c r="C6075" t="s">
        <v>9499</v>
      </c>
      <c r="D6075" t="s">
        <v>9500</v>
      </c>
    </row>
    <row r="6076" spans="1:4" x14ac:dyDescent="0.25">
      <c r="A6076" t="s">
        <v>9498</v>
      </c>
      <c r="B6076" s="51">
        <v>3498</v>
      </c>
      <c r="C6076" t="s">
        <v>9501</v>
      </c>
      <c r="D6076" t="s">
        <v>9500</v>
      </c>
    </row>
    <row r="6077" spans="1:4" x14ac:dyDescent="0.25">
      <c r="A6077" t="s">
        <v>9498</v>
      </c>
      <c r="B6077" s="51">
        <v>3498</v>
      </c>
      <c r="C6077" t="s">
        <v>9502</v>
      </c>
      <c r="D6077" t="s">
        <v>9500</v>
      </c>
    </row>
    <row r="6078" spans="1:4" x14ac:dyDescent="0.25">
      <c r="A6078" t="s">
        <v>9498</v>
      </c>
      <c r="B6078" s="51">
        <v>3498</v>
      </c>
      <c r="C6078" t="s">
        <v>9503</v>
      </c>
      <c r="D6078" t="s">
        <v>9500</v>
      </c>
    </row>
    <row r="6079" spans="1:4" x14ac:dyDescent="0.25">
      <c r="A6079" t="s">
        <v>9498</v>
      </c>
      <c r="B6079" s="51">
        <v>3498</v>
      </c>
      <c r="C6079" t="s">
        <v>9500</v>
      </c>
    </row>
    <row r="6080" spans="1:4" x14ac:dyDescent="0.25">
      <c r="A6080" t="s">
        <v>9504</v>
      </c>
      <c r="B6080" s="51">
        <v>3499</v>
      </c>
      <c r="C6080" t="s">
        <v>9505</v>
      </c>
      <c r="D6080" t="s">
        <v>9506</v>
      </c>
    </row>
    <row r="6081" spans="1:4" x14ac:dyDescent="0.25">
      <c r="A6081" t="s">
        <v>9504</v>
      </c>
      <c r="B6081" s="51">
        <v>3499</v>
      </c>
      <c r="C6081" t="s">
        <v>9506</v>
      </c>
    </row>
    <row r="6082" spans="1:4" x14ac:dyDescent="0.25">
      <c r="A6082" t="s">
        <v>9504</v>
      </c>
      <c r="B6082" s="51">
        <v>3499</v>
      </c>
      <c r="C6082" t="s">
        <v>9507</v>
      </c>
      <c r="D6082" t="s">
        <v>9506</v>
      </c>
    </row>
    <row r="6083" spans="1:4" x14ac:dyDescent="0.25">
      <c r="A6083" t="s">
        <v>9508</v>
      </c>
      <c r="B6083" s="51">
        <v>3500</v>
      </c>
      <c r="C6083" t="s">
        <v>9509</v>
      </c>
      <c r="D6083" t="s">
        <v>9510</v>
      </c>
    </row>
    <row r="6084" spans="1:4" x14ac:dyDescent="0.25">
      <c r="A6084" t="s">
        <v>9508</v>
      </c>
      <c r="B6084" s="51">
        <v>3500</v>
      </c>
      <c r="C6084" t="s">
        <v>9511</v>
      </c>
      <c r="D6084" t="s">
        <v>9510</v>
      </c>
    </row>
    <row r="6085" spans="1:4" x14ac:dyDescent="0.25">
      <c r="A6085" t="s">
        <v>9508</v>
      </c>
      <c r="B6085" s="51">
        <v>3500</v>
      </c>
      <c r="C6085" t="s">
        <v>9510</v>
      </c>
    </row>
    <row r="6086" spans="1:4" x14ac:dyDescent="0.25">
      <c r="A6086" t="s">
        <v>9508</v>
      </c>
      <c r="B6086" s="51">
        <v>3500</v>
      </c>
      <c r="C6086" t="s">
        <v>9512</v>
      </c>
      <c r="D6086" t="s">
        <v>9510</v>
      </c>
    </row>
    <row r="6087" spans="1:4" x14ac:dyDescent="0.25">
      <c r="A6087" t="s">
        <v>9508</v>
      </c>
      <c r="B6087" s="51">
        <v>3500</v>
      </c>
      <c r="C6087" t="s">
        <v>9513</v>
      </c>
      <c r="D6087" t="s">
        <v>9510</v>
      </c>
    </row>
    <row r="6088" spans="1:4" x14ac:dyDescent="0.25">
      <c r="A6088" t="s">
        <v>9514</v>
      </c>
      <c r="B6088" s="51">
        <v>3501</v>
      </c>
      <c r="C6088" t="s">
        <v>9515</v>
      </c>
      <c r="D6088" t="s">
        <v>9516</v>
      </c>
    </row>
    <row r="6089" spans="1:4" x14ac:dyDescent="0.25">
      <c r="A6089" t="s">
        <v>9514</v>
      </c>
      <c r="B6089" s="51">
        <v>3501</v>
      </c>
      <c r="C6089" t="s">
        <v>9517</v>
      </c>
      <c r="D6089" t="s">
        <v>9516</v>
      </c>
    </row>
    <row r="6090" spans="1:4" x14ac:dyDescent="0.25">
      <c r="A6090" t="s">
        <v>9514</v>
      </c>
      <c r="B6090" s="51">
        <v>3501</v>
      </c>
      <c r="C6090" t="s">
        <v>9516</v>
      </c>
    </row>
    <row r="6091" spans="1:4" x14ac:dyDescent="0.25">
      <c r="A6091" t="s">
        <v>9514</v>
      </c>
      <c r="B6091" s="51">
        <v>3501</v>
      </c>
      <c r="C6091" t="s">
        <v>9518</v>
      </c>
      <c r="D6091" t="s">
        <v>9516</v>
      </c>
    </row>
    <row r="6092" spans="1:4" x14ac:dyDescent="0.25">
      <c r="A6092" t="s">
        <v>9519</v>
      </c>
      <c r="B6092" s="51">
        <v>3502</v>
      </c>
      <c r="C6092" t="s">
        <v>9520</v>
      </c>
      <c r="D6092" t="s">
        <v>9521</v>
      </c>
    </row>
    <row r="6093" spans="1:4" x14ac:dyDescent="0.25">
      <c r="A6093" t="s">
        <v>9519</v>
      </c>
      <c r="B6093" s="51">
        <v>3502</v>
      </c>
      <c r="C6093" t="s">
        <v>9522</v>
      </c>
      <c r="D6093" t="s">
        <v>9521</v>
      </c>
    </row>
    <row r="6094" spans="1:4" x14ac:dyDescent="0.25">
      <c r="A6094" t="s">
        <v>9519</v>
      </c>
      <c r="B6094" s="51">
        <v>3502</v>
      </c>
      <c r="C6094" t="s">
        <v>9523</v>
      </c>
      <c r="D6094" t="s">
        <v>9521</v>
      </c>
    </row>
    <row r="6095" spans="1:4" x14ac:dyDescent="0.25">
      <c r="A6095" t="s">
        <v>9519</v>
      </c>
      <c r="B6095" s="51">
        <v>3502</v>
      </c>
      <c r="C6095" t="s">
        <v>9521</v>
      </c>
    </row>
    <row r="6096" spans="1:4" x14ac:dyDescent="0.25">
      <c r="A6096" t="s">
        <v>9519</v>
      </c>
      <c r="B6096" s="51">
        <v>3502</v>
      </c>
      <c r="C6096" t="s">
        <v>9524</v>
      </c>
      <c r="D6096" t="s">
        <v>9521</v>
      </c>
    </row>
    <row r="6097" spans="1:4" x14ac:dyDescent="0.25">
      <c r="A6097" t="s">
        <v>9525</v>
      </c>
      <c r="B6097" s="51">
        <v>3503</v>
      </c>
      <c r="C6097" t="s">
        <v>9526</v>
      </c>
      <c r="D6097" t="s">
        <v>9527</v>
      </c>
    </row>
    <row r="6098" spans="1:4" x14ac:dyDescent="0.25">
      <c r="A6098" t="s">
        <v>9525</v>
      </c>
      <c r="B6098" s="51">
        <v>3503</v>
      </c>
      <c r="C6098" t="s">
        <v>9527</v>
      </c>
    </row>
    <row r="6099" spans="1:4" x14ac:dyDescent="0.25">
      <c r="A6099" t="s">
        <v>9525</v>
      </c>
      <c r="B6099" s="51">
        <v>3503</v>
      </c>
      <c r="C6099" t="s">
        <v>9528</v>
      </c>
      <c r="D6099" t="s">
        <v>9527</v>
      </c>
    </row>
    <row r="6100" spans="1:4" x14ac:dyDescent="0.25">
      <c r="A6100" t="s">
        <v>9525</v>
      </c>
      <c r="B6100" s="51">
        <v>3503</v>
      </c>
      <c r="C6100" t="s">
        <v>9529</v>
      </c>
      <c r="D6100" t="s">
        <v>9527</v>
      </c>
    </row>
    <row r="6101" spans="1:4" x14ac:dyDescent="0.25">
      <c r="A6101" t="s">
        <v>9530</v>
      </c>
      <c r="B6101" s="51">
        <v>3504</v>
      </c>
      <c r="C6101" t="s">
        <v>9531</v>
      </c>
      <c r="D6101" t="s">
        <v>9532</v>
      </c>
    </row>
    <row r="6102" spans="1:4" x14ac:dyDescent="0.25">
      <c r="A6102" t="s">
        <v>9530</v>
      </c>
      <c r="B6102" s="51">
        <v>3504</v>
      </c>
      <c r="C6102" t="s">
        <v>9533</v>
      </c>
      <c r="D6102" t="s">
        <v>9532</v>
      </c>
    </row>
    <row r="6103" spans="1:4" x14ac:dyDescent="0.25">
      <c r="A6103" t="s">
        <v>9530</v>
      </c>
      <c r="B6103" s="51">
        <v>3504</v>
      </c>
      <c r="C6103" t="s">
        <v>9534</v>
      </c>
      <c r="D6103" t="s">
        <v>9532</v>
      </c>
    </row>
    <row r="6104" spans="1:4" x14ac:dyDescent="0.25">
      <c r="A6104" t="s">
        <v>9530</v>
      </c>
      <c r="B6104" s="51">
        <v>3504</v>
      </c>
      <c r="C6104" t="s">
        <v>9532</v>
      </c>
    </row>
    <row r="6105" spans="1:4" x14ac:dyDescent="0.25">
      <c r="A6105" t="s">
        <v>9530</v>
      </c>
      <c r="B6105" s="51">
        <v>3504</v>
      </c>
      <c r="C6105" t="s">
        <v>9535</v>
      </c>
      <c r="D6105" t="s">
        <v>9532</v>
      </c>
    </row>
    <row r="6106" spans="1:4" x14ac:dyDescent="0.25">
      <c r="A6106" t="s">
        <v>9536</v>
      </c>
      <c r="B6106" s="51">
        <v>3505</v>
      </c>
      <c r="C6106" t="s">
        <v>9537</v>
      </c>
      <c r="D6106" t="s">
        <v>9538</v>
      </c>
    </row>
    <row r="6107" spans="1:4" x14ac:dyDescent="0.25">
      <c r="A6107" t="s">
        <v>9536</v>
      </c>
      <c r="B6107" s="51">
        <v>3505</v>
      </c>
      <c r="C6107" t="s">
        <v>9539</v>
      </c>
      <c r="D6107" t="s">
        <v>9538</v>
      </c>
    </row>
    <row r="6108" spans="1:4" x14ac:dyDescent="0.25">
      <c r="A6108" t="s">
        <v>9536</v>
      </c>
      <c r="B6108" s="51">
        <v>3505</v>
      </c>
      <c r="C6108" t="s">
        <v>9540</v>
      </c>
      <c r="D6108" t="s">
        <v>9538</v>
      </c>
    </row>
    <row r="6109" spans="1:4" x14ac:dyDescent="0.25">
      <c r="A6109" t="s">
        <v>9536</v>
      </c>
      <c r="B6109" s="51">
        <v>3505</v>
      </c>
      <c r="C6109" t="s">
        <v>9541</v>
      </c>
      <c r="D6109" t="s">
        <v>9538</v>
      </c>
    </row>
    <row r="6110" spans="1:4" x14ac:dyDescent="0.25">
      <c r="A6110" t="s">
        <v>9536</v>
      </c>
      <c r="B6110" s="51">
        <v>3505</v>
      </c>
      <c r="C6110" t="s">
        <v>9542</v>
      </c>
      <c r="D6110" t="s">
        <v>9538</v>
      </c>
    </row>
    <row r="6111" spans="1:4" x14ac:dyDescent="0.25">
      <c r="A6111" t="s">
        <v>9536</v>
      </c>
      <c r="B6111" s="51">
        <v>3505</v>
      </c>
      <c r="C6111" t="s">
        <v>9538</v>
      </c>
    </row>
    <row r="6112" spans="1:4" x14ac:dyDescent="0.25">
      <c r="A6112" t="s">
        <v>9543</v>
      </c>
      <c r="B6112" s="51">
        <v>3506</v>
      </c>
      <c r="C6112" t="s">
        <v>9544</v>
      </c>
      <c r="D6112" t="s">
        <v>9545</v>
      </c>
    </row>
    <row r="6113" spans="1:4" x14ac:dyDescent="0.25">
      <c r="A6113" t="s">
        <v>9543</v>
      </c>
      <c r="B6113" s="51">
        <v>3506</v>
      </c>
      <c r="C6113" t="s">
        <v>9546</v>
      </c>
      <c r="D6113" t="s">
        <v>9545</v>
      </c>
    </row>
    <row r="6114" spans="1:4" x14ac:dyDescent="0.25">
      <c r="A6114" t="s">
        <v>9543</v>
      </c>
      <c r="B6114" s="51">
        <v>3506</v>
      </c>
      <c r="C6114" t="s">
        <v>9547</v>
      </c>
      <c r="D6114" t="s">
        <v>9545</v>
      </c>
    </row>
    <row r="6115" spans="1:4" x14ac:dyDescent="0.25">
      <c r="A6115" t="s">
        <v>9543</v>
      </c>
      <c r="B6115" s="51">
        <v>3506</v>
      </c>
      <c r="C6115" t="s">
        <v>9548</v>
      </c>
      <c r="D6115" t="s">
        <v>9545</v>
      </c>
    </row>
    <row r="6116" spans="1:4" x14ac:dyDescent="0.25">
      <c r="A6116" t="s">
        <v>9543</v>
      </c>
      <c r="B6116" s="51">
        <v>3506</v>
      </c>
      <c r="C6116" t="s">
        <v>9545</v>
      </c>
    </row>
    <row r="6117" spans="1:4" x14ac:dyDescent="0.25">
      <c r="A6117" t="s">
        <v>9549</v>
      </c>
      <c r="B6117" s="51">
        <v>3507</v>
      </c>
      <c r="C6117" t="s">
        <v>9550</v>
      </c>
      <c r="D6117" t="s">
        <v>9551</v>
      </c>
    </row>
    <row r="6118" spans="1:4" x14ac:dyDescent="0.25">
      <c r="A6118" t="s">
        <v>9549</v>
      </c>
      <c r="B6118" s="51">
        <v>3507</v>
      </c>
      <c r="C6118" t="s">
        <v>9552</v>
      </c>
      <c r="D6118" t="s">
        <v>9551</v>
      </c>
    </row>
    <row r="6119" spans="1:4" x14ac:dyDescent="0.25">
      <c r="A6119" t="s">
        <v>9549</v>
      </c>
      <c r="B6119" s="51">
        <v>3507</v>
      </c>
      <c r="C6119" t="s">
        <v>9553</v>
      </c>
      <c r="D6119" t="s">
        <v>9551</v>
      </c>
    </row>
    <row r="6120" spans="1:4" x14ac:dyDescent="0.25">
      <c r="A6120" t="s">
        <v>9549</v>
      </c>
      <c r="B6120" s="51">
        <v>3507</v>
      </c>
      <c r="C6120" t="s">
        <v>9554</v>
      </c>
      <c r="D6120" t="s">
        <v>9551</v>
      </c>
    </row>
    <row r="6121" spans="1:4" x14ac:dyDescent="0.25">
      <c r="A6121" t="s">
        <v>9549</v>
      </c>
      <c r="B6121" s="51">
        <v>3507</v>
      </c>
      <c r="C6121" t="s">
        <v>9555</v>
      </c>
      <c r="D6121" t="s">
        <v>9551</v>
      </c>
    </row>
    <row r="6122" spans="1:4" x14ac:dyDescent="0.25">
      <c r="A6122" t="s">
        <v>9549</v>
      </c>
      <c r="B6122" s="51">
        <v>3507</v>
      </c>
      <c r="C6122" t="s">
        <v>9556</v>
      </c>
      <c r="D6122" t="s">
        <v>9551</v>
      </c>
    </row>
    <row r="6123" spans="1:4" x14ac:dyDescent="0.25">
      <c r="A6123" t="s">
        <v>9549</v>
      </c>
      <c r="B6123" s="51">
        <v>3507</v>
      </c>
      <c r="C6123" t="s">
        <v>9551</v>
      </c>
    </row>
    <row r="6124" spans="1:4" x14ac:dyDescent="0.25">
      <c r="A6124" t="s">
        <v>9549</v>
      </c>
      <c r="B6124" s="51">
        <v>3507</v>
      </c>
      <c r="C6124" t="s">
        <v>9557</v>
      </c>
      <c r="D6124" t="s">
        <v>9551</v>
      </c>
    </row>
    <row r="6125" spans="1:4" x14ac:dyDescent="0.25">
      <c r="A6125" t="s">
        <v>9558</v>
      </c>
      <c r="B6125" s="51">
        <v>3508</v>
      </c>
      <c r="C6125" t="s">
        <v>9559</v>
      </c>
      <c r="D6125" t="s">
        <v>9560</v>
      </c>
    </row>
    <row r="6126" spans="1:4" x14ac:dyDescent="0.25">
      <c r="A6126" t="s">
        <v>9558</v>
      </c>
      <c r="B6126" s="51">
        <v>3508</v>
      </c>
      <c r="C6126" t="s">
        <v>9561</v>
      </c>
      <c r="D6126" t="s">
        <v>9560</v>
      </c>
    </row>
    <row r="6127" spans="1:4" x14ac:dyDescent="0.25">
      <c r="A6127" t="s">
        <v>9558</v>
      </c>
      <c r="B6127" s="51">
        <v>3508</v>
      </c>
      <c r="C6127" t="s">
        <v>9562</v>
      </c>
      <c r="D6127" t="s">
        <v>9560</v>
      </c>
    </row>
    <row r="6128" spans="1:4" x14ac:dyDescent="0.25">
      <c r="A6128" t="s">
        <v>9558</v>
      </c>
      <c r="B6128" s="51">
        <v>3508</v>
      </c>
      <c r="C6128" t="s">
        <v>9563</v>
      </c>
      <c r="D6128" t="s">
        <v>9560</v>
      </c>
    </row>
    <row r="6129" spans="1:4" x14ac:dyDescent="0.25">
      <c r="A6129" t="s">
        <v>9558</v>
      </c>
      <c r="B6129" s="51">
        <v>3508</v>
      </c>
      <c r="C6129" t="s">
        <v>9560</v>
      </c>
    </row>
    <row r="6130" spans="1:4" x14ac:dyDescent="0.25">
      <c r="A6130" t="s">
        <v>9564</v>
      </c>
      <c r="B6130" s="51">
        <v>3509</v>
      </c>
      <c r="C6130" t="s">
        <v>9565</v>
      </c>
      <c r="D6130" t="s">
        <v>9566</v>
      </c>
    </row>
    <row r="6131" spans="1:4" x14ac:dyDescent="0.25">
      <c r="A6131" t="s">
        <v>9564</v>
      </c>
      <c r="B6131" s="51">
        <v>3509</v>
      </c>
      <c r="C6131" t="s">
        <v>9567</v>
      </c>
      <c r="D6131" t="s">
        <v>9566</v>
      </c>
    </row>
    <row r="6132" spans="1:4" x14ac:dyDescent="0.25">
      <c r="A6132" t="s">
        <v>9564</v>
      </c>
      <c r="B6132" s="51">
        <v>3509</v>
      </c>
      <c r="C6132" t="s">
        <v>9566</v>
      </c>
    </row>
    <row r="6133" spans="1:4" x14ac:dyDescent="0.25">
      <c r="A6133" t="s">
        <v>9568</v>
      </c>
      <c r="B6133" s="51">
        <v>3510</v>
      </c>
      <c r="C6133" t="s">
        <v>9569</v>
      </c>
    </row>
    <row r="6134" spans="1:4" x14ac:dyDescent="0.25">
      <c r="A6134" t="s">
        <v>9568</v>
      </c>
      <c r="B6134" s="51">
        <v>3510</v>
      </c>
      <c r="C6134" t="s">
        <v>9570</v>
      </c>
      <c r="D6134" t="s">
        <v>9569</v>
      </c>
    </row>
    <row r="6135" spans="1:4" x14ac:dyDescent="0.25">
      <c r="A6135" t="s">
        <v>9571</v>
      </c>
      <c r="B6135" s="51">
        <v>3511</v>
      </c>
      <c r="C6135" t="s">
        <v>9572</v>
      </c>
    </row>
    <row r="6136" spans="1:4" x14ac:dyDescent="0.25">
      <c r="A6136" t="s">
        <v>9571</v>
      </c>
      <c r="B6136" s="51">
        <v>3511</v>
      </c>
      <c r="C6136" t="s">
        <v>9573</v>
      </c>
      <c r="D6136" t="s">
        <v>9572</v>
      </c>
    </row>
    <row r="6137" spans="1:4" x14ac:dyDescent="0.25">
      <c r="A6137" t="s">
        <v>9574</v>
      </c>
      <c r="B6137" s="51">
        <v>3512</v>
      </c>
      <c r="C6137" t="s">
        <v>9575</v>
      </c>
      <c r="D6137" t="s">
        <v>9576</v>
      </c>
    </row>
    <row r="6138" spans="1:4" x14ac:dyDescent="0.25">
      <c r="A6138" t="s">
        <v>9574</v>
      </c>
      <c r="B6138" s="51">
        <v>3512</v>
      </c>
      <c r="C6138" t="s">
        <v>9576</v>
      </c>
    </row>
    <row r="6139" spans="1:4" x14ac:dyDescent="0.25">
      <c r="A6139" t="s">
        <v>9574</v>
      </c>
      <c r="B6139" s="51">
        <v>3512</v>
      </c>
      <c r="C6139" t="s">
        <v>9577</v>
      </c>
      <c r="D6139" t="s">
        <v>9576</v>
      </c>
    </row>
    <row r="6140" spans="1:4" x14ac:dyDescent="0.25">
      <c r="A6140" t="s">
        <v>9574</v>
      </c>
      <c r="B6140" s="51">
        <v>3512</v>
      </c>
      <c r="C6140" t="s">
        <v>9578</v>
      </c>
      <c r="D6140" t="s">
        <v>9576</v>
      </c>
    </row>
    <row r="6141" spans="1:4" x14ac:dyDescent="0.25">
      <c r="A6141" t="s">
        <v>9579</v>
      </c>
      <c r="B6141" s="51">
        <v>3513</v>
      </c>
      <c r="C6141" t="s">
        <v>9580</v>
      </c>
      <c r="D6141" t="s">
        <v>9581</v>
      </c>
    </row>
    <row r="6142" spans="1:4" x14ac:dyDescent="0.25">
      <c r="A6142" t="s">
        <v>9579</v>
      </c>
      <c r="B6142" s="51">
        <v>3513</v>
      </c>
      <c r="C6142" t="s">
        <v>9582</v>
      </c>
      <c r="D6142" t="s">
        <v>9581</v>
      </c>
    </row>
    <row r="6143" spans="1:4" x14ac:dyDescent="0.25">
      <c r="A6143" t="s">
        <v>9579</v>
      </c>
      <c r="B6143" s="51">
        <v>3513</v>
      </c>
      <c r="C6143" t="s">
        <v>9581</v>
      </c>
    </row>
    <row r="6144" spans="1:4" x14ac:dyDescent="0.25">
      <c r="A6144" t="s">
        <v>9583</v>
      </c>
      <c r="B6144" s="51">
        <v>3514</v>
      </c>
      <c r="C6144" t="s">
        <v>9584</v>
      </c>
      <c r="D6144" t="s">
        <v>9585</v>
      </c>
    </row>
    <row r="6145" spans="1:4" x14ac:dyDescent="0.25">
      <c r="A6145" t="s">
        <v>9583</v>
      </c>
      <c r="B6145" s="51">
        <v>3514</v>
      </c>
      <c r="C6145" t="s">
        <v>9586</v>
      </c>
      <c r="D6145" t="s">
        <v>9585</v>
      </c>
    </row>
    <row r="6146" spans="1:4" x14ac:dyDescent="0.25">
      <c r="A6146" t="s">
        <v>9583</v>
      </c>
      <c r="B6146" s="51">
        <v>3514</v>
      </c>
      <c r="C6146" t="s">
        <v>9585</v>
      </c>
    </row>
    <row r="6147" spans="1:4" x14ac:dyDescent="0.25">
      <c r="A6147" t="s">
        <v>9587</v>
      </c>
      <c r="B6147" s="51">
        <v>3515</v>
      </c>
      <c r="C6147" t="s">
        <v>9588</v>
      </c>
      <c r="D6147" t="s">
        <v>9589</v>
      </c>
    </row>
    <row r="6148" spans="1:4" x14ac:dyDescent="0.25">
      <c r="A6148" t="s">
        <v>9587</v>
      </c>
      <c r="B6148" s="51">
        <v>3515</v>
      </c>
      <c r="C6148" t="s">
        <v>9589</v>
      </c>
    </row>
    <row r="6149" spans="1:4" x14ac:dyDescent="0.25">
      <c r="A6149" t="s">
        <v>9587</v>
      </c>
      <c r="B6149" s="51">
        <v>3515</v>
      </c>
      <c r="C6149" t="s">
        <v>9590</v>
      </c>
      <c r="D6149" t="s">
        <v>9589</v>
      </c>
    </row>
    <row r="6150" spans="1:4" x14ac:dyDescent="0.25">
      <c r="A6150" t="s">
        <v>9591</v>
      </c>
      <c r="B6150" s="51">
        <v>3516</v>
      </c>
      <c r="C6150" t="s">
        <v>9592</v>
      </c>
      <c r="D6150" t="s">
        <v>9593</v>
      </c>
    </row>
    <row r="6151" spans="1:4" x14ac:dyDescent="0.25">
      <c r="A6151" t="s">
        <v>9591</v>
      </c>
      <c r="B6151" s="51">
        <v>3516</v>
      </c>
      <c r="C6151" t="s">
        <v>9593</v>
      </c>
    </row>
    <row r="6152" spans="1:4" x14ac:dyDescent="0.25">
      <c r="A6152" t="s">
        <v>9594</v>
      </c>
      <c r="B6152" s="51">
        <v>3517</v>
      </c>
      <c r="C6152" t="s">
        <v>9595</v>
      </c>
    </row>
    <row r="6153" spans="1:4" x14ac:dyDescent="0.25">
      <c r="A6153" t="s">
        <v>9594</v>
      </c>
      <c r="B6153" s="51">
        <v>3517</v>
      </c>
      <c r="C6153" t="s">
        <v>9596</v>
      </c>
      <c r="D6153" t="s">
        <v>9595</v>
      </c>
    </row>
    <row r="6154" spans="1:4" x14ac:dyDescent="0.25">
      <c r="A6154" t="s">
        <v>9597</v>
      </c>
      <c r="B6154" s="51">
        <v>3518</v>
      </c>
      <c r="C6154" t="s">
        <v>9598</v>
      </c>
      <c r="D6154" t="s">
        <v>9599</v>
      </c>
    </row>
    <row r="6155" spans="1:4" x14ac:dyDescent="0.25">
      <c r="A6155" t="s">
        <v>9597</v>
      </c>
      <c r="B6155" s="51">
        <v>3518</v>
      </c>
      <c r="C6155" t="s">
        <v>9600</v>
      </c>
      <c r="D6155" t="s">
        <v>9599</v>
      </c>
    </row>
    <row r="6156" spans="1:4" x14ac:dyDescent="0.25">
      <c r="A6156" t="s">
        <v>9597</v>
      </c>
      <c r="B6156" s="51">
        <v>3518</v>
      </c>
      <c r="C6156" t="s">
        <v>9599</v>
      </c>
    </row>
    <row r="6157" spans="1:4" x14ac:dyDescent="0.25">
      <c r="A6157" t="s">
        <v>9601</v>
      </c>
      <c r="B6157" s="51">
        <v>3519</v>
      </c>
      <c r="C6157" t="s">
        <v>9602</v>
      </c>
      <c r="D6157" t="s">
        <v>9603</v>
      </c>
    </row>
    <row r="6158" spans="1:4" x14ac:dyDescent="0.25">
      <c r="A6158" t="s">
        <v>9601</v>
      </c>
      <c r="B6158" s="51">
        <v>3519</v>
      </c>
      <c r="C6158" t="s">
        <v>9603</v>
      </c>
    </row>
    <row r="6159" spans="1:4" x14ac:dyDescent="0.25">
      <c r="A6159" t="s">
        <v>9604</v>
      </c>
      <c r="B6159" s="51">
        <v>3520</v>
      </c>
      <c r="C6159" t="s">
        <v>9605</v>
      </c>
      <c r="D6159" t="s">
        <v>9606</v>
      </c>
    </row>
    <row r="6160" spans="1:4" x14ac:dyDescent="0.25">
      <c r="A6160" t="s">
        <v>9604</v>
      </c>
      <c r="B6160" s="51">
        <v>3520</v>
      </c>
      <c r="C6160" t="s">
        <v>9606</v>
      </c>
    </row>
    <row r="6161" spans="1:4" x14ac:dyDescent="0.25">
      <c r="A6161" t="s">
        <v>9607</v>
      </c>
      <c r="B6161" s="51">
        <v>3521</v>
      </c>
      <c r="C6161" t="s">
        <v>9608</v>
      </c>
    </row>
    <row r="6162" spans="1:4" x14ac:dyDescent="0.25">
      <c r="A6162" t="s">
        <v>9607</v>
      </c>
      <c r="B6162" s="51">
        <v>3521</v>
      </c>
      <c r="C6162" t="s">
        <v>9609</v>
      </c>
      <c r="D6162" t="s">
        <v>9608</v>
      </c>
    </row>
    <row r="6163" spans="1:4" x14ac:dyDescent="0.25">
      <c r="A6163" t="s">
        <v>9607</v>
      </c>
      <c r="B6163" s="51">
        <v>3521</v>
      </c>
      <c r="C6163" t="s">
        <v>9610</v>
      </c>
      <c r="D6163" t="s">
        <v>9608</v>
      </c>
    </row>
    <row r="6164" spans="1:4" x14ac:dyDescent="0.25">
      <c r="A6164" t="s">
        <v>9607</v>
      </c>
      <c r="B6164" s="51">
        <v>3521</v>
      </c>
      <c r="C6164" t="s">
        <v>9611</v>
      </c>
      <c r="D6164" t="s">
        <v>9608</v>
      </c>
    </row>
    <row r="6165" spans="1:4" x14ac:dyDescent="0.25">
      <c r="A6165" t="s">
        <v>9607</v>
      </c>
      <c r="B6165" s="51">
        <v>3521</v>
      </c>
      <c r="C6165" t="s">
        <v>9612</v>
      </c>
      <c r="D6165" t="s">
        <v>9608</v>
      </c>
    </row>
    <row r="6166" spans="1:4" x14ac:dyDescent="0.25">
      <c r="A6166" t="s">
        <v>9613</v>
      </c>
      <c r="B6166" s="51">
        <v>3522</v>
      </c>
      <c r="C6166" t="s">
        <v>9614</v>
      </c>
      <c r="D6166" t="s">
        <v>9615</v>
      </c>
    </row>
    <row r="6167" spans="1:4" x14ac:dyDescent="0.25">
      <c r="A6167" t="s">
        <v>9613</v>
      </c>
      <c r="B6167" s="51">
        <v>3522</v>
      </c>
      <c r="C6167" t="s">
        <v>9616</v>
      </c>
      <c r="D6167" t="s">
        <v>9615</v>
      </c>
    </row>
    <row r="6168" spans="1:4" x14ac:dyDescent="0.25">
      <c r="A6168" t="s">
        <v>9613</v>
      </c>
      <c r="B6168" s="51">
        <v>3522</v>
      </c>
      <c r="C6168" t="s">
        <v>9617</v>
      </c>
      <c r="D6168" t="s">
        <v>9615</v>
      </c>
    </row>
    <row r="6169" spans="1:4" x14ac:dyDescent="0.25">
      <c r="A6169" t="s">
        <v>9613</v>
      </c>
      <c r="B6169" s="51">
        <v>3522</v>
      </c>
      <c r="C6169" t="s">
        <v>9615</v>
      </c>
    </row>
    <row r="6170" spans="1:4" x14ac:dyDescent="0.25">
      <c r="A6170" t="s">
        <v>9618</v>
      </c>
      <c r="B6170" s="51">
        <v>3523</v>
      </c>
      <c r="C6170" t="s">
        <v>9619</v>
      </c>
    </row>
    <row r="6171" spans="1:4" x14ac:dyDescent="0.25">
      <c r="A6171" t="s">
        <v>9618</v>
      </c>
      <c r="B6171" s="51">
        <v>3523</v>
      </c>
      <c r="C6171" t="s">
        <v>9620</v>
      </c>
      <c r="D6171" t="s">
        <v>9619</v>
      </c>
    </row>
    <row r="6172" spans="1:4" x14ac:dyDescent="0.25">
      <c r="A6172" t="s">
        <v>9618</v>
      </c>
      <c r="B6172" s="51">
        <v>3523</v>
      </c>
      <c r="C6172" t="s">
        <v>9621</v>
      </c>
      <c r="D6172" t="s">
        <v>9619</v>
      </c>
    </row>
    <row r="6173" spans="1:4" x14ac:dyDescent="0.25">
      <c r="A6173" t="s">
        <v>9622</v>
      </c>
      <c r="B6173" s="51">
        <v>3524</v>
      </c>
      <c r="C6173" t="s">
        <v>9623</v>
      </c>
      <c r="D6173" t="s">
        <v>9624</v>
      </c>
    </row>
    <row r="6174" spans="1:4" x14ac:dyDescent="0.25">
      <c r="A6174" t="s">
        <v>9622</v>
      </c>
      <c r="B6174" s="51">
        <v>3524</v>
      </c>
      <c r="C6174" t="s">
        <v>9625</v>
      </c>
      <c r="D6174" t="s">
        <v>9624</v>
      </c>
    </row>
    <row r="6175" spans="1:4" x14ac:dyDescent="0.25">
      <c r="A6175" t="s">
        <v>9622</v>
      </c>
      <c r="B6175" s="51">
        <v>3524</v>
      </c>
      <c r="C6175" t="s">
        <v>9624</v>
      </c>
    </row>
    <row r="6176" spans="1:4" x14ac:dyDescent="0.25">
      <c r="A6176" t="s">
        <v>9622</v>
      </c>
      <c r="B6176" s="51">
        <v>3524</v>
      </c>
      <c r="C6176" t="s">
        <v>9626</v>
      </c>
      <c r="D6176" t="s">
        <v>9624</v>
      </c>
    </row>
    <row r="6177" spans="1:5" x14ac:dyDescent="0.25">
      <c r="A6177" t="s">
        <v>9627</v>
      </c>
      <c r="B6177" s="51">
        <v>3525</v>
      </c>
      <c r="C6177" t="s">
        <v>9628</v>
      </c>
      <c r="D6177" t="s">
        <v>9629</v>
      </c>
    </row>
    <row r="6178" spans="1:5" x14ac:dyDescent="0.25">
      <c r="A6178" t="s">
        <v>9627</v>
      </c>
      <c r="B6178" s="51">
        <v>3525</v>
      </c>
      <c r="C6178" t="s">
        <v>9630</v>
      </c>
      <c r="D6178" t="s">
        <v>9629</v>
      </c>
    </row>
    <row r="6179" spans="1:5" x14ac:dyDescent="0.25">
      <c r="A6179" t="s">
        <v>9627</v>
      </c>
      <c r="B6179" s="51">
        <v>3525</v>
      </c>
      <c r="C6179" t="s">
        <v>9629</v>
      </c>
    </row>
    <row r="6180" spans="1:5" x14ac:dyDescent="0.25">
      <c r="A6180" t="s">
        <v>9631</v>
      </c>
      <c r="B6180" s="51">
        <v>3526</v>
      </c>
      <c r="C6180" t="s">
        <v>9632</v>
      </c>
      <c r="D6180" t="s">
        <v>9633</v>
      </c>
    </row>
    <row r="6181" spans="1:5" x14ac:dyDescent="0.25">
      <c r="A6181" t="s">
        <v>9631</v>
      </c>
      <c r="B6181" s="51">
        <v>3526</v>
      </c>
      <c r="C6181" t="s">
        <v>9633</v>
      </c>
    </row>
    <row r="6182" spans="1:5" x14ac:dyDescent="0.25">
      <c r="A6182" t="s">
        <v>9631</v>
      </c>
      <c r="B6182" s="51">
        <v>3526</v>
      </c>
      <c r="C6182" t="s">
        <v>9634</v>
      </c>
      <c r="D6182" t="s">
        <v>9633</v>
      </c>
    </row>
    <row r="6183" spans="1:5" x14ac:dyDescent="0.25">
      <c r="A6183" t="s">
        <v>9631</v>
      </c>
      <c r="B6183" s="51">
        <v>3526</v>
      </c>
      <c r="C6183" t="s">
        <v>9635</v>
      </c>
      <c r="D6183" t="s">
        <v>9633</v>
      </c>
    </row>
    <row r="6184" spans="1:5" x14ac:dyDescent="0.25">
      <c r="A6184" t="s">
        <v>9631</v>
      </c>
      <c r="B6184" s="51">
        <v>3526</v>
      </c>
      <c r="C6184" t="s">
        <v>9636</v>
      </c>
      <c r="D6184" t="s">
        <v>9633</v>
      </c>
    </row>
    <row r="6185" spans="1:5" s="207" customFormat="1" x14ac:dyDescent="0.25">
      <c r="A6185" s="207" t="s">
        <v>9637</v>
      </c>
      <c r="B6185" s="208">
        <v>3527</v>
      </c>
      <c r="C6185" s="207" t="s">
        <v>9638</v>
      </c>
      <c r="E6185" s="207" t="s">
        <v>13283</v>
      </c>
    </row>
    <row r="6186" spans="1:5" s="207" customFormat="1" x14ac:dyDescent="0.25">
      <c r="A6186" s="207" t="s">
        <v>9637</v>
      </c>
      <c r="B6186" s="208">
        <v>3527</v>
      </c>
      <c r="C6186" s="207" t="s">
        <v>9639</v>
      </c>
      <c r="D6186" s="207" t="s">
        <v>9638</v>
      </c>
      <c r="E6186" s="207" t="s">
        <v>13283</v>
      </c>
    </row>
    <row r="6187" spans="1:5" s="207" customFormat="1" x14ac:dyDescent="0.25">
      <c r="A6187" s="207" t="s">
        <v>9637</v>
      </c>
      <c r="B6187" s="208">
        <v>3527</v>
      </c>
      <c r="C6187" s="207" t="s">
        <v>9640</v>
      </c>
      <c r="D6187" s="207" t="s">
        <v>9638</v>
      </c>
      <c r="E6187" s="207" t="s">
        <v>13283</v>
      </c>
    </row>
    <row r="6188" spans="1:5" x14ac:dyDescent="0.25">
      <c r="A6188" t="s">
        <v>9641</v>
      </c>
      <c r="B6188" s="51">
        <v>3528</v>
      </c>
      <c r="C6188" t="s">
        <v>9642</v>
      </c>
    </row>
    <row r="6189" spans="1:5" x14ac:dyDescent="0.25">
      <c r="A6189" t="s">
        <v>9641</v>
      </c>
      <c r="B6189" s="51">
        <v>3528</v>
      </c>
      <c r="C6189" t="s">
        <v>9643</v>
      </c>
      <c r="D6189" t="s">
        <v>9642</v>
      </c>
    </row>
    <row r="6190" spans="1:5" x14ac:dyDescent="0.25">
      <c r="A6190" t="s">
        <v>9644</v>
      </c>
      <c r="B6190" s="51">
        <v>3529</v>
      </c>
      <c r="C6190" t="s">
        <v>9645</v>
      </c>
    </row>
    <row r="6191" spans="1:5" x14ac:dyDescent="0.25">
      <c r="A6191" t="s">
        <v>9644</v>
      </c>
      <c r="B6191" s="51">
        <v>3529</v>
      </c>
      <c r="C6191" t="s">
        <v>9646</v>
      </c>
      <c r="D6191" t="s">
        <v>9645</v>
      </c>
    </row>
    <row r="6192" spans="1:5" x14ac:dyDescent="0.25">
      <c r="A6192" t="s">
        <v>9647</v>
      </c>
      <c r="B6192" s="51">
        <v>3530</v>
      </c>
      <c r="C6192" t="s">
        <v>9648</v>
      </c>
    </row>
    <row r="6193" spans="1:4" x14ac:dyDescent="0.25">
      <c r="A6193" t="s">
        <v>9647</v>
      </c>
      <c r="B6193" s="51">
        <v>3530</v>
      </c>
      <c r="C6193" t="s">
        <v>9649</v>
      </c>
      <c r="D6193" t="s">
        <v>9648</v>
      </c>
    </row>
    <row r="6194" spans="1:4" x14ac:dyDescent="0.25">
      <c r="A6194" t="s">
        <v>9647</v>
      </c>
      <c r="B6194" s="51">
        <v>3530</v>
      </c>
      <c r="C6194" t="s">
        <v>9650</v>
      </c>
      <c r="D6194" t="s">
        <v>9648</v>
      </c>
    </row>
    <row r="6195" spans="1:4" x14ac:dyDescent="0.25">
      <c r="A6195" t="s">
        <v>9647</v>
      </c>
      <c r="B6195" s="51">
        <v>3530</v>
      </c>
      <c r="C6195" t="s">
        <v>9651</v>
      </c>
      <c r="D6195" t="s">
        <v>9648</v>
      </c>
    </row>
    <row r="6196" spans="1:4" x14ac:dyDescent="0.25">
      <c r="A6196" t="s">
        <v>9647</v>
      </c>
      <c r="B6196" s="51">
        <v>3530</v>
      </c>
      <c r="C6196" t="s">
        <v>9652</v>
      </c>
      <c r="D6196" t="s">
        <v>9648</v>
      </c>
    </row>
    <row r="6197" spans="1:4" x14ac:dyDescent="0.25">
      <c r="A6197" t="s">
        <v>9647</v>
      </c>
      <c r="B6197" s="51">
        <v>3530</v>
      </c>
      <c r="C6197" t="s">
        <v>9653</v>
      </c>
      <c r="D6197" t="s">
        <v>9648</v>
      </c>
    </row>
    <row r="6198" spans="1:4" x14ac:dyDescent="0.25">
      <c r="A6198" t="s">
        <v>9647</v>
      </c>
      <c r="B6198" s="51">
        <v>3530</v>
      </c>
      <c r="C6198" t="s">
        <v>9654</v>
      </c>
      <c r="D6198" t="s">
        <v>9648</v>
      </c>
    </row>
    <row r="6199" spans="1:4" x14ac:dyDescent="0.25">
      <c r="A6199" t="s">
        <v>9647</v>
      </c>
      <c r="B6199" s="51">
        <v>3530</v>
      </c>
      <c r="C6199" t="s">
        <v>9655</v>
      </c>
      <c r="D6199" t="s">
        <v>9648</v>
      </c>
    </row>
    <row r="6200" spans="1:4" x14ac:dyDescent="0.25">
      <c r="A6200" t="s">
        <v>9656</v>
      </c>
      <c r="B6200" s="51">
        <v>3531</v>
      </c>
      <c r="C6200" t="s">
        <v>9657</v>
      </c>
    </row>
    <row r="6201" spans="1:4" x14ac:dyDescent="0.25">
      <c r="A6201" t="s">
        <v>9658</v>
      </c>
      <c r="B6201" s="51">
        <v>3532</v>
      </c>
      <c r="C6201" t="s">
        <v>9659</v>
      </c>
    </row>
    <row r="6202" spans="1:4" x14ac:dyDescent="0.25">
      <c r="A6202" t="s">
        <v>9658</v>
      </c>
      <c r="B6202" s="51">
        <v>3532</v>
      </c>
      <c r="C6202" t="s">
        <v>9660</v>
      </c>
      <c r="D6202" t="s">
        <v>9659</v>
      </c>
    </row>
    <row r="6203" spans="1:4" x14ac:dyDescent="0.25">
      <c r="A6203" t="s">
        <v>9658</v>
      </c>
      <c r="B6203" s="51">
        <v>3532</v>
      </c>
      <c r="C6203" t="s">
        <v>9661</v>
      </c>
      <c r="D6203" t="s">
        <v>9659</v>
      </c>
    </row>
    <row r="6204" spans="1:4" x14ac:dyDescent="0.25">
      <c r="A6204" t="s">
        <v>9662</v>
      </c>
      <c r="B6204" s="51">
        <v>3533</v>
      </c>
      <c r="C6204" t="s">
        <v>9663</v>
      </c>
      <c r="D6204" t="s">
        <v>9664</v>
      </c>
    </row>
    <row r="6205" spans="1:4" x14ac:dyDescent="0.25">
      <c r="A6205" t="s">
        <v>9662</v>
      </c>
      <c r="B6205" s="51">
        <v>3533</v>
      </c>
      <c r="C6205" t="s">
        <v>9664</v>
      </c>
    </row>
    <row r="6206" spans="1:4" x14ac:dyDescent="0.25">
      <c r="A6206" t="s">
        <v>9662</v>
      </c>
      <c r="B6206" s="51">
        <v>3533</v>
      </c>
      <c r="C6206" t="s">
        <v>9665</v>
      </c>
      <c r="D6206" t="s">
        <v>9664</v>
      </c>
    </row>
    <row r="6207" spans="1:4" x14ac:dyDescent="0.25">
      <c r="A6207" t="s">
        <v>9662</v>
      </c>
      <c r="B6207" s="51">
        <v>3533</v>
      </c>
      <c r="C6207" t="s">
        <v>9666</v>
      </c>
      <c r="D6207" t="s">
        <v>9664</v>
      </c>
    </row>
    <row r="6208" spans="1:4" x14ac:dyDescent="0.25">
      <c r="A6208" t="s">
        <v>9667</v>
      </c>
      <c r="B6208" s="51">
        <v>3534</v>
      </c>
      <c r="C6208" t="s">
        <v>9668</v>
      </c>
    </row>
    <row r="6209" spans="1:4" x14ac:dyDescent="0.25">
      <c r="A6209" t="s">
        <v>9667</v>
      </c>
      <c r="B6209" s="51">
        <v>3534</v>
      </c>
      <c r="C6209" t="s">
        <v>9669</v>
      </c>
      <c r="D6209" t="s">
        <v>9668</v>
      </c>
    </row>
    <row r="6210" spans="1:4" x14ac:dyDescent="0.25">
      <c r="A6210" t="s">
        <v>9670</v>
      </c>
      <c r="B6210" s="51">
        <v>3535</v>
      </c>
      <c r="C6210" t="s">
        <v>9671</v>
      </c>
      <c r="D6210" t="s">
        <v>9672</v>
      </c>
    </row>
    <row r="6211" spans="1:4" x14ac:dyDescent="0.25">
      <c r="A6211" t="s">
        <v>9670</v>
      </c>
      <c r="B6211" s="51">
        <v>3535</v>
      </c>
      <c r="C6211" t="s">
        <v>9672</v>
      </c>
    </row>
    <row r="6212" spans="1:4" x14ac:dyDescent="0.25">
      <c r="A6212" t="s">
        <v>9673</v>
      </c>
      <c r="B6212" s="51">
        <v>3536</v>
      </c>
      <c r="C6212" t="s">
        <v>9674</v>
      </c>
    </row>
    <row r="6213" spans="1:4" x14ac:dyDescent="0.25">
      <c r="A6213" t="s">
        <v>9673</v>
      </c>
      <c r="B6213" s="51">
        <v>3536</v>
      </c>
      <c r="C6213" t="s">
        <v>9675</v>
      </c>
      <c r="D6213" t="s">
        <v>9674</v>
      </c>
    </row>
    <row r="6214" spans="1:4" x14ac:dyDescent="0.25">
      <c r="A6214" t="s">
        <v>9673</v>
      </c>
      <c r="B6214" s="51">
        <v>3536</v>
      </c>
      <c r="C6214" t="s">
        <v>9676</v>
      </c>
      <c r="D6214" t="s">
        <v>9674</v>
      </c>
    </row>
    <row r="6215" spans="1:4" x14ac:dyDescent="0.25">
      <c r="A6215" t="s">
        <v>9677</v>
      </c>
      <c r="B6215" s="51">
        <v>3537</v>
      </c>
      <c r="C6215" t="s">
        <v>9678</v>
      </c>
      <c r="D6215" t="s">
        <v>9679</v>
      </c>
    </row>
    <row r="6216" spans="1:4" x14ac:dyDescent="0.25">
      <c r="A6216" t="s">
        <v>9677</v>
      </c>
      <c r="B6216" s="51">
        <v>3537</v>
      </c>
      <c r="C6216" t="s">
        <v>9679</v>
      </c>
    </row>
    <row r="6217" spans="1:4" x14ac:dyDescent="0.25">
      <c r="A6217" t="s">
        <v>9677</v>
      </c>
      <c r="B6217" s="51">
        <v>3537</v>
      </c>
      <c r="C6217" t="s">
        <v>9680</v>
      </c>
      <c r="D6217" t="s">
        <v>9679</v>
      </c>
    </row>
    <row r="6218" spans="1:4" x14ac:dyDescent="0.25">
      <c r="A6218" t="s">
        <v>9677</v>
      </c>
      <c r="B6218" s="51">
        <v>3537</v>
      </c>
      <c r="C6218" t="s">
        <v>9681</v>
      </c>
      <c r="D6218" t="s">
        <v>9679</v>
      </c>
    </row>
    <row r="6219" spans="1:4" x14ac:dyDescent="0.25">
      <c r="A6219" t="s">
        <v>9677</v>
      </c>
      <c r="B6219" s="51">
        <v>3537</v>
      </c>
      <c r="C6219" t="s">
        <v>9682</v>
      </c>
      <c r="D6219" t="s">
        <v>9679</v>
      </c>
    </row>
    <row r="6220" spans="1:4" x14ac:dyDescent="0.25">
      <c r="A6220" t="s">
        <v>9683</v>
      </c>
      <c r="B6220" s="51">
        <v>3538</v>
      </c>
      <c r="C6220" t="s">
        <v>9684</v>
      </c>
      <c r="D6220" t="s">
        <v>9685</v>
      </c>
    </row>
    <row r="6221" spans="1:4" x14ac:dyDescent="0.25">
      <c r="A6221" t="s">
        <v>9683</v>
      </c>
      <c r="B6221" s="51">
        <v>3538</v>
      </c>
      <c r="C6221" t="s">
        <v>9685</v>
      </c>
    </row>
    <row r="6222" spans="1:4" x14ac:dyDescent="0.25">
      <c r="A6222" t="s">
        <v>9683</v>
      </c>
      <c r="B6222" s="51">
        <v>3538</v>
      </c>
      <c r="C6222" t="s">
        <v>9686</v>
      </c>
      <c r="D6222" t="s">
        <v>9685</v>
      </c>
    </row>
    <row r="6223" spans="1:4" x14ac:dyDescent="0.25">
      <c r="A6223" t="s">
        <v>9683</v>
      </c>
      <c r="B6223" s="51">
        <v>3538</v>
      </c>
      <c r="C6223" t="s">
        <v>9687</v>
      </c>
      <c r="D6223" t="s">
        <v>9685</v>
      </c>
    </row>
    <row r="6224" spans="1:4" x14ac:dyDescent="0.25">
      <c r="A6224" t="s">
        <v>9688</v>
      </c>
      <c r="B6224" s="51">
        <v>3539</v>
      </c>
      <c r="C6224" t="s">
        <v>9689</v>
      </c>
    </row>
    <row r="6225" spans="1:4" x14ac:dyDescent="0.25">
      <c r="A6225" t="s">
        <v>9688</v>
      </c>
      <c r="B6225" s="51">
        <v>3539</v>
      </c>
      <c r="C6225" t="s">
        <v>9690</v>
      </c>
      <c r="D6225" t="s">
        <v>9689</v>
      </c>
    </row>
    <row r="6226" spans="1:4" x14ac:dyDescent="0.25">
      <c r="A6226" t="s">
        <v>9688</v>
      </c>
      <c r="B6226" s="51">
        <v>3539</v>
      </c>
      <c r="C6226" t="s">
        <v>9691</v>
      </c>
      <c r="D6226" t="s">
        <v>9689</v>
      </c>
    </row>
    <row r="6227" spans="1:4" x14ac:dyDescent="0.25">
      <c r="A6227" t="s">
        <v>9688</v>
      </c>
      <c r="B6227" s="51">
        <v>3539</v>
      </c>
      <c r="C6227" t="s">
        <v>9692</v>
      </c>
      <c r="D6227" t="s">
        <v>9689</v>
      </c>
    </row>
    <row r="6228" spans="1:4" x14ac:dyDescent="0.25">
      <c r="A6228" t="s">
        <v>9693</v>
      </c>
      <c r="B6228" s="51">
        <v>3540</v>
      </c>
      <c r="C6228" t="s">
        <v>9694</v>
      </c>
    </row>
    <row r="6229" spans="1:4" x14ac:dyDescent="0.25">
      <c r="A6229" t="s">
        <v>9693</v>
      </c>
      <c r="B6229" s="51">
        <v>3540</v>
      </c>
      <c r="C6229" t="s">
        <v>9695</v>
      </c>
      <c r="D6229" t="s">
        <v>9694</v>
      </c>
    </row>
    <row r="6230" spans="1:4" x14ac:dyDescent="0.25">
      <c r="A6230" t="s">
        <v>9696</v>
      </c>
      <c r="B6230" s="51">
        <v>3541</v>
      </c>
      <c r="C6230" t="s">
        <v>9697</v>
      </c>
    </row>
    <row r="6231" spans="1:4" x14ac:dyDescent="0.25">
      <c r="A6231" t="s">
        <v>9696</v>
      </c>
      <c r="B6231" s="51">
        <v>3541</v>
      </c>
      <c r="C6231" t="s">
        <v>9698</v>
      </c>
      <c r="D6231" t="s">
        <v>9697</v>
      </c>
    </row>
    <row r="6232" spans="1:4" x14ac:dyDescent="0.25">
      <c r="A6232" t="s">
        <v>9699</v>
      </c>
      <c r="B6232" s="51">
        <v>3542</v>
      </c>
      <c r="C6232" t="s">
        <v>9700</v>
      </c>
      <c r="D6232" t="s">
        <v>9701</v>
      </c>
    </row>
    <row r="6233" spans="1:4" x14ac:dyDescent="0.25">
      <c r="A6233" t="s">
        <v>9699</v>
      </c>
      <c r="B6233" s="51">
        <v>3542</v>
      </c>
      <c r="C6233" t="s">
        <v>9701</v>
      </c>
    </row>
    <row r="6234" spans="1:4" x14ac:dyDescent="0.25">
      <c r="A6234" t="s">
        <v>9699</v>
      </c>
      <c r="B6234" s="51">
        <v>3542</v>
      </c>
      <c r="C6234" t="s">
        <v>9702</v>
      </c>
      <c r="D6234" t="s">
        <v>9701</v>
      </c>
    </row>
    <row r="6235" spans="1:4" x14ac:dyDescent="0.25">
      <c r="A6235" t="s">
        <v>9699</v>
      </c>
      <c r="B6235" s="51">
        <v>3542</v>
      </c>
      <c r="C6235" t="s">
        <v>9703</v>
      </c>
      <c r="D6235" t="s">
        <v>9701</v>
      </c>
    </row>
    <row r="6236" spans="1:4" x14ac:dyDescent="0.25">
      <c r="A6236" t="s">
        <v>9704</v>
      </c>
      <c r="B6236" s="51">
        <v>3543</v>
      </c>
      <c r="C6236" t="s">
        <v>9705</v>
      </c>
      <c r="D6236" t="s">
        <v>9706</v>
      </c>
    </row>
    <row r="6237" spans="1:4" x14ac:dyDescent="0.25">
      <c r="A6237" t="s">
        <v>9704</v>
      </c>
      <c r="B6237" s="51">
        <v>3543</v>
      </c>
      <c r="C6237" t="s">
        <v>9707</v>
      </c>
      <c r="D6237" t="s">
        <v>9706</v>
      </c>
    </row>
    <row r="6238" spans="1:4" x14ac:dyDescent="0.25">
      <c r="A6238" t="s">
        <v>9704</v>
      </c>
      <c r="B6238" s="51">
        <v>3543</v>
      </c>
      <c r="C6238" t="s">
        <v>9708</v>
      </c>
      <c r="D6238" t="s">
        <v>9706</v>
      </c>
    </row>
    <row r="6239" spans="1:4" x14ac:dyDescent="0.25">
      <c r="A6239" t="s">
        <v>9704</v>
      </c>
      <c r="B6239" s="51">
        <v>3543</v>
      </c>
      <c r="C6239" t="s">
        <v>9706</v>
      </c>
    </row>
    <row r="6240" spans="1:4" x14ac:dyDescent="0.25">
      <c r="A6240" t="s">
        <v>9704</v>
      </c>
      <c r="B6240" s="51">
        <v>3543</v>
      </c>
      <c r="C6240" t="s">
        <v>9709</v>
      </c>
      <c r="D6240" t="s">
        <v>9706</v>
      </c>
    </row>
    <row r="6241" spans="1:4" x14ac:dyDescent="0.25">
      <c r="A6241" t="s">
        <v>9704</v>
      </c>
      <c r="B6241" s="51">
        <v>3543</v>
      </c>
      <c r="C6241" t="s">
        <v>9710</v>
      </c>
      <c r="D6241" t="s">
        <v>9706</v>
      </c>
    </row>
    <row r="6242" spans="1:4" x14ac:dyDescent="0.25">
      <c r="A6242" t="s">
        <v>9704</v>
      </c>
      <c r="B6242" s="51">
        <v>3543</v>
      </c>
      <c r="C6242" t="s">
        <v>9711</v>
      </c>
      <c r="D6242" t="s">
        <v>9706</v>
      </c>
    </row>
    <row r="6243" spans="1:4" x14ac:dyDescent="0.25">
      <c r="A6243" t="s">
        <v>9704</v>
      </c>
      <c r="B6243" s="51">
        <v>3543</v>
      </c>
      <c r="C6243" t="s">
        <v>9712</v>
      </c>
      <c r="D6243" t="s">
        <v>9706</v>
      </c>
    </row>
    <row r="6244" spans="1:4" x14ac:dyDescent="0.25">
      <c r="A6244" t="s">
        <v>9713</v>
      </c>
      <c r="B6244" s="51">
        <v>3544</v>
      </c>
      <c r="C6244" t="s">
        <v>9714</v>
      </c>
      <c r="D6244" t="s">
        <v>9715</v>
      </c>
    </row>
    <row r="6245" spans="1:4" x14ac:dyDescent="0.25">
      <c r="A6245" t="s">
        <v>9713</v>
      </c>
      <c r="B6245" s="51">
        <v>3544</v>
      </c>
      <c r="C6245" t="s">
        <v>9715</v>
      </c>
    </row>
    <row r="6246" spans="1:4" x14ac:dyDescent="0.25">
      <c r="A6246" t="s">
        <v>9716</v>
      </c>
      <c r="B6246" s="51">
        <v>3545</v>
      </c>
      <c r="C6246" t="s">
        <v>9717</v>
      </c>
    </row>
    <row r="6247" spans="1:4" x14ac:dyDescent="0.25">
      <c r="A6247" t="s">
        <v>9716</v>
      </c>
      <c r="B6247" s="51">
        <v>3545</v>
      </c>
      <c r="C6247" t="s">
        <v>9718</v>
      </c>
      <c r="D6247" t="s">
        <v>9717</v>
      </c>
    </row>
    <row r="6248" spans="1:4" x14ac:dyDescent="0.25">
      <c r="A6248" t="s">
        <v>9719</v>
      </c>
      <c r="B6248" s="51">
        <v>3546</v>
      </c>
      <c r="C6248" t="s">
        <v>9720</v>
      </c>
    </row>
    <row r="6249" spans="1:4" x14ac:dyDescent="0.25">
      <c r="A6249" t="s">
        <v>9719</v>
      </c>
      <c r="B6249" s="51">
        <v>3546</v>
      </c>
      <c r="C6249" t="s">
        <v>9721</v>
      </c>
      <c r="D6249" t="s">
        <v>9720</v>
      </c>
    </row>
    <row r="6250" spans="1:4" x14ac:dyDescent="0.25">
      <c r="A6250" t="s">
        <v>9719</v>
      </c>
      <c r="B6250" s="51">
        <v>3546</v>
      </c>
      <c r="C6250" t="s">
        <v>9722</v>
      </c>
      <c r="D6250" t="s">
        <v>9720</v>
      </c>
    </row>
    <row r="6251" spans="1:4" x14ac:dyDescent="0.25">
      <c r="A6251" t="s">
        <v>9723</v>
      </c>
      <c r="B6251" s="51">
        <v>3547</v>
      </c>
      <c r="C6251" t="s">
        <v>9724</v>
      </c>
      <c r="D6251" t="s">
        <v>9725</v>
      </c>
    </row>
    <row r="6252" spans="1:4" x14ac:dyDescent="0.25">
      <c r="A6252" t="s">
        <v>9723</v>
      </c>
      <c r="B6252" s="51">
        <v>3547</v>
      </c>
      <c r="C6252" t="s">
        <v>9726</v>
      </c>
      <c r="D6252" t="s">
        <v>9725</v>
      </c>
    </row>
    <row r="6253" spans="1:4" x14ac:dyDescent="0.25">
      <c r="A6253" t="s">
        <v>9723</v>
      </c>
      <c r="B6253" s="51">
        <v>3547</v>
      </c>
      <c r="C6253" t="s">
        <v>9725</v>
      </c>
    </row>
    <row r="6254" spans="1:4" x14ac:dyDescent="0.25">
      <c r="A6254" t="s">
        <v>9727</v>
      </c>
      <c r="B6254" s="51">
        <v>3548</v>
      </c>
      <c r="C6254" t="s">
        <v>9728</v>
      </c>
      <c r="D6254" t="s">
        <v>9729</v>
      </c>
    </row>
    <row r="6255" spans="1:4" x14ac:dyDescent="0.25">
      <c r="A6255" t="s">
        <v>9727</v>
      </c>
      <c r="B6255" s="51">
        <v>3548</v>
      </c>
      <c r="C6255" t="s">
        <v>9730</v>
      </c>
      <c r="D6255" t="s">
        <v>9729</v>
      </c>
    </row>
    <row r="6256" spans="1:4" x14ac:dyDescent="0.25">
      <c r="A6256" t="s">
        <v>9727</v>
      </c>
      <c r="B6256" s="51">
        <v>3548</v>
      </c>
      <c r="C6256" t="s">
        <v>9729</v>
      </c>
    </row>
    <row r="6257" spans="1:4" x14ac:dyDescent="0.25">
      <c r="A6257" t="s">
        <v>9727</v>
      </c>
      <c r="B6257" s="51">
        <v>3548</v>
      </c>
      <c r="C6257" t="s">
        <v>9731</v>
      </c>
      <c r="D6257" t="s">
        <v>9729</v>
      </c>
    </row>
    <row r="6258" spans="1:4" x14ac:dyDescent="0.25">
      <c r="A6258" t="s">
        <v>9732</v>
      </c>
      <c r="B6258" s="51">
        <v>3549</v>
      </c>
      <c r="C6258" t="s">
        <v>9733</v>
      </c>
    </row>
    <row r="6259" spans="1:4" x14ac:dyDescent="0.25">
      <c r="A6259" t="s">
        <v>9732</v>
      </c>
      <c r="B6259" s="51">
        <v>3549</v>
      </c>
      <c r="C6259" t="s">
        <v>9734</v>
      </c>
      <c r="D6259" t="s">
        <v>9733</v>
      </c>
    </row>
    <row r="6260" spans="1:4" x14ac:dyDescent="0.25">
      <c r="A6260" t="s">
        <v>9732</v>
      </c>
      <c r="B6260" s="51">
        <v>3549</v>
      </c>
      <c r="C6260" t="s">
        <v>9735</v>
      </c>
      <c r="D6260" t="s">
        <v>9733</v>
      </c>
    </row>
    <row r="6261" spans="1:4" x14ac:dyDescent="0.25">
      <c r="A6261" t="s">
        <v>9736</v>
      </c>
      <c r="B6261" s="51">
        <v>3550</v>
      </c>
      <c r="C6261" t="s">
        <v>9737</v>
      </c>
      <c r="D6261" t="s">
        <v>9738</v>
      </c>
    </row>
    <row r="6262" spans="1:4" x14ac:dyDescent="0.25">
      <c r="A6262" t="s">
        <v>9736</v>
      </c>
      <c r="B6262" s="51">
        <v>3550</v>
      </c>
      <c r="C6262" t="s">
        <v>9738</v>
      </c>
    </row>
    <row r="6263" spans="1:4" x14ac:dyDescent="0.25">
      <c r="A6263" t="s">
        <v>9736</v>
      </c>
      <c r="B6263" s="51">
        <v>3550</v>
      </c>
      <c r="C6263" t="s">
        <v>9739</v>
      </c>
      <c r="D6263" t="s">
        <v>9738</v>
      </c>
    </row>
    <row r="6264" spans="1:4" x14ac:dyDescent="0.25">
      <c r="A6264" t="s">
        <v>9740</v>
      </c>
      <c r="B6264" s="51">
        <v>3551</v>
      </c>
      <c r="C6264" t="s">
        <v>9741</v>
      </c>
      <c r="D6264" t="s">
        <v>9742</v>
      </c>
    </row>
    <row r="6265" spans="1:4" x14ac:dyDescent="0.25">
      <c r="A6265" t="s">
        <v>9740</v>
      </c>
      <c r="B6265" s="51">
        <v>3551</v>
      </c>
      <c r="C6265" t="s">
        <v>9743</v>
      </c>
      <c r="D6265" t="s">
        <v>9742</v>
      </c>
    </row>
    <row r="6266" spans="1:4" x14ac:dyDescent="0.25">
      <c r="A6266" t="s">
        <v>9740</v>
      </c>
      <c r="B6266" s="51">
        <v>3551</v>
      </c>
      <c r="C6266" t="s">
        <v>9742</v>
      </c>
    </row>
    <row r="6267" spans="1:4" x14ac:dyDescent="0.25">
      <c r="A6267" t="s">
        <v>9740</v>
      </c>
      <c r="B6267" s="51">
        <v>3551</v>
      </c>
      <c r="C6267" t="s">
        <v>9744</v>
      </c>
      <c r="D6267" t="s">
        <v>9742</v>
      </c>
    </row>
    <row r="6268" spans="1:4" x14ac:dyDescent="0.25">
      <c r="A6268" t="s">
        <v>9740</v>
      </c>
      <c r="B6268" s="51">
        <v>3551</v>
      </c>
      <c r="C6268" t="s">
        <v>9745</v>
      </c>
      <c r="D6268" t="s">
        <v>9742</v>
      </c>
    </row>
    <row r="6269" spans="1:4" x14ac:dyDescent="0.25">
      <c r="A6269" t="s">
        <v>9740</v>
      </c>
      <c r="B6269" s="51">
        <v>3551</v>
      </c>
      <c r="C6269" t="s">
        <v>9746</v>
      </c>
      <c r="D6269" t="s">
        <v>9742</v>
      </c>
    </row>
    <row r="6270" spans="1:4" x14ac:dyDescent="0.25">
      <c r="A6270" t="s">
        <v>9740</v>
      </c>
      <c r="B6270" s="51">
        <v>3551</v>
      </c>
      <c r="C6270" t="s">
        <v>9747</v>
      </c>
      <c r="D6270" t="s">
        <v>9742</v>
      </c>
    </row>
    <row r="6271" spans="1:4" x14ac:dyDescent="0.25">
      <c r="A6271" t="s">
        <v>9748</v>
      </c>
      <c r="B6271" s="51">
        <v>3552</v>
      </c>
      <c r="C6271" t="s">
        <v>9749</v>
      </c>
      <c r="D6271" t="s">
        <v>9750</v>
      </c>
    </row>
    <row r="6272" spans="1:4" x14ac:dyDescent="0.25">
      <c r="A6272" t="s">
        <v>9748</v>
      </c>
      <c r="B6272" s="51">
        <v>3552</v>
      </c>
      <c r="C6272" t="s">
        <v>9751</v>
      </c>
      <c r="D6272" t="s">
        <v>9750</v>
      </c>
    </row>
    <row r="6273" spans="1:4" x14ac:dyDescent="0.25">
      <c r="A6273" t="s">
        <v>9748</v>
      </c>
      <c r="B6273" s="51">
        <v>3552</v>
      </c>
      <c r="C6273" t="s">
        <v>9752</v>
      </c>
      <c r="D6273" t="s">
        <v>9750</v>
      </c>
    </row>
    <row r="6274" spans="1:4" x14ac:dyDescent="0.25">
      <c r="A6274" t="s">
        <v>9748</v>
      </c>
      <c r="B6274" s="51">
        <v>3552</v>
      </c>
      <c r="C6274" t="s">
        <v>9750</v>
      </c>
    </row>
    <row r="6275" spans="1:4" x14ac:dyDescent="0.25">
      <c r="A6275" t="s">
        <v>9748</v>
      </c>
      <c r="B6275" s="51">
        <v>3552</v>
      </c>
      <c r="C6275" t="s">
        <v>9753</v>
      </c>
      <c r="D6275" t="s">
        <v>9750</v>
      </c>
    </row>
    <row r="6276" spans="1:4" x14ac:dyDescent="0.25">
      <c r="A6276" t="s">
        <v>9754</v>
      </c>
      <c r="B6276" s="51">
        <v>3553</v>
      </c>
      <c r="C6276" t="s">
        <v>9755</v>
      </c>
      <c r="D6276" t="s">
        <v>9756</v>
      </c>
    </row>
    <row r="6277" spans="1:4" x14ac:dyDescent="0.25">
      <c r="A6277" t="s">
        <v>9754</v>
      </c>
      <c r="B6277" s="51">
        <v>3553</v>
      </c>
      <c r="C6277" t="s">
        <v>9757</v>
      </c>
      <c r="D6277" t="s">
        <v>9756</v>
      </c>
    </row>
    <row r="6278" spans="1:4" x14ac:dyDescent="0.25">
      <c r="A6278" t="s">
        <v>9754</v>
      </c>
      <c r="B6278" s="51">
        <v>3553</v>
      </c>
      <c r="C6278" t="s">
        <v>9756</v>
      </c>
    </row>
    <row r="6279" spans="1:4" x14ac:dyDescent="0.25">
      <c r="A6279" t="s">
        <v>9754</v>
      </c>
      <c r="B6279" s="51">
        <v>3553</v>
      </c>
      <c r="C6279" t="s">
        <v>9758</v>
      </c>
      <c r="D6279" t="s">
        <v>9756</v>
      </c>
    </row>
    <row r="6280" spans="1:4" x14ac:dyDescent="0.25">
      <c r="A6280" t="s">
        <v>9759</v>
      </c>
      <c r="B6280" s="51">
        <v>3554</v>
      </c>
      <c r="C6280" t="s">
        <v>9760</v>
      </c>
    </row>
    <row r="6281" spans="1:4" x14ac:dyDescent="0.25">
      <c r="A6281" t="s">
        <v>9759</v>
      </c>
      <c r="B6281" s="51">
        <v>3554</v>
      </c>
      <c r="C6281" t="s">
        <v>9761</v>
      </c>
      <c r="D6281" t="s">
        <v>9760</v>
      </c>
    </row>
    <row r="6282" spans="1:4" x14ac:dyDescent="0.25">
      <c r="A6282" t="s">
        <v>9759</v>
      </c>
      <c r="B6282" s="51">
        <v>3554</v>
      </c>
      <c r="C6282" t="s">
        <v>9762</v>
      </c>
      <c r="D6282" t="s">
        <v>9760</v>
      </c>
    </row>
    <row r="6283" spans="1:4" x14ac:dyDescent="0.25">
      <c r="A6283" t="s">
        <v>9763</v>
      </c>
      <c r="B6283" s="51">
        <v>3555</v>
      </c>
      <c r="C6283" t="s">
        <v>9764</v>
      </c>
    </row>
    <row r="6284" spans="1:4" x14ac:dyDescent="0.25">
      <c r="A6284" t="s">
        <v>9763</v>
      </c>
      <c r="B6284" s="51">
        <v>3555</v>
      </c>
      <c r="C6284" t="s">
        <v>9765</v>
      </c>
      <c r="D6284" t="s">
        <v>9764</v>
      </c>
    </row>
    <row r="6285" spans="1:4" x14ac:dyDescent="0.25">
      <c r="A6285" t="s">
        <v>9763</v>
      </c>
      <c r="B6285" s="51">
        <v>3555</v>
      </c>
      <c r="C6285" t="s">
        <v>9766</v>
      </c>
      <c r="D6285" t="s">
        <v>9764</v>
      </c>
    </row>
    <row r="6286" spans="1:4" x14ac:dyDescent="0.25">
      <c r="A6286" t="s">
        <v>9767</v>
      </c>
      <c r="B6286" s="51">
        <v>3556</v>
      </c>
      <c r="C6286" t="s">
        <v>9768</v>
      </c>
    </row>
    <row r="6287" spans="1:4" x14ac:dyDescent="0.25">
      <c r="A6287" t="s">
        <v>9767</v>
      </c>
      <c r="B6287" s="51">
        <v>3556</v>
      </c>
      <c r="C6287" t="s">
        <v>9769</v>
      </c>
      <c r="D6287" t="s">
        <v>9768</v>
      </c>
    </row>
    <row r="6288" spans="1:4" x14ac:dyDescent="0.25">
      <c r="A6288" t="s">
        <v>9767</v>
      </c>
      <c r="B6288" s="51">
        <v>3556</v>
      </c>
      <c r="C6288" t="s">
        <v>9770</v>
      </c>
      <c r="D6288" t="s">
        <v>9768</v>
      </c>
    </row>
    <row r="6289" spans="1:4" x14ac:dyDescent="0.25">
      <c r="A6289" t="s">
        <v>9771</v>
      </c>
      <c r="B6289" s="51">
        <v>3557</v>
      </c>
      <c r="C6289" t="s">
        <v>9772</v>
      </c>
      <c r="D6289" t="s">
        <v>9773</v>
      </c>
    </row>
    <row r="6290" spans="1:4" x14ac:dyDescent="0.25">
      <c r="A6290" t="s">
        <v>9771</v>
      </c>
      <c r="B6290" s="51">
        <v>3557</v>
      </c>
      <c r="C6290" t="s">
        <v>9774</v>
      </c>
      <c r="D6290" t="s">
        <v>9773</v>
      </c>
    </row>
    <row r="6291" spans="1:4" x14ac:dyDescent="0.25">
      <c r="A6291" t="s">
        <v>9771</v>
      </c>
      <c r="B6291" s="51">
        <v>3557</v>
      </c>
      <c r="C6291" t="s">
        <v>9775</v>
      </c>
      <c r="D6291" t="s">
        <v>9773</v>
      </c>
    </row>
    <row r="6292" spans="1:4" x14ac:dyDescent="0.25">
      <c r="A6292" t="s">
        <v>9771</v>
      </c>
      <c r="B6292" s="51">
        <v>3557</v>
      </c>
      <c r="C6292" t="s">
        <v>9773</v>
      </c>
    </row>
    <row r="6293" spans="1:4" x14ac:dyDescent="0.25">
      <c r="A6293" t="s">
        <v>9771</v>
      </c>
      <c r="B6293" s="51">
        <v>3557</v>
      </c>
      <c r="C6293" t="s">
        <v>9776</v>
      </c>
      <c r="D6293" t="s">
        <v>9773</v>
      </c>
    </row>
    <row r="6294" spans="1:4" x14ac:dyDescent="0.25">
      <c r="A6294" t="s">
        <v>9771</v>
      </c>
      <c r="B6294" s="51">
        <v>3557</v>
      </c>
      <c r="C6294" t="s">
        <v>9777</v>
      </c>
      <c r="D6294" t="s">
        <v>9773</v>
      </c>
    </row>
    <row r="6295" spans="1:4" x14ac:dyDescent="0.25">
      <c r="A6295" t="s">
        <v>9778</v>
      </c>
      <c r="B6295" s="51">
        <v>3558</v>
      </c>
      <c r="C6295" t="s">
        <v>9779</v>
      </c>
      <c r="D6295" t="s">
        <v>9780</v>
      </c>
    </row>
    <row r="6296" spans="1:4" x14ac:dyDescent="0.25">
      <c r="A6296" t="s">
        <v>9778</v>
      </c>
      <c r="B6296" s="51">
        <v>3558</v>
      </c>
      <c r="C6296" t="s">
        <v>9780</v>
      </c>
    </row>
    <row r="6297" spans="1:4" x14ac:dyDescent="0.25">
      <c r="A6297" t="s">
        <v>9778</v>
      </c>
      <c r="B6297" s="51">
        <v>3558</v>
      </c>
      <c r="C6297" t="s">
        <v>9781</v>
      </c>
      <c r="D6297" t="s">
        <v>9780</v>
      </c>
    </row>
    <row r="6298" spans="1:4" x14ac:dyDescent="0.25">
      <c r="A6298" t="s">
        <v>9778</v>
      </c>
      <c r="B6298" s="51">
        <v>3558</v>
      </c>
      <c r="C6298" t="s">
        <v>9782</v>
      </c>
      <c r="D6298" t="s">
        <v>9780</v>
      </c>
    </row>
    <row r="6299" spans="1:4" x14ac:dyDescent="0.25">
      <c r="A6299" t="s">
        <v>9778</v>
      </c>
      <c r="B6299" s="51">
        <v>3558</v>
      </c>
      <c r="C6299" t="s">
        <v>9783</v>
      </c>
      <c r="D6299" t="s">
        <v>9780</v>
      </c>
    </row>
    <row r="6300" spans="1:4" x14ac:dyDescent="0.25">
      <c r="A6300" t="s">
        <v>9784</v>
      </c>
      <c r="B6300" s="51">
        <v>3559</v>
      </c>
      <c r="C6300" t="s">
        <v>9785</v>
      </c>
      <c r="D6300" t="s">
        <v>9786</v>
      </c>
    </row>
    <row r="6301" spans="1:4" x14ac:dyDescent="0.25">
      <c r="A6301" t="s">
        <v>9784</v>
      </c>
      <c r="B6301" s="51">
        <v>3559</v>
      </c>
      <c r="C6301" t="s">
        <v>9787</v>
      </c>
      <c r="D6301" t="s">
        <v>9786</v>
      </c>
    </row>
    <row r="6302" spans="1:4" x14ac:dyDescent="0.25">
      <c r="A6302" t="s">
        <v>9784</v>
      </c>
      <c r="B6302" s="51">
        <v>3559</v>
      </c>
      <c r="C6302" t="s">
        <v>9786</v>
      </c>
    </row>
    <row r="6303" spans="1:4" x14ac:dyDescent="0.25">
      <c r="A6303" t="s">
        <v>9784</v>
      </c>
      <c r="B6303" s="51">
        <v>3559</v>
      </c>
      <c r="C6303" t="s">
        <v>9788</v>
      </c>
      <c r="D6303" t="s">
        <v>9786</v>
      </c>
    </row>
    <row r="6304" spans="1:4" x14ac:dyDescent="0.25">
      <c r="A6304" t="s">
        <v>9784</v>
      </c>
      <c r="B6304" s="51">
        <v>3559</v>
      </c>
      <c r="C6304" t="s">
        <v>9789</v>
      </c>
      <c r="D6304" t="s">
        <v>9786</v>
      </c>
    </row>
    <row r="6305" spans="1:4" x14ac:dyDescent="0.25">
      <c r="A6305" t="s">
        <v>9784</v>
      </c>
      <c r="B6305" s="51">
        <v>3559</v>
      </c>
      <c r="C6305" t="s">
        <v>9790</v>
      </c>
      <c r="D6305" t="s">
        <v>9786</v>
      </c>
    </row>
    <row r="6306" spans="1:4" x14ac:dyDescent="0.25">
      <c r="A6306" t="s">
        <v>9791</v>
      </c>
      <c r="B6306" s="51">
        <v>3560</v>
      </c>
      <c r="C6306" t="s">
        <v>9792</v>
      </c>
      <c r="D6306" t="s">
        <v>9793</v>
      </c>
    </row>
    <row r="6307" spans="1:4" x14ac:dyDescent="0.25">
      <c r="A6307" t="s">
        <v>9791</v>
      </c>
      <c r="B6307" s="51">
        <v>3560</v>
      </c>
      <c r="C6307" t="s">
        <v>9793</v>
      </c>
    </row>
    <row r="6308" spans="1:4" x14ac:dyDescent="0.25">
      <c r="A6308" t="s">
        <v>9791</v>
      </c>
      <c r="B6308" s="51">
        <v>3560</v>
      </c>
      <c r="C6308" t="s">
        <v>9794</v>
      </c>
      <c r="D6308" t="s">
        <v>9793</v>
      </c>
    </row>
    <row r="6309" spans="1:4" x14ac:dyDescent="0.25">
      <c r="A6309" t="s">
        <v>9791</v>
      </c>
      <c r="B6309" s="51">
        <v>3560</v>
      </c>
      <c r="C6309" t="s">
        <v>9795</v>
      </c>
      <c r="D6309" t="s">
        <v>9793</v>
      </c>
    </row>
    <row r="6310" spans="1:4" x14ac:dyDescent="0.25">
      <c r="A6310" t="s">
        <v>9796</v>
      </c>
      <c r="B6310" s="51">
        <v>3561</v>
      </c>
      <c r="C6310" t="s">
        <v>9797</v>
      </c>
      <c r="D6310" t="s">
        <v>9798</v>
      </c>
    </row>
    <row r="6311" spans="1:4" x14ac:dyDescent="0.25">
      <c r="A6311" t="s">
        <v>9796</v>
      </c>
      <c r="B6311" s="51">
        <v>3561</v>
      </c>
      <c r="C6311" t="s">
        <v>9799</v>
      </c>
      <c r="D6311" t="s">
        <v>9798</v>
      </c>
    </row>
    <row r="6312" spans="1:4" x14ac:dyDescent="0.25">
      <c r="A6312" t="s">
        <v>9796</v>
      </c>
      <c r="B6312" s="51">
        <v>3561</v>
      </c>
      <c r="C6312" t="s">
        <v>9800</v>
      </c>
      <c r="D6312" t="s">
        <v>9798</v>
      </c>
    </row>
    <row r="6313" spans="1:4" x14ac:dyDescent="0.25">
      <c r="A6313" t="s">
        <v>9796</v>
      </c>
      <c r="B6313" s="51">
        <v>3561</v>
      </c>
      <c r="C6313" t="s">
        <v>9801</v>
      </c>
      <c r="D6313" t="s">
        <v>9798</v>
      </c>
    </row>
    <row r="6314" spans="1:4" x14ac:dyDescent="0.25">
      <c r="A6314" t="s">
        <v>9796</v>
      </c>
      <c r="B6314" s="51">
        <v>3561</v>
      </c>
      <c r="C6314" t="s">
        <v>9802</v>
      </c>
      <c r="D6314" t="s">
        <v>9798</v>
      </c>
    </row>
    <row r="6315" spans="1:4" x14ac:dyDescent="0.25">
      <c r="A6315" t="s">
        <v>9796</v>
      </c>
      <c r="B6315" s="51">
        <v>3561</v>
      </c>
      <c r="C6315" t="s">
        <v>9798</v>
      </c>
    </row>
    <row r="6316" spans="1:4" x14ac:dyDescent="0.25">
      <c r="A6316" t="s">
        <v>9796</v>
      </c>
      <c r="B6316" s="51">
        <v>3561</v>
      </c>
      <c r="C6316" t="s">
        <v>9803</v>
      </c>
      <c r="D6316" t="s">
        <v>9798</v>
      </c>
    </row>
    <row r="6317" spans="1:4" x14ac:dyDescent="0.25">
      <c r="A6317" t="s">
        <v>9796</v>
      </c>
      <c r="B6317" s="51">
        <v>3561</v>
      </c>
      <c r="C6317" t="s">
        <v>9804</v>
      </c>
      <c r="D6317" t="s">
        <v>9798</v>
      </c>
    </row>
    <row r="6318" spans="1:4" x14ac:dyDescent="0.25">
      <c r="A6318" t="s">
        <v>9805</v>
      </c>
      <c r="B6318" s="51">
        <v>3562</v>
      </c>
      <c r="C6318" t="s">
        <v>9806</v>
      </c>
      <c r="D6318" t="s">
        <v>9807</v>
      </c>
    </row>
    <row r="6319" spans="1:4" x14ac:dyDescent="0.25">
      <c r="A6319" t="s">
        <v>9805</v>
      </c>
      <c r="B6319" s="51">
        <v>3562</v>
      </c>
      <c r="C6319" t="s">
        <v>9808</v>
      </c>
      <c r="D6319" t="s">
        <v>9807</v>
      </c>
    </row>
    <row r="6320" spans="1:4" x14ac:dyDescent="0.25">
      <c r="A6320" t="s">
        <v>9805</v>
      </c>
      <c r="B6320" s="51">
        <v>3562</v>
      </c>
      <c r="C6320" t="s">
        <v>9809</v>
      </c>
      <c r="D6320" t="s">
        <v>9807</v>
      </c>
    </row>
    <row r="6321" spans="1:4" x14ac:dyDescent="0.25">
      <c r="A6321" t="s">
        <v>9805</v>
      </c>
      <c r="B6321" s="51">
        <v>3562</v>
      </c>
      <c r="C6321" t="s">
        <v>9810</v>
      </c>
      <c r="D6321" t="s">
        <v>9807</v>
      </c>
    </row>
    <row r="6322" spans="1:4" x14ac:dyDescent="0.25">
      <c r="A6322" t="s">
        <v>9805</v>
      </c>
      <c r="B6322" s="51">
        <v>3562</v>
      </c>
      <c r="C6322" t="s">
        <v>9807</v>
      </c>
    </row>
    <row r="6323" spans="1:4" x14ac:dyDescent="0.25">
      <c r="A6323" t="s">
        <v>9805</v>
      </c>
      <c r="B6323" s="51">
        <v>3562</v>
      </c>
      <c r="C6323" t="s">
        <v>9811</v>
      </c>
      <c r="D6323" t="s">
        <v>9807</v>
      </c>
    </row>
    <row r="6324" spans="1:4" x14ac:dyDescent="0.25">
      <c r="A6324" t="s">
        <v>9812</v>
      </c>
      <c r="B6324" s="51">
        <v>3563</v>
      </c>
      <c r="C6324" t="s">
        <v>9813</v>
      </c>
      <c r="D6324" t="s">
        <v>9814</v>
      </c>
    </row>
    <row r="6325" spans="1:4" x14ac:dyDescent="0.25">
      <c r="A6325" t="s">
        <v>9812</v>
      </c>
      <c r="B6325" s="51">
        <v>3563</v>
      </c>
      <c r="C6325" t="s">
        <v>9815</v>
      </c>
      <c r="D6325" t="s">
        <v>9814</v>
      </c>
    </row>
    <row r="6326" spans="1:4" x14ac:dyDescent="0.25">
      <c r="A6326" t="s">
        <v>9812</v>
      </c>
      <c r="B6326" s="51">
        <v>3563</v>
      </c>
      <c r="C6326" t="s">
        <v>9814</v>
      </c>
    </row>
    <row r="6327" spans="1:4" x14ac:dyDescent="0.25">
      <c r="A6327" t="s">
        <v>9812</v>
      </c>
      <c r="B6327" s="51">
        <v>3563</v>
      </c>
      <c r="C6327" t="s">
        <v>9816</v>
      </c>
      <c r="D6327" t="s">
        <v>9814</v>
      </c>
    </row>
    <row r="6328" spans="1:4" x14ac:dyDescent="0.25">
      <c r="A6328" t="s">
        <v>9812</v>
      </c>
      <c r="B6328" s="51">
        <v>3563</v>
      </c>
      <c r="C6328" t="s">
        <v>9817</v>
      </c>
      <c r="D6328" t="s">
        <v>9814</v>
      </c>
    </row>
    <row r="6329" spans="1:4" x14ac:dyDescent="0.25">
      <c r="A6329" t="s">
        <v>9818</v>
      </c>
      <c r="B6329" s="51">
        <v>3564</v>
      </c>
      <c r="C6329" t="s">
        <v>9819</v>
      </c>
      <c r="D6329" t="s">
        <v>9820</v>
      </c>
    </row>
    <row r="6330" spans="1:4" x14ac:dyDescent="0.25">
      <c r="A6330" t="s">
        <v>9818</v>
      </c>
      <c r="B6330" s="51">
        <v>3564</v>
      </c>
      <c r="C6330" t="s">
        <v>9821</v>
      </c>
      <c r="D6330" t="s">
        <v>9820</v>
      </c>
    </row>
    <row r="6331" spans="1:4" x14ac:dyDescent="0.25">
      <c r="A6331" t="s">
        <v>9818</v>
      </c>
      <c r="B6331" s="51">
        <v>3564</v>
      </c>
      <c r="C6331" t="s">
        <v>9820</v>
      </c>
    </row>
    <row r="6332" spans="1:4" x14ac:dyDescent="0.25">
      <c r="A6332" t="s">
        <v>9818</v>
      </c>
      <c r="B6332" s="51">
        <v>3564</v>
      </c>
      <c r="C6332" t="s">
        <v>9822</v>
      </c>
      <c r="D6332" t="s">
        <v>9820</v>
      </c>
    </row>
    <row r="6333" spans="1:4" x14ac:dyDescent="0.25">
      <c r="A6333" t="s">
        <v>9818</v>
      </c>
      <c r="B6333" s="51">
        <v>3564</v>
      </c>
      <c r="C6333" t="s">
        <v>9823</v>
      </c>
      <c r="D6333" t="s">
        <v>9820</v>
      </c>
    </row>
    <row r="6334" spans="1:4" x14ac:dyDescent="0.25">
      <c r="A6334" t="s">
        <v>9818</v>
      </c>
      <c r="B6334" s="51">
        <v>3564</v>
      </c>
      <c r="C6334" t="s">
        <v>9824</v>
      </c>
      <c r="D6334" t="s">
        <v>9820</v>
      </c>
    </row>
    <row r="6335" spans="1:4" x14ac:dyDescent="0.25">
      <c r="A6335" t="s">
        <v>9825</v>
      </c>
      <c r="B6335" s="51">
        <v>3565</v>
      </c>
      <c r="C6335" t="s">
        <v>9826</v>
      </c>
      <c r="D6335" t="s">
        <v>9827</v>
      </c>
    </row>
    <row r="6336" spans="1:4" x14ac:dyDescent="0.25">
      <c r="A6336" t="s">
        <v>9825</v>
      </c>
      <c r="B6336" s="51">
        <v>3565</v>
      </c>
      <c r="C6336" t="s">
        <v>9828</v>
      </c>
      <c r="D6336" t="s">
        <v>9827</v>
      </c>
    </row>
    <row r="6337" spans="1:4" x14ac:dyDescent="0.25">
      <c r="A6337" t="s">
        <v>9825</v>
      </c>
      <c r="B6337" s="51">
        <v>3565</v>
      </c>
      <c r="C6337" t="s">
        <v>9829</v>
      </c>
      <c r="D6337" t="s">
        <v>9827</v>
      </c>
    </row>
    <row r="6338" spans="1:4" x14ac:dyDescent="0.25">
      <c r="A6338" t="s">
        <v>9825</v>
      </c>
      <c r="B6338" s="51">
        <v>3565</v>
      </c>
      <c r="C6338" t="s">
        <v>9830</v>
      </c>
      <c r="D6338" t="s">
        <v>9827</v>
      </c>
    </row>
    <row r="6339" spans="1:4" x14ac:dyDescent="0.25">
      <c r="A6339" t="s">
        <v>9825</v>
      </c>
      <c r="B6339" s="51">
        <v>3565</v>
      </c>
      <c r="C6339" t="s">
        <v>9827</v>
      </c>
    </row>
    <row r="6340" spans="1:4" x14ac:dyDescent="0.25">
      <c r="A6340" t="s">
        <v>9825</v>
      </c>
      <c r="B6340" s="51">
        <v>3565</v>
      </c>
      <c r="C6340" t="s">
        <v>9831</v>
      </c>
      <c r="D6340" t="s">
        <v>9827</v>
      </c>
    </row>
    <row r="6341" spans="1:4" x14ac:dyDescent="0.25">
      <c r="A6341" t="s">
        <v>9825</v>
      </c>
      <c r="B6341" s="51">
        <v>3565</v>
      </c>
      <c r="C6341" t="s">
        <v>9832</v>
      </c>
      <c r="D6341" t="s">
        <v>9827</v>
      </c>
    </row>
    <row r="6342" spans="1:4" x14ac:dyDescent="0.25">
      <c r="A6342" t="s">
        <v>9833</v>
      </c>
      <c r="B6342" s="51">
        <v>3566</v>
      </c>
      <c r="C6342" t="s">
        <v>9834</v>
      </c>
      <c r="D6342" t="s">
        <v>9835</v>
      </c>
    </row>
    <row r="6343" spans="1:4" x14ac:dyDescent="0.25">
      <c r="A6343" t="s">
        <v>9833</v>
      </c>
      <c r="B6343" s="51">
        <v>3566</v>
      </c>
      <c r="C6343" t="s">
        <v>9836</v>
      </c>
      <c r="D6343" t="s">
        <v>9835</v>
      </c>
    </row>
    <row r="6344" spans="1:4" x14ac:dyDescent="0.25">
      <c r="A6344" t="s">
        <v>9833</v>
      </c>
      <c r="B6344" s="51">
        <v>3566</v>
      </c>
      <c r="C6344" t="s">
        <v>9835</v>
      </c>
    </row>
    <row r="6345" spans="1:4" x14ac:dyDescent="0.25">
      <c r="A6345" t="s">
        <v>9833</v>
      </c>
      <c r="B6345" s="51">
        <v>3566</v>
      </c>
      <c r="C6345" t="s">
        <v>9837</v>
      </c>
      <c r="D6345" t="s">
        <v>9835</v>
      </c>
    </row>
    <row r="6346" spans="1:4" x14ac:dyDescent="0.25">
      <c r="A6346" t="s">
        <v>9838</v>
      </c>
      <c r="B6346" s="51">
        <v>3567</v>
      </c>
      <c r="C6346" t="s">
        <v>9839</v>
      </c>
      <c r="D6346" t="s">
        <v>9840</v>
      </c>
    </row>
    <row r="6347" spans="1:4" x14ac:dyDescent="0.25">
      <c r="A6347" t="s">
        <v>9838</v>
      </c>
      <c r="B6347" s="51">
        <v>3567</v>
      </c>
      <c r="C6347" t="s">
        <v>9840</v>
      </c>
    </row>
    <row r="6348" spans="1:4" x14ac:dyDescent="0.25">
      <c r="A6348" t="s">
        <v>9838</v>
      </c>
      <c r="B6348" s="51">
        <v>3567</v>
      </c>
      <c r="C6348" t="s">
        <v>9841</v>
      </c>
      <c r="D6348" t="s">
        <v>9840</v>
      </c>
    </row>
    <row r="6349" spans="1:4" x14ac:dyDescent="0.25">
      <c r="A6349" t="s">
        <v>9838</v>
      </c>
      <c r="B6349" s="51">
        <v>3567</v>
      </c>
      <c r="C6349" t="s">
        <v>9842</v>
      </c>
      <c r="D6349" t="s">
        <v>9840</v>
      </c>
    </row>
    <row r="6350" spans="1:4" x14ac:dyDescent="0.25">
      <c r="A6350" t="s">
        <v>9843</v>
      </c>
      <c r="B6350" s="51">
        <v>3568</v>
      </c>
      <c r="C6350" t="s">
        <v>9844</v>
      </c>
      <c r="D6350" t="s">
        <v>9845</v>
      </c>
    </row>
    <row r="6351" spans="1:4" x14ac:dyDescent="0.25">
      <c r="A6351" t="s">
        <v>9843</v>
      </c>
      <c r="B6351" s="51">
        <v>3568</v>
      </c>
      <c r="C6351" t="s">
        <v>9845</v>
      </c>
    </row>
    <row r="6352" spans="1:4" x14ac:dyDescent="0.25">
      <c r="A6352" t="s">
        <v>9846</v>
      </c>
      <c r="B6352" s="51">
        <v>3569</v>
      </c>
      <c r="C6352" t="s">
        <v>9847</v>
      </c>
    </row>
    <row r="6353" spans="1:4" x14ac:dyDescent="0.25">
      <c r="A6353" t="s">
        <v>9848</v>
      </c>
      <c r="B6353" s="51">
        <v>3570</v>
      </c>
      <c r="C6353" t="s">
        <v>9849</v>
      </c>
      <c r="D6353" t="s">
        <v>9850</v>
      </c>
    </row>
    <row r="6354" spans="1:4" x14ac:dyDescent="0.25">
      <c r="A6354" t="s">
        <v>9848</v>
      </c>
      <c r="B6354" s="51">
        <v>3570</v>
      </c>
      <c r="C6354" t="s">
        <v>9851</v>
      </c>
      <c r="D6354" t="s">
        <v>9850</v>
      </c>
    </row>
    <row r="6355" spans="1:4" x14ac:dyDescent="0.25">
      <c r="A6355" t="s">
        <v>9848</v>
      </c>
      <c r="B6355" s="51">
        <v>3570</v>
      </c>
      <c r="C6355" t="s">
        <v>9850</v>
      </c>
    </row>
    <row r="6356" spans="1:4" x14ac:dyDescent="0.25">
      <c r="A6356" t="s">
        <v>9852</v>
      </c>
      <c r="B6356" s="51">
        <v>3571</v>
      </c>
      <c r="C6356" t="s">
        <v>9853</v>
      </c>
      <c r="D6356" t="s">
        <v>9854</v>
      </c>
    </row>
    <row r="6357" spans="1:4" x14ac:dyDescent="0.25">
      <c r="A6357" t="s">
        <v>9852</v>
      </c>
      <c r="B6357" s="51">
        <v>3571</v>
      </c>
      <c r="C6357" t="s">
        <v>9854</v>
      </c>
    </row>
    <row r="6358" spans="1:4" x14ac:dyDescent="0.25">
      <c r="A6358" t="s">
        <v>9852</v>
      </c>
      <c r="B6358" s="51">
        <v>3571</v>
      </c>
      <c r="C6358" t="s">
        <v>9855</v>
      </c>
      <c r="D6358" t="s">
        <v>9854</v>
      </c>
    </row>
    <row r="6359" spans="1:4" x14ac:dyDescent="0.25">
      <c r="A6359" t="s">
        <v>9856</v>
      </c>
      <c r="B6359" s="51">
        <v>3572</v>
      </c>
      <c r="C6359" t="s">
        <v>9857</v>
      </c>
      <c r="D6359" t="s">
        <v>9858</v>
      </c>
    </row>
    <row r="6360" spans="1:4" x14ac:dyDescent="0.25">
      <c r="A6360" t="s">
        <v>9856</v>
      </c>
      <c r="B6360" s="51">
        <v>3572</v>
      </c>
      <c r="C6360" t="s">
        <v>9859</v>
      </c>
      <c r="D6360" t="s">
        <v>9858</v>
      </c>
    </row>
    <row r="6361" spans="1:4" x14ac:dyDescent="0.25">
      <c r="A6361" t="s">
        <v>9856</v>
      </c>
      <c r="B6361" s="51">
        <v>3572</v>
      </c>
      <c r="C6361" t="s">
        <v>9860</v>
      </c>
      <c r="D6361" t="s">
        <v>9858</v>
      </c>
    </row>
    <row r="6362" spans="1:4" x14ac:dyDescent="0.25">
      <c r="A6362" t="s">
        <v>9856</v>
      </c>
      <c r="B6362" s="51">
        <v>3572</v>
      </c>
      <c r="C6362" t="s">
        <v>9858</v>
      </c>
    </row>
    <row r="6363" spans="1:4" x14ac:dyDescent="0.25">
      <c r="A6363" t="s">
        <v>9861</v>
      </c>
      <c r="B6363" s="51">
        <v>3573</v>
      </c>
      <c r="C6363" t="s">
        <v>9862</v>
      </c>
      <c r="D6363" t="s">
        <v>9863</v>
      </c>
    </row>
    <row r="6364" spans="1:4" x14ac:dyDescent="0.25">
      <c r="A6364" t="s">
        <v>9861</v>
      </c>
      <c r="B6364" s="51">
        <v>3573</v>
      </c>
      <c r="C6364" t="s">
        <v>9863</v>
      </c>
    </row>
    <row r="6365" spans="1:4" x14ac:dyDescent="0.25">
      <c r="A6365" t="s">
        <v>9864</v>
      </c>
      <c r="B6365" s="51">
        <v>3574</v>
      </c>
      <c r="C6365" t="s">
        <v>9865</v>
      </c>
    </row>
    <row r="6366" spans="1:4" x14ac:dyDescent="0.25">
      <c r="A6366" t="s">
        <v>9864</v>
      </c>
      <c r="B6366" s="51">
        <v>3574</v>
      </c>
      <c r="C6366" t="s">
        <v>9866</v>
      </c>
      <c r="D6366" t="s">
        <v>9865</v>
      </c>
    </row>
    <row r="6367" spans="1:4" x14ac:dyDescent="0.25">
      <c r="A6367" t="s">
        <v>9864</v>
      </c>
      <c r="B6367" s="51">
        <v>3574</v>
      </c>
      <c r="C6367" t="s">
        <v>9867</v>
      </c>
      <c r="D6367" t="s">
        <v>9865</v>
      </c>
    </row>
    <row r="6368" spans="1:4" x14ac:dyDescent="0.25">
      <c r="A6368" t="s">
        <v>9868</v>
      </c>
      <c r="B6368" s="51">
        <v>3575</v>
      </c>
      <c r="C6368" t="s">
        <v>9869</v>
      </c>
    </row>
    <row r="6369" spans="1:4" x14ac:dyDescent="0.25">
      <c r="A6369" t="s">
        <v>9868</v>
      </c>
      <c r="B6369" s="51">
        <v>3575</v>
      </c>
      <c r="C6369" t="s">
        <v>9870</v>
      </c>
      <c r="D6369" t="s">
        <v>9869</v>
      </c>
    </row>
    <row r="6370" spans="1:4" x14ac:dyDescent="0.25">
      <c r="A6370" t="s">
        <v>9871</v>
      </c>
      <c r="B6370" s="51">
        <v>3576</v>
      </c>
      <c r="C6370" t="s">
        <v>9872</v>
      </c>
      <c r="D6370" t="s">
        <v>9873</v>
      </c>
    </row>
    <row r="6371" spans="1:4" x14ac:dyDescent="0.25">
      <c r="A6371" t="s">
        <v>9871</v>
      </c>
      <c r="B6371" s="51">
        <v>3576</v>
      </c>
      <c r="C6371" t="s">
        <v>9874</v>
      </c>
      <c r="D6371" t="s">
        <v>9873</v>
      </c>
    </row>
    <row r="6372" spans="1:4" x14ac:dyDescent="0.25">
      <c r="A6372" t="s">
        <v>9871</v>
      </c>
      <c r="B6372" s="51">
        <v>3576</v>
      </c>
      <c r="C6372" t="s">
        <v>9873</v>
      </c>
    </row>
    <row r="6373" spans="1:4" x14ac:dyDescent="0.25">
      <c r="A6373" t="s">
        <v>9871</v>
      </c>
      <c r="B6373" s="51">
        <v>3576</v>
      </c>
      <c r="C6373" t="s">
        <v>9875</v>
      </c>
      <c r="D6373" t="s">
        <v>9873</v>
      </c>
    </row>
    <row r="6374" spans="1:4" x14ac:dyDescent="0.25">
      <c r="A6374" t="s">
        <v>9876</v>
      </c>
      <c r="B6374" s="51">
        <v>3577</v>
      </c>
      <c r="C6374" t="s">
        <v>9877</v>
      </c>
      <c r="D6374" t="s">
        <v>9878</v>
      </c>
    </row>
    <row r="6375" spans="1:4" x14ac:dyDescent="0.25">
      <c r="A6375" t="s">
        <v>9876</v>
      </c>
      <c r="B6375" s="51">
        <v>3577</v>
      </c>
      <c r="C6375" t="s">
        <v>9879</v>
      </c>
      <c r="D6375" t="s">
        <v>9878</v>
      </c>
    </row>
    <row r="6376" spans="1:4" x14ac:dyDescent="0.25">
      <c r="A6376" t="s">
        <v>9876</v>
      </c>
      <c r="B6376" s="51">
        <v>3577</v>
      </c>
      <c r="C6376" t="s">
        <v>9878</v>
      </c>
    </row>
    <row r="6377" spans="1:4" x14ac:dyDescent="0.25">
      <c r="A6377" t="s">
        <v>9876</v>
      </c>
      <c r="B6377" s="51">
        <v>3577</v>
      </c>
      <c r="C6377" t="s">
        <v>9880</v>
      </c>
      <c r="D6377" t="s">
        <v>9878</v>
      </c>
    </row>
    <row r="6378" spans="1:4" x14ac:dyDescent="0.25">
      <c r="A6378" t="s">
        <v>9881</v>
      </c>
      <c r="B6378" s="51">
        <v>3578</v>
      </c>
      <c r="C6378" t="s">
        <v>9882</v>
      </c>
    </row>
    <row r="6379" spans="1:4" x14ac:dyDescent="0.25">
      <c r="A6379" t="s">
        <v>9881</v>
      </c>
      <c r="B6379" s="51">
        <v>3578</v>
      </c>
      <c r="C6379" t="s">
        <v>9883</v>
      </c>
      <c r="D6379" t="s">
        <v>9882</v>
      </c>
    </row>
    <row r="6380" spans="1:4" x14ac:dyDescent="0.25">
      <c r="A6380" t="s">
        <v>9884</v>
      </c>
      <c r="B6380" s="51">
        <v>3579</v>
      </c>
      <c r="C6380" t="s">
        <v>9885</v>
      </c>
      <c r="D6380" t="s">
        <v>9886</v>
      </c>
    </row>
    <row r="6381" spans="1:4" x14ac:dyDescent="0.25">
      <c r="A6381" t="s">
        <v>9884</v>
      </c>
      <c r="B6381" s="51">
        <v>3579</v>
      </c>
      <c r="C6381" t="s">
        <v>9886</v>
      </c>
    </row>
    <row r="6382" spans="1:4" x14ac:dyDescent="0.25">
      <c r="A6382" t="s">
        <v>9887</v>
      </c>
      <c r="B6382" s="51">
        <v>3580</v>
      </c>
      <c r="C6382" t="s">
        <v>9888</v>
      </c>
      <c r="D6382" t="s">
        <v>9889</v>
      </c>
    </row>
    <row r="6383" spans="1:4" x14ac:dyDescent="0.25">
      <c r="A6383" t="s">
        <v>9887</v>
      </c>
      <c r="B6383" s="51">
        <v>3580</v>
      </c>
      <c r="C6383" t="s">
        <v>9890</v>
      </c>
      <c r="D6383" t="s">
        <v>9889</v>
      </c>
    </row>
    <row r="6384" spans="1:4" x14ac:dyDescent="0.25">
      <c r="A6384" t="s">
        <v>9887</v>
      </c>
      <c r="B6384" s="51">
        <v>3580</v>
      </c>
      <c r="C6384" t="s">
        <v>9889</v>
      </c>
    </row>
    <row r="6385" spans="1:4" x14ac:dyDescent="0.25">
      <c r="A6385" t="s">
        <v>9891</v>
      </c>
      <c r="B6385" s="51">
        <v>3581</v>
      </c>
      <c r="C6385" t="s">
        <v>9892</v>
      </c>
      <c r="D6385" t="s">
        <v>9893</v>
      </c>
    </row>
    <row r="6386" spans="1:4" x14ac:dyDescent="0.25">
      <c r="A6386" t="s">
        <v>9891</v>
      </c>
      <c r="B6386" s="51">
        <v>3581</v>
      </c>
      <c r="C6386" t="s">
        <v>9894</v>
      </c>
      <c r="D6386" t="s">
        <v>9893</v>
      </c>
    </row>
    <row r="6387" spans="1:4" x14ac:dyDescent="0.25">
      <c r="A6387" t="s">
        <v>9891</v>
      </c>
      <c r="B6387" s="51">
        <v>3581</v>
      </c>
      <c r="C6387" t="s">
        <v>9895</v>
      </c>
      <c r="D6387" t="s">
        <v>9893</v>
      </c>
    </row>
    <row r="6388" spans="1:4" x14ac:dyDescent="0.25">
      <c r="A6388" t="s">
        <v>9891</v>
      </c>
      <c r="B6388" s="51">
        <v>3581</v>
      </c>
      <c r="C6388" t="s">
        <v>9893</v>
      </c>
    </row>
    <row r="6389" spans="1:4" x14ac:dyDescent="0.25">
      <c r="A6389" t="s">
        <v>9896</v>
      </c>
      <c r="B6389" s="51">
        <v>3582</v>
      </c>
      <c r="C6389" t="s">
        <v>9897</v>
      </c>
      <c r="D6389" t="s">
        <v>9898</v>
      </c>
    </row>
    <row r="6390" spans="1:4" x14ac:dyDescent="0.25">
      <c r="A6390" t="s">
        <v>9896</v>
      </c>
      <c r="B6390" s="51">
        <v>3582</v>
      </c>
      <c r="C6390" t="s">
        <v>9899</v>
      </c>
      <c r="D6390" t="s">
        <v>9898</v>
      </c>
    </row>
    <row r="6391" spans="1:4" x14ac:dyDescent="0.25">
      <c r="A6391" t="s">
        <v>9896</v>
      </c>
      <c r="B6391" s="51">
        <v>3582</v>
      </c>
      <c r="C6391" t="s">
        <v>9900</v>
      </c>
      <c r="D6391" t="s">
        <v>9898</v>
      </c>
    </row>
    <row r="6392" spans="1:4" x14ac:dyDescent="0.25">
      <c r="A6392" t="s">
        <v>9896</v>
      </c>
      <c r="B6392" s="51">
        <v>3582</v>
      </c>
      <c r="C6392" t="s">
        <v>9901</v>
      </c>
      <c r="D6392" t="s">
        <v>9898</v>
      </c>
    </row>
    <row r="6393" spans="1:4" x14ac:dyDescent="0.25">
      <c r="A6393" t="s">
        <v>9896</v>
      </c>
      <c r="B6393" s="51">
        <v>3582</v>
      </c>
      <c r="C6393" t="s">
        <v>9902</v>
      </c>
      <c r="D6393" t="s">
        <v>9898</v>
      </c>
    </row>
    <row r="6394" spans="1:4" x14ac:dyDescent="0.25">
      <c r="A6394" t="s">
        <v>9896</v>
      </c>
      <c r="B6394" s="51">
        <v>3582</v>
      </c>
      <c r="C6394" t="s">
        <v>9903</v>
      </c>
      <c r="D6394" t="s">
        <v>9898</v>
      </c>
    </row>
    <row r="6395" spans="1:4" x14ac:dyDescent="0.25">
      <c r="A6395" t="s">
        <v>9896</v>
      </c>
      <c r="B6395" s="51">
        <v>3582</v>
      </c>
      <c r="C6395" t="s">
        <v>9898</v>
      </c>
    </row>
    <row r="6396" spans="1:4" x14ac:dyDescent="0.25">
      <c r="A6396" t="s">
        <v>9896</v>
      </c>
      <c r="B6396" s="51">
        <v>3582</v>
      </c>
      <c r="C6396" t="s">
        <v>9904</v>
      </c>
      <c r="D6396" t="s">
        <v>9898</v>
      </c>
    </row>
    <row r="6397" spans="1:4" x14ac:dyDescent="0.25">
      <c r="A6397" t="s">
        <v>9905</v>
      </c>
      <c r="B6397" s="51">
        <v>3583</v>
      </c>
      <c r="C6397" t="s">
        <v>9906</v>
      </c>
      <c r="D6397" t="s">
        <v>9907</v>
      </c>
    </row>
    <row r="6398" spans="1:4" x14ac:dyDescent="0.25">
      <c r="A6398" t="s">
        <v>9905</v>
      </c>
      <c r="B6398" s="51">
        <v>3583</v>
      </c>
      <c r="C6398" t="s">
        <v>9908</v>
      </c>
      <c r="D6398" t="s">
        <v>9907</v>
      </c>
    </row>
    <row r="6399" spans="1:4" x14ac:dyDescent="0.25">
      <c r="A6399" t="s">
        <v>9905</v>
      </c>
      <c r="B6399" s="51">
        <v>3583</v>
      </c>
      <c r="C6399" t="s">
        <v>9907</v>
      </c>
    </row>
    <row r="6400" spans="1:4" x14ac:dyDescent="0.25">
      <c r="A6400" t="s">
        <v>9909</v>
      </c>
      <c r="B6400" s="51">
        <v>3584</v>
      </c>
      <c r="C6400" t="s">
        <v>9910</v>
      </c>
      <c r="D6400" t="s">
        <v>9911</v>
      </c>
    </row>
    <row r="6401" spans="1:4" x14ac:dyDescent="0.25">
      <c r="A6401" t="s">
        <v>9909</v>
      </c>
      <c r="B6401" s="51">
        <v>3584</v>
      </c>
      <c r="C6401" t="s">
        <v>9911</v>
      </c>
    </row>
    <row r="6402" spans="1:4" x14ac:dyDescent="0.25">
      <c r="A6402" t="s">
        <v>9909</v>
      </c>
      <c r="B6402" s="51">
        <v>3584</v>
      </c>
      <c r="C6402" t="s">
        <v>9912</v>
      </c>
      <c r="D6402" t="s">
        <v>9911</v>
      </c>
    </row>
    <row r="6403" spans="1:4" x14ac:dyDescent="0.25">
      <c r="A6403" t="s">
        <v>9913</v>
      </c>
      <c r="B6403" s="51">
        <v>3585</v>
      </c>
      <c r="C6403" t="s">
        <v>9914</v>
      </c>
      <c r="D6403" t="s">
        <v>9915</v>
      </c>
    </row>
    <row r="6404" spans="1:4" x14ac:dyDescent="0.25">
      <c r="A6404" t="s">
        <v>9913</v>
      </c>
      <c r="B6404" s="51">
        <v>3585</v>
      </c>
      <c r="C6404" t="s">
        <v>9916</v>
      </c>
      <c r="D6404" t="s">
        <v>9915</v>
      </c>
    </row>
    <row r="6405" spans="1:4" x14ac:dyDescent="0.25">
      <c r="A6405" t="s">
        <v>9913</v>
      </c>
      <c r="B6405" s="51">
        <v>3585</v>
      </c>
      <c r="C6405" t="s">
        <v>9917</v>
      </c>
      <c r="D6405" t="s">
        <v>9915</v>
      </c>
    </row>
    <row r="6406" spans="1:4" x14ac:dyDescent="0.25">
      <c r="A6406" t="s">
        <v>9913</v>
      </c>
      <c r="B6406" s="51">
        <v>3585</v>
      </c>
      <c r="C6406" t="s">
        <v>9918</v>
      </c>
      <c r="D6406" t="s">
        <v>9915</v>
      </c>
    </row>
    <row r="6407" spans="1:4" x14ac:dyDescent="0.25">
      <c r="A6407" t="s">
        <v>9913</v>
      </c>
      <c r="B6407" s="51">
        <v>3585</v>
      </c>
      <c r="C6407" t="s">
        <v>9915</v>
      </c>
    </row>
    <row r="6408" spans="1:4" x14ac:dyDescent="0.25">
      <c r="A6408" t="s">
        <v>9913</v>
      </c>
      <c r="B6408" s="51">
        <v>3585</v>
      </c>
      <c r="C6408" t="s">
        <v>9919</v>
      </c>
      <c r="D6408" t="s">
        <v>9915</v>
      </c>
    </row>
    <row r="6409" spans="1:4" x14ac:dyDescent="0.25">
      <c r="A6409" t="s">
        <v>9913</v>
      </c>
      <c r="B6409" s="51">
        <v>3585</v>
      </c>
      <c r="C6409" t="s">
        <v>9920</v>
      </c>
      <c r="D6409" t="s">
        <v>9915</v>
      </c>
    </row>
    <row r="6410" spans="1:4" x14ac:dyDescent="0.25">
      <c r="A6410" t="s">
        <v>9921</v>
      </c>
      <c r="B6410" s="51">
        <v>3586</v>
      </c>
      <c r="C6410" t="s">
        <v>9922</v>
      </c>
      <c r="D6410" t="s">
        <v>9923</v>
      </c>
    </row>
    <row r="6411" spans="1:4" x14ac:dyDescent="0.25">
      <c r="A6411" t="s">
        <v>9921</v>
      </c>
      <c r="B6411" s="51">
        <v>3586</v>
      </c>
      <c r="C6411" t="s">
        <v>9924</v>
      </c>
      <c r="D6411" t="s">
        <v>9923</v>
      </c>
    </row>
    <row r="6412" spans="1:4" x14ac:dyDescent="0.25">
      <c r="A6412" t="s">
        <v>9921</v>
      </c>
      <c r="B6412" s="51">
        <v>3586</v>
      </c>
      <c r="C6412" t="s">
        <v>9923</v>
      </c>
    </row>
    <row r="6413" spans="1:4" x14ac:dyDescent="0.25">
      <c r="A6413" t="s">
        <v>9925</v>
      </c>
      <c r="B6413" s="51">
        <v>3587</v>
      </c>
      <c r="C6413" t="s">
        <v>9926</v>
      </c>
      <c r="D6413" t="s">
        <v>9927</v>
      </c>
    </row>
    <row r="6414" spans="1:4" x14ac:dyDescent="0.25">
      <c r="A6414" t="s">
        <v>9925</v>
      </c>
      <c r="B6414" s="51">
        <v>3587</v>
      </c>
      <c r="C6414" t="s">
        <v>9928</v>
      </c>
      <c r="D6414" t="s">
        <v>9927</v>
      </c>
    </row>
    <row r="6415" spans="1:4" x14ac:dyDescent="0.25">
      <c r="A6415" t="s">
        <v>9925</v>
      </c>
      <c r="B6415" s="51">
        <v>3587</v>
      </c>
      <c r="C6415" t="s">
        <v>9929</v>
      </c>
      <c r="D6415" t="s">
        <v>9927</v>
      </c>
    </row>
    <row r="6416" spans="1:4" x14ac:dyDescent="0.25">
      <c r="A6416" t="s">
        <v>9925</v>
      </c>
      <c r="B6416" s="51">
        <v>3587</v>
      </c>
      <c r="C6416" t="s">
        <v>9927</v>
      </c>
    </row>
    <row r="6417" spans="1:4" x14ac:dyDescent="0.25">
      <c r="A6417" t="s">
        <v>9925</v>
      </c>
      <c r="B6417" s="51">
        <v>3587</v>
      </c>
      <c r="C6417" t="s">
        <v>9930</v>
      </c>
      <c r="D6417" t="s">
        <v>9927</v>
      </c>
    </row>
    <row r="6418" spans="1:4" x14ac:dyDescent="0.25">
      <c r="A6418" t="s">
        <v>9931</v>
      </c>
      <c r="B6418" s="51">
        <v>3588</v>
      </c>
      <c r="C6418" t="s">
        <v>9932</v>
      </c>
      <c r="D6418" t="s">
        <v>9933</v>
      </c>
    </row>
    <row r="6419" spans="1:4" x14ac:dyDescent="0.25">
      <c r="A6419" t="s">
        <v>9931</v>
      </c>
      <c r="B6419" s="51">
        <v>3588</v>
      </c>
      <c r="C6419" t="s">
        <v>9933</v>
      </c>
    </row>
    <row r="6420" spans="1:4" x14ac:dyDescent="0.25">
      <c r="A6420" t="s">
        <v>9931</v>
      </c>
      <c r="B6420" s="51">
        <v>3588</v>
      </c>
      <c r="C6420" t="s">
        <v>9934</v>
      </c>
      <c r="D6420" t="s">
        <v>9933</v>
      </c>
    </row>
    <row r="6421" spans="1:4" x14ac:dyDescent="0.25">
      <c r="A6421" t="s">
        <v>9935</v>
      </c>
      <c r="B6421" s="51">
        <v>3589</v>
      </c>
      <c r="C6421" t="s">
        <v>9936</v>
      </c>
      <c r="D6421" t="s">
        <v>9937</v>
      </c>
    </row>
    <row r="6422" spans="1:4" x14ac:dyDescent="0.25">
      <c r="A6422" t="s">
        <v>9935</v>
      </c>
      <c r="B6422" s="51">
        <v>3589</v>
      </c>
      <c r="C6422" t="s">
        <v>9938</v>
      </c>
      <c r="D6422" t="s">
        <v>9937</v>
      </c>
    </row>
    <row r="6423" spans="1:4" x14ac:dyDescent="0.25">
      <c r="A6423" t="s">
        <v>9935</v>
      </c>
      <c r="B6423" s="51">
        <v>3589</v>
      </c>
      <c r="C6423" t="s">
        <v>9937</v>
      </c>
    </row>
    <row r="6424" spans="1:4" x14ac:dyDescent="0.25">
      <c r="A6424" t="s">
        <v>9939</v>
      </c>
      <c r="B6424" s="51">
        <v>3590</v>
      </c>
      <c r="C6424" t="s">
        <v>9940</v>
      </c>
      <c r="D6424" t="s">
        <v>9941</v>
      </c>
    </row>
    <row r="6425" spans="1:4" x14ac:dyDescent="0.25">
      <c r="A6425" t="s">
        <v>9939</v>
      </c>
      <c r="B6425" s="51">
        <v>3590</v>
      </c>
      <c r="C6425" t="s">
        <v>9942</v>
      </c>
      <c r="D6425" t="s">
        <v>9941</v>
      </c>
    </row>
    <row r="6426" spans="1:4" x14ac:dyDescent="0.25">
      <c r="A6426" t="s">
        <v>9939</v>
      </c>
      <c r="B6426" s="51">
        <v>3590</v>
      </c>
      <c r="C6426" t="s">
        <v>9943</v>
      </c>
      <c r="D6426" t="s">
        <v>9941</v>
      </c>
    </row>
    <row r="6427" spans="1:4" x14ac:dyDescent="0.25">
      <c r="A6427" t="s">
        <v>9939</v>
      </c>
      <c r="B6427" s="51">
        <v>3590</v>
      </c>
      <c r="C6427" t="s">
        <v>9941</v>
      </c>
    </row>
    <row r="6428" spans="1:4" x14ac:dyDescent="0.25">
      <c r="A6428" t="s">
        <v>9944</v>
      </c>
      <c r="B6428" s="51">
        <v>3591</v>
      </c>
      <c r="C6428" t="s">
        <v>9945</v>
      </c>
      <c r="D6428" t="s">
        <v>9946</v>
      </c>
    </row>
    <row r="6429" spans="1:4" x14ac:dyDescent="0.25">
      <c r="A6429" t="s">
        <v>9944</v>
      </c>
      <c r="B6429" s="51">
        <v>3591</v>
      </c>
      <c r="C6429" t="s">
        <v>9947</v>
      </c>
      <c r="D6429" t="s">
        <v>9946</v>
      </c>
    </row>
    <row r="6430" spans="1:4" x14ac:dyDescent="0.25">
      <c r="A6430" t="s">
        <v>9944</v>
      </c>
      <c r="B6430" s="51">
        <v>3591</v>
      </c>
      <c r="C6430" t="s">
        <v>9948</v>
      </c>
      <c r="D6430" t="s">
        <v>9946</v>
      </c>
    </row>
    <row r="6431" spans="1:4" x14ac:dyDescent="0.25">
      <c r="A6431" t="s">
        <v>9944</v>
      </c>
      <c r="B6431" s="51">
        <v>3591</v>
      </c>
      <c r="C6431" t="s">
        <v>9946</v>
      </c>
    </row>
    <row r="6432" spans="1:4" x14ac:dyDescent="0.25">
      <c r="A6432" t="s">
        <v>9949</v>
      </c>
      <c r="B6432" s="51">
        <v>3592</v>
      </c>
      <c r="C6432" t="s">
        <v>9950</v>
      </c>
      <c r="D6432" t="s">
        <v>9951</v>
      </c>
    </row>
    <row r="6433" spans="1:4" x14ac:dyDescent="0.25">
      <c r="A6433" t="s">
        <v>9949</v>
      </c>
      <c r="B6433" s="51">
        <v>3592</v>
      </c>
      <c r="C6433" t="s">
        <v>9952</v>
      </c>
      <c r="D6433" t="s">
        <v>9951</v>
      </c>
    </row>
    <row r="6434" spans="1:4" x14ac:dyDescent="0.25">
      <c r="A6434" t="s">
        <v>9949</v>
      </c>
      <c r="B6434" s="51">
        <v>3592</v>
      </c>
      <c r="C6434" t="s">
        <v>9953</v>
      </c>
      <c r="D6434" t="s">
        <v>9951</v>
      </c>
    </row>
    <row r="6435" spans="1:4" x14ac:dyDescent="0.25">
      <c r="A6435" t="s">
        <v>9949</v>
      </c>
      <c r="B6435" s="51">
        <v>3592</v>
      </c>
      <c r="C6435" t="s">
        <v>9951</v>
      </c>
    </row>
    <row r="6436" spans="1:4" x14ac:dyDescent="0.25">
      <c r="A6436" t="s">
        <v>9954</v>
      </c>
      <c r="B6436" s="51">
        <v>3593</v>
      </c>
      <c r="C6436" t="s">
        <v>9955</v>
      </c>
      <c r="D6436" t="s">
        <v>9956</v>
      </c>
    </row>
    <row r="6437" spans="1:4" x14ac:dyDescent="0.25">
      <c r="A6437" t="s">
        <v>9954</v>
      </c>
      <c r="B6437" s="51">
        <v>3593</v>
      </c>
      <c r="C6437" t="s">
        <v>9956</v>
      </c>
    </row>
    <row r="6438" spans="1:4" x14ac:dyDescent="0.25">
      <c r="A6438" t="s">
        <v>9957</v>
      </c>
      <c r="B6438" s="51">
        <v>3594</v>
      </c>
      <c r="C6438" t="s">
        <v>9958</v>
      </c>
      <c r="D6438" t="s">
        <v>9959</v>
      </c>
    </row>
    <row r="6439" spans="1:4" x14ac:dyDescent="0.25">
      <c r="A6439" t="s">
        <v>9957</v>
      </c>
      <c r="B6439" s="51">
        <v>3594</v>
      </c>
      <c r="C6439" t="s">
        <v>9960</v>
      </c>
      <c r="D6439" t="s">
        <v>9959</v>
      </c>
    </row>
    <row r="6440" spans="1:4" x14ac:dyDescent="0.25">
      <c r="A6440" t="s">
        <v>9957</v>
      </c>
      <c r="B6440" s="51">
        <v>3594</v>
      </c>
      <c r="C6440" t="s">
        <v>9961</v>
      </c>
      <c r="D6440" t="s">
        <v>9959</v>
      </c>
    </row>
    <row r="6441" spans="1:4" x14ac:dyDescent="0.25">
      <c r="A6441" t="s">
        <v>9957</v>
      </c>
      <c r="B6441" s="51">
        <v>3594</v>
      </c>
      <c r="C6441" t="s">
        <v>9962</v>
      </c>
      <c r="D6441" t="s">
        <v>9959</v>
      </c>
    </row>
    <row r="6442" spans="1:4" x14ac:dyDescent="0.25">
      <c r="A6442" t="s">
        <v>9957</v>
      </c>
      <c r="B6442" s="51">
        <v>3594</v>
      </c>
      <c r="C6442" t="s">
        <v>9959</v>
      </c>
    </row>
    <row r="6443" spans="1:4" x14ac:dyDescent="0.25">
      <c r="A6443" t="s">
        <v>9957</v>
      </c>
      <c r="B6443" s="51">
        <v>3594</v>
      </c>
      <c r="C6443" t="s">
        <v>9963</v>
      </c>
      <c r="D6443" t="s">
        <v>9959</v>
      </c>
    </row>
    <row r="6444" spans="1:4" x14ac:dyDescent="0.25">
      <c r="A6444" t="s">
        <v>9964</v>
      </c>
      <c r="B6444" s="51">
        <v>3595</v>
      </c>
      <c r="C6444" t="s">
        <v>9965</v>
      </c>
      <c r="D6444" t="s">
        <v>9966</v>
      </c>
    </row>
    <row r="6445" spans="1:4" x14ac:dyDescent="0.25">
      <c r="A6445" t="s">
        <v>9964</v>
      </c>
      <c r="B6445" s="51">
        <v>3595</v>
      </c>
      <c r="C6445" t="s">
        <v>9967</v>
      </c>
      <c r="D6445" t="s">
        <v>9966</v>
      </c>
    </row>
    <row r="6446" spans="1:4" x14ac:dyDescent="0.25">
      <c r="A6446" t="s">
        <v>9964</v>
      </c>
      <c r="B6446" s="51">
        <v>3595</v>
      </c>
      <c r="C6446" t="s">
        <v>9968</v>
      </c>
      <c r="D6446" t="s">
        <v>9966</v>
      </c>
    </row>
    <row r="6447" spans="1:4" x14ac:dyDescent="0.25">
      <c r="A6447" t="s">
        <v>9964</v>
      </c>
      <c r="B6447" s="51">
        <v>3595</v>
      </c>
      <c r="C6447" t="s">
        <v>9966</v>
      </c>
    </row>
    <row r="6448" spans="1:4" x14ac:dyDescent="0.25">
      <c r="A6448" t="s">
        <v>9969</v>
      </c>
      <c r="B6448" s="51">
        <v>3596</v>
      </c>
      <c r="C6448" t="s">
        <v>9970</v>
      </c>
      <c r="D6448" t="s">
        <v>9971</v>
      </c>
    </row>
    <row r="6449" spans="1:4" x14ac:dyDescent="0.25">
      <c r="A6449" t="s">
        <v>9969</v>
      </c>
      <c r="B6449" s="51">
        <v>3596</v>
      </c>
      <c r="C6449" t="s">
        <v>9972</v>
      </c>
      <c r="D6449" t="s">
        <v>9971</v>
      </c>
    </row>
    <row r="6450" spans="1:4" x14ac:dyDescent="0.25">
      <c r="A6450" t="s">
        <v>9969</v>
      </c>
      <c r="B6450" s="51">
        <v>3596</v>
      </c>
      <c r="C6450" t="s">
        <v>9973</v>
      </c>
      <c r="D6450" t="s">
        <v>9971</v>
      </c>
    </row>
    <row r="6451" spans="1:4" x14ac:dyDescent="0.25">
      <c r="A6451" t="s">
        <v>9969</v>
      </c>
      <c r="B6451" s="51">
        <v>3596</v>
      </c>
      <c r="C6451" t="s">
        <v>9971</v>
      </c>
    </row>
    <row r="6452" spans="1:4" x14ac:dyDescent="0.25">
      <c r="A6452" t="s">
        <v>9974</v>
      </c>
      <c r="B6452" s="51">
        <v>3597</v>
      </c>
      <c r="C6452" t="s">
        <v>9975</v>
      </c>
      <c r="D6452" t="s">
        <v>9976</v>
      </c>
    </row>
    <row r="6453" spans="1:4" x14ac:dyDescent="0.25">
      <c r="A6453" t="s">
        <v>9974</v>
      </c>
      <c r="B6453" s="51">
        <v>3597</v>
      </c>
      <c r="C6453" t="s">
        <v>9976</v>
      </c>
    </row>
    <row r="6454" spans="1:4" x14ac:dyDescent="0.25">
      <c r="A6454" t="s">
        <v>9974</v>
      </c>
      <c r="B6454" s="51">
        <v>3597</v>
      </c>
      <c r="C6454" t="s">
        <v>9977</v>
      </c>
      <c r="D6454" t="s">
        <v>9976</v>
      </c>
    </row>
    <row r="6455" spans="1:4" x14ac:dyDescent="0.25">
      <c r="A6455" t="s">
        <v>9974</v>
      </c>
      <c r="B6455" s="51">
        <v>3597</v>
      </c>
      <c r="C6455" t="s">
        <v>9978</v>
      </c>
      <c r="D6455" t="s">
        <v>9976</v>
      </c>
    </row>
    <row r="6456" spans="1:4" x14ac:dyDescent="0.25">
      <c r="A6456" t="s">
        <v>9974</v>
      </c>
      <c r="B6456" s="51">
        <v>3597</v>
      </c>
      <c r="C6456" t="s">
        <v>9979</v>
      </c>
      <c r="D6456" t="s">
        <v>9976</v>
      </c>
    </row>
    <row r="6457" spans="1:4" x14ac:dyDescent="0.25">
      <c r="A6457" t="s">
        <v>9980</v>
      </c>
      <c r="B6457" s="51">
        <v>3598</v>
      </c>
      <c r="C6457" t="s">
        <v>9981</v>
      </c>
      <c r="D6457" t="s">
        <v>9982</v>
      </c>
    </row>
    <row r="6458" spans="1:4" x14ac:dyDescent="0.25">
      <c r="A6458" t="s">
        <v>9980</v>
      </c>
      <c r="B6458" s="51">
        <v>3598</v>
      </c>
      <c r="C6458" t="s">
        <v>9982</v>
      </c>
    </row>
    <row r="6459" spans="1:4" x14ac:dyDescent="0.25">
      <c r="A6459" t="s">
        <v>9980</v>
      </c>
      <c r="B6459" s="51">
        <v>3598</v>
      </c>
      <c r="C6459" t="s">
        <v>9983</v>
      </c>
      <c r="D6459" t="s">
        <v>9982</v>
      </c>
    </row>
    <row r="6460" spans="1:4" x14ac:dyDescent="0.25">
      <c r="A6460" t="s">
        <v>9980</v>
      </c>
      <c r="B6460" s="51">
        <v>3598</v>
      </c>
      <c r="C6460" t="s">
        <v>9984</v>
      </c>
      <c r="D6460" t="s">
        <v>9982</v>
      </c>
    </row>
    <row r="6461" spans="1:4" x14ac:dyDescent="0.25">
      <c r="A6461" t="s">
        <v>9980</v>
      </c>
      <c r="B6461" s="51">
        <v>3598</v>
      </c>
      <c r="C6461" t="s">
        <v>9985</v>
      </c>
      <c r="D6461" t="s">
        <v>9982</v>
      </c>
    </row>
    <row r="6462" spans="1:4" x14ac:dyDescent="0.25">
      <c r="A6462" t="s">
        <v>9980</v>
      </c>
      <c r="B6462" s="51">
        <v>3598</v>
      </c>
      <c r="C6462" t="s">
        <v>9986</v>
      </c>
      <c r="D6462" t="s">
        <v>9982</v>
      </c>
    </row>
    <row r="6463" spans="1:4" x14ac:dyDescent="0.25">
      <c r="A6463" t="s">
        <v>9987</v>
      </c>
      <c r="B6463" s="51">
        <v>3599</v>
      </c>
      <c r="C6463" t="s">
        <v>9988</v>
      </c>
      <c r="D6463" t="s">
        <v>9989</v>
      </c>
    </row>
    <row r="6464" spans="1:4" x14ac:dyDescent="0.25">
      <c r="A6464" t="s">
        <v>9987</v>
      </c>
      <c r="B6464" s="51">
        <v>3599</v>
      </c>
      <c r="C6464" t="s">
        <v>9989</v>
      </c>
    </row>
    <row r="6465" spans="1:4" x14ac:dyDescent="0.25">
      <c r="A6465" t="s">
        <v>9987</v>
      </c>
      <c r="B6465" s="51">
        <v>3599</v>
      </c>
      <c r="C6465" t="s">
        <v>9990</v>
      </c>
      <c r="D6465" t="s">
        <v>9989</v>
      </c>
    </row>
    <row r="6466" spans="1:4" x14ac:dyDescent="0.25">
      <c r="A6466" t="s">
        <v>9987</v>
      </c>
      <c r="B6466" s="51">
        <v>3599</v>
      </c>
      <c r="C6466" t="s">
        <v>9991</v>
      </c>
      <c r="D6466" t="s">
        <v>9989</v>
      </c>
    </row>
    <row r="6467" spans="1:4" x14ac:dyDescent="0.25">
      <c r="A6467" t="s">
        <v>9992</v>
      </c>
      <c r="B6467" s="51">
        <v>3600</v>
      </c>
      <c r="C6467" t="s">
        <v>9993</v>
      </c>
    </row>
    <row r="6468" spans="1:4" x14ac:dyDescent="0.25">
      <c r="A6468" t="s">
        <v>9994</v>
      </c>
      <c r="B6468" s="51">
        <v>3601</v>
      </c>
      <c r="C6468" t="s">
        <v>9995</v>
      </c>
      <c r="D6468" t="s">
        <v>9996</v>
      </c>
    </row>
    <row r="6469" spans="1:4" x14ac:dyDescent="0.25">
      <c r="A6469" t="s">
        <v>9994</v>
      </c>
      <c r="B6469" s="51">
        <v>3601</v>
      </c>
      <c r="C6469" t="s">
        <v>9997</v>
      </c>
      <c r="D6469" t="s">
        <v>9996</v>
      </c>
    </row>
    <row r="6470" spans="1:4" x14ac:dyDescent="0.25">
      <c r="A6470" t="s">
        <v>9994</v>
      </c>
      <c r="B6470" s="51">
        <v>3601</v>
      </c>
      <c r="C6470" t="s">
        <v>9996</v>
      </c>
    </row>
    <row r="6471" spans="1:4" x14ac:dyDescent="0.25">
      <c r="A6471" t="s">
        <v>9998</v>
      </c>
      <c r="B6471" s="51">
        <v>3602</v>
      </c>
      <c r="C6471" t="s">
        <v>9999</v>
      </c>
    </row>
    <row r="6472" spans="1:4" x14ac:dyDescent="0.25">
      <c r="A6472" t="s">
        <v>10000</v>
      </c>
      <c r="B6472" s="51">
        <v>3603</v>
      </c>
      <c r="C6472" t="s">
        <v>10001</v>
      </c>
      <c r="D6472" t="s">
        <v>10002</v>
      </c>
    </row>
    <row r="6473" spans="1:4" x14ac:dyDescent="0.25">
      <c r="A6473" t="s">
        <v>10000</v>
      </c>
      <c r="B6473" s="51">
        <v>3603</v>
      </c>
      <c r="C6473" t="s">
        <v>10002</v>
      </c>
    </row>
    <row r="6474" spans="1:4" x14ac:dyDescent="0.25">
      <c r="A6474" t="s">
        <v>10000</v>
      </c>
      <c r="B6474" s="51">
        <v>3603</v>
      </c>
      <c r="C6474" t="s">
        <v>10003</v>
      </c>
      <c r="D6474" t="s">
        <v>10002</v>
      </c>
    </row>
    <row r="6475" spans="1:4" x14ac:dyDescent="0.25">
      <c r="A6475" t="s">
        <v>10004</v>
      </c>
      <c r="B6475" s="51">
        <v>3604</v>
      </c>
      <c r="C6475" t="s">
        <v>10005</v>
      </c>
      <c r="D6475" t="s">
        <v>10006</v>
      </c>
    </row>
    <row r="6476" spans="1:4" x14ac:dyDescent="0.25">
      <c r="A6476" t="s">
        <v>10004</v>
      </c>
      <c r="B6476" s="51">
        <v>3604</v>
      </c>
      <c r="C6476" t="s">
        <v>10006</v>
      </c>
    </row>
    <row r="6477" spans="1:4" x14ac:dyDescent="0.25">
      <c r="A6477" t="s">
        <v>10007</v>
      </c>
      <c r="B6477" s="51">
        <v>3605</v>
      </c>
      <c r="C6477" t="s">
        <v>10008</v>
      </c>
    </row>
    <row r="6478" spans="1:4" x14ac:dyDescent="0.25">
      <c r="A6478" t="s">
        <v>10009</v>
      </c>
      <c r="B6478" s="51">
        <v>3606</v>
      </c>
      <c r="C6478" t="s">
        <v>10010</v>
      </c>
      <c r="D6478" t="s">
        <v>10011</v>
      </c>
    </row>
    <row r="6479" spans="1:4" x14ac:dyDescent="0.25">
      <c r="A6479" t="s">
        <v>10009</v>
      </c>
      <c r="B6479" s="51">
        <v>3606</v>
      </c>
      <c r="C6479" t="s">
        <v>10011</v>
      </c>
    </row>
    <row r="6480" spans="1:4" x14ac:dyDescent="0.25">
      <c r="A6480" t="s">
        <v>10012</v>
      </c>
      <c r="B6480" s="51">
        <v>3607</v>
      </c>
      <c r="C6480" t="s">
        <v>10013</v>
      </c>
      <c r="D6480" t="s">
        <v>10014</v>
      </c>
    </row>
    <row r="6481" spans="1:4" x14ac:dyDescent="0.25">
      <c r="A6481" t="s">
        <v>10012</v>
      </c>
      <c r="B6481" s="51">
        <v>3607</v>
      </c>
      <c r="C6481" t="s">
        <v>10015</v>
      </c>
      <c r="D6481" t="s">
        <v>10014</v>
      </c>
    </row>
    <row r="6482" spans="1:4" x14ac:dyDescent="0.25">
      <c r="A6482" t="s">
        <v>10012</v>
      </c>
      <c r="B6482" s="51">
        <v>3607</v>
      </c>
      <c r="C6482" t="s">
        <v>10014</v>
      </c>
    </row>
    <row r="6483" spans="1:4" x14ac:dyDescent="0.25">
      <c r="A6483" t="s">
        <v>10016</v>
      </c>
      <c r="B6483" s="51">
        <v>3608</v>
      </c>
      <c r="C6483" t="s">
        <v>10017</v>
      </c>
    </row>
    <row r="6484" spans="1:4" x14ac:dyDescent="0.25">
      <c r="A6484" t="s">
        <v>10016</v>
      </c>
      <c r="B6484" s="51">
        <v>3608</v>
      </c>
      <c r="C6484" t="s">
        <v>10018</v>
      </c>
      <c r="D6484" t="s">
        <v>10017</v>
      </c>
    </row>
    <row r="6485" spans="1:4" x14ac:dyDescent="0.25">
      <c r="A6485" t="s">
        <v>10016</v>
      </c>
      <c r="B6485" s="51">
        <v>3608</v>
      </c>
      <c r="C6485" t="s">
        <v>10019</v>
      </c>
      <c r="D6485" t="s">
        <v>10017</v>
      </c>
    </row>
    <row r="6486" spans="1:4" x14ac:dyDescent="0.25">
      <c r="A6486" t="s">
        <v>10020</v>
      </c>
      <c r="B6486" s="51">
        <v>3609</v>
      </c>
      <c r="C6486" t="s">
        <v>10021</v>
      </c>
    </row>
    <row r="6487" spans="1:4" x14ac:dyDescent="0.25">
      <c r="A6487" t="s">
        <v>10020</v>
      </c>
      <c r="B6487" s="51">
        <v>3609</v>
      </c>
      <c r="C6487" t="s">
        <v>10022</v>
      </c>
      <c r="D6487" t="s">
        <v>10021</v>
      </c>
    </row>
    <row r="6488" spans="1:4" x14ac:dyDescent="0.25">
      <c r="A6488" t="s">
        <v>10020</v>
      </c>
      <c r="B6488" s="51">
        <v>3609</v>
      </c>
      <c r="C6488" t="s">
        <v>10023</v>
      </c>
      <c r="D6488" t="s">
        <v>10021</v>
      </c>
    </row>
    <row r="6489" spans="1:4" x14ac:dyDescent="0.25">
      <c r="A6489" t="s">
        <v>10020</v>
      </c>
      <c r="B6489" s="51">
        <v>3609</v>
      </c>
      <c r="C6489" t="s">
        <v>10024</v>
      </c>
      <c r="D6489" t="s">
        <v>10021</v>
      </c>
    </row>
    <row r="6490" spans="1:4" x14ac:dyDescent="0.25">
      <c r="A6490" t="s">
        <v>10025</v>
      </c>
      <c r="B6490" s="51">
        <v>3610</v>
      </c>
      <c r="C6490" t="s">
        <v>10026</v>
      </c>
    </row>
    <row r="6491" spans="1:4" x14ac:dyDescent="0.25">
      <c r="A6491" t="s">
        <v>10025</v>
      </c>
      <c r="B6491" s="51">
        <v>3610</v>
      </c>
      <c r="C6491" t="s">
        <v>10027</v>
      </c>
      <c r="D6491" t="s">
        <v>10026</v>
      </c>
    </row>
    <row r="6492" spans="1:4" x14ac:dyDescent="0.25">
      <c r="A6492" t="s">
        <v>10025</v>
      </c>
      <c r="B6492" s="51">
        <v>3610</v>
      </c>
      <c r="C6492" t="s">
        <v>10028</v>
      </c>
      <c r="D6492" t="s">
        <v>10026</v>
      </c>
    </row>
    <row r="6493" spans="1:4" x14ac:dyDescent="0.25">
      <c r="A6493" t="s">
        <v>10029</v>
      </c>
      <c r="B6493" s="51">
        <v>3611</v>
      </c>
      <c r="C6493" t="s">
        <v>10030</v>
      </c>
      <c r="D6493" t="s">
        <v>10031</v>
      </c>
    </row>
    <row r="6494" spans="1:4" x14ac:dyDescent="0.25">
      <c r="A6494" t="s">
        <v>10029</v>
      </c>
      <c r="B6494" s="51">
        <v>3611</v>
      </c>
      <c r="C6494" t="s">
        <v>10031</v>
      </c>
    </row>
    <row r="6495" spans="1:4" x14ac:dyDescent="0.25">
      <c r="A6495" t="s">
        <v>10029</v>
      </c>
      <c r="B6495" s="51">
        <v>3611</v>
      </c>
      <c r="C6495" t="s">
        <v>10032</v>
      </c>
      <c r="D6495" t="s">
        <v>10031</v>
      </c>
    </row>
    <row r="6496" spans="1:4" x14ac:dyDescent="0.25">
      <c r="A6496" t="s">
        <v>10033</v>
      </c>
      <c r="B6496" s="51">
        <v>3612</v>
      </c>
      <c r="C6496" t="s">
        <v>10034</v>
      </c>
      <c r="D6496" t="s">
        <v>10035</v>
      </c>
    </row>
    <row r="6497" spans="1:4" x14ac:dyDescent="0.25">
      <c r="A6497" t="s">
        <v>10033</v>
      </c>
      <c r="B6497" s="51">
        <v>3612</v>
      </c>
      <c r="C6497" t="s">
        <v>10035</v>
      </c>
    </row>
    <row r="6498" spans="1:4" x14ac:dyDescent="0.25">
      <c r="A6498" t="s">
        <v>10036</v>
      </c>
      <c r="B6498" s="51">
        <v>3613</v>
      </c>
      <c r="C6498" t="s">
        <v>10037</v>
      </c>
      <c r="D6498" t="s">
        <v>10038</v>
      </c>
    </row>
    <row r="6499" spans="1:4" x14ac:dyDescent="0.25">
      <c r="A6499" t="s">
        <v>10036</v>
      </c>
      <c r="B6499" s="51">
        <v>3613</v>
      </c>
      <c r="C6499" t="s">
        <v>10039</v>
      </c>
      <c r="D6499" t="s">
        <v>10038</v>
      </c>
    </row>
    <row r="6500" spans="1:4" x14ac:dyDescent="0.25">
      <c r="A6500" t="s">
        <v>10036</v>
      </c>
      <c r="B6500" s="51">
        <v>3613</v>
      </c>
      <c r="C6500" t="s">
        <v>10038</v>
      </c>
    </row>
    <row r="6501" spans="1:4" x14ac:dyDescent="0.25">
      <c r="A6501" t="s">
        <v>10036</v>
      </c>
      <c r="B6501" s="51">
        <v>3613</v>
      </c>
      <c r="C6501" t="s">
        <v>10040</v>
      </c>
      <c r="D6501" t="s">
        <v>10038</v>
      </c>
    </row>
    <row r="6502" spans="1:4" x14ac:dyDescent="0.25">
      <c r="A6502" t="s">
        <v>10041</v>
      </c>
      <c r="B6502" s="51">
        <v>3614</v>
      </c>
      <c r="C6502" t="s">
        <v>10042</v>
      </c>
      <c r="D6502" t="s">
        <v>10043</v>
      </c>
    </row>
    <row r="6503" spans="1:4" x14ac:dyDescent="0.25">
      <c r="A6503" t="s">
        <v>10041</v>
      </c>
      <c r="B6503" s="51">
        <v>3614</v>
      </c>
      <c r="C6503" t="s">
        <v>10044</v>
      </c>
      <c r="D6503" t="s">
        <v>10043</v>
      </c>
    </row>
    <row r="6504" spans="1:4" x14ac:dyDescent="0.25">
      <c r="A6504" t="s">
        <v>10041</v>
      </c>
      <c r="B6504" s="51">
        <v>3614</v>
      </c>
      <c r="C6504" t="s">
        <v>10043</v>
      </c>
    </row>
    <row r="6505" spans="1:4" x14ac:dyDescent="0.25">
      <c r="A6505" t="s">
        <v>10041</v>
      </c>
      <c r="B6505" s="51">
        <v>3614</v>
      </c>
      <c r="C6505" t="s">
        <v>10045</v>
      </c>
      <c r="D6505" t="s">
        <v>10043</v>
      </c>
    </row>
    <row r="6506" spans="1:4" x14ac:dyDescent="0.25">
      <c r="A6506" t="s">
        <v>10046</v>
      </c>
      <c r="B6506" s="51">
        <v>3615</v>
      </c>
      <c r="C6506" t="s">
        <v>10047</v>
      </c>
    </row>
    <row r="6507" spans="1:4" x14ac:dyDescent="0.25">
      <c r="A6507" t="s">
        <v>10048</v>
      </c>
      <c r="B6507" s="51">
        <v>3616</v>
      </c>
      <c r="C6507" t="s">
        <v>10049</v>
      </c>
    </row>
    <row r="6508" spans="1:4" x14ac:dyDescent="0.25">
      <c r="A6508" t="s">
        <v>10048</v>
      </c>
      <c r="B6508" s="51">
        <v>3616</v>
      </c>
      <c r="C6508" t="s">
        <v>10050</v>
      </c>
      <c r="D6508" t="s">
        <v>10049</v>
      </c>
    </row>
    <row r="6509" spans="1:4" x14ac:dyDescent="0.25">
      <c r="A6509" t="s">
        <v>10051</v>
      </c>
      <c r="B6509" s="51">
        <v>3617</v>
      </c>
      <c r="C6509" t="s">
        <v>10052</v>
      </c>
      <c r="D6509" t="s">
        <v>10053</v>
      </c>
    </row>
    <row r="6510" spans="1:4" x14ac:dyDescent="0.25">
      <c r="A6510" t="s">
        <v>10051</v>
      </c>
      <c r="B6510" s="51">
        <v>3617</v>
      </c>
      <c r="C6510" t="s">
        <v>10053</v>
      </c>
    </row>
    <row r="6511" spans="1:4" x14ac:dyDescent="0.25">
      <c r="A6511" t="s">
        <v>10051</v>
      </c>
      <c r="B6511" s="51">
        <v>3617</v>
      </c>
      <c r="C6511" t="s">
        <v>10054</v>
      </c>
      <c r="D6511" t="s">
        <v>10053</v>
      </c>
    </row>
    <row r="6512" spans="1:4" x14ac:dyDescent="0.25">
      <c r="A6512" t="s">
        <v>10051</v>
      </c>
      <c r="B6512" s="51">
        <v>3617</v>
      </c>
      <c r="C6512" t="s">
        <v>10055</v>
      </c>
      <c r="D6512" t="s">
        <v>10053</v>
      </c>
    </row>
    <row r="6513" spans="1:4" x14ac:dyDescent="0.25">
      <c r="A6513" t="s">
        <v>10051</v>
      </c>
      <c r="B6513" s="51">
        <v>3617</v>
      </c>
      <c r="C6513" t="s">
        <v>10056</v>
      </c>
      <c r="D6513" t="s">
        <v>10053</v>
      </c>
    </row>
    <row r="6514" spans="1:4" x14ac:dyDescent="0.25">
      <c r="A6514" t="s">
        <v>10051</v>
      </c>
      <c r="B6514" s="51">
        <v>3617</v>
      </c>
      <c r="C6514" t="s">
        <v>10057</v>
      </c>
      <c r="D6514" t="s">
        <v>10053</v>
      </c>
    </row>
    <row r="6515" spans="1:4" x14ac:dyDescent="0.25">
      <c r="A6515" t="s">
        <v>10051</v>
      </c>
      <c r="B6515" s="51">
        <v>3617</v>
      </c>
      <c r="C6515" t="s">
        <v>10058</v>
      </c>
      <c r="D6515" t="s">
        <v>10053</v>
      </c>
    </row>
    <row r="6516" spans="1:4" x14ac:dyDescent="0.25">
      <c r="A6516" t="s">
        <v>10059</v>
      </c>
      <c r="B6516" s="51">
        <v>3618</v>
      </c>
      <c r="C6516" t="s">
        <v>10060</v>
      </c>
      <c r="D6516" t="s">
        <v>10061</v>
      </c>
    </row>
    <row r="6517" spans="1:4" x14ac:dyDescent="0.25">
      <c r="A6517" t="s">
        <v>10059</v>
      </c>
      <c r="B6517" s="51">
        <v>3618</v>
      </c>
      <c r="C6517" t="s">
        <v>10062</v>
      </c>
      <c r="D6517" t="s">
        <v>10061</v>
      </c>
    </row>
    <row r="6518" spans="1:4" x14ac:dyDescent="0.25">
      <c r="A6518" t="s">
        <v>10059</v>
      </c>
      <c r="B6518" s="51">
        <v>3618</v>
      </c>
      <c r="C6518" t="s">
        <v>10061</v>
      </c>
    </row>
    <row r="6519" spans="1:4" x14ac:dyDescent="0.25">
      <c r="A6519" t="s">
        <v>10059</v>
      </c>
      <c r="B6519" s="51">
        <v>3618</v>
      </c>
      <c r="C6519" t="s">
        <v>10063</v>
      </c>
      <c r="D6519" t="s">
        <v>10061</v>
      </c>
    </row>
    <row r="6520" spans="1:4" x14ac:dyDescent="0.25">
      <c r="A6520" t="s">
        <v>10064</v>
      </c>
      <c r="B6520" s="51">
        <v>3619</v>
      </c>
      <c r="C6520" t="s">
        <v>10065</v>
      </c>
    </row>
    <row r="6521" spans="1:4" x14ac:dyDescent="0.25">
      <c r="A6521" t="s">
        <v>10064</v>
      </c>
      <c r="B6521" s="51">
        <v>3619</v>
      </c>
      <c r="C6521" t="s">
        <v>10066</v>
      </c>
      <c r="D6521" t="s">
        <v>10065</v>
      </c>
    </row>
    <row r="6522" spans="1:4" x14ac:dyDescent="0.25">
      <c r="A6522" t="s">
        <v>10064</v>
      </c>
      <c r="B6522" s="51">
        <v>3619</v>
      </c>
      <c r="C6522" t="s">
        <v>10067</v>
      </c>
      <c r="D6522" t="s">
        <v>10065</v>
      </c>
    </row>
    <row r="6523" spans="1:4" x14ac:dyDescent="0.25">
      <c r="A6523" t="s">
        <v>10068</v>
      </c>
      <c r="B6523" s="51">
        <v>3620</v>
      </c>
      <c r="C6523" t="s">
        <v>10069</v>
      </c>
    </row>
    <row r="6524" spans="1:4" x14ac:dyDescent="0.25">
      <c r="A6524" t="s">
        <v>10068</v>
      </c>
      <c r="B6524" s="51">
        <v>3620</v>
      </c>
      <c r="C6524" t="s">
        <v>10070</v>
      </c>
      <c r="D6524" t="s">
        <v>10069</v>
      </c>
    </row>
    <row r="6525" spans="1:4" x14ac:dyDescent="0.25">
      <c r="A6525" t="s">
        <v>10068</v>
      </c>
      <c r="B6525" s="51">
        <v>3620</v>
      </c>
      <c r="C6525" t="s">
        <v>10071</v>
      </c>
      <c r="D6525" t="s">
        <v>10069</v>
      </c>
    </row>
    <row r="6526" spans="1:4" x14ac:dyDescent="0.25">
      <c r="A6526" t="s">
        <v>10068</v>
      </c>
      <c r="B6526" s="51">
        <v>3620</v>
      </c>
      <c r="C6526" t="s">
        <v>10072</v>
      </c>
      <c r="D6526" t="s">
        <v>10069</v>
      </c>
    </row>
    <row r="6527" spans="1:4" x14ac:dyDescent="0.25">
      <c r="A6527" t="s">
        <v>10073</v>
      </c>
      <c r="B6527" s="51">
        <v>3621</v>
      </c>
      <c r="C6527" t="s">
        <v>10074</v>
      </c>
      <c r="D6527" t="s">
        <v>10075</v>
      </c>
    </row>
    <row r="6528" spans="1:4" x14ac:dyDescent="0.25">
      <c r="A6528" t="s">
        <v>10073</v>
      </c>
      <c r="B6528" s="51">
        <v>3621</v>
      </c>
      <c r="C6528" t="s">
        <v>10075</v>
      </c>
    </row>
    <row r="6529" spans="1:4" x14ac:dyDescent="0.25">
      <c r="A6529" t="s">
        <v>10073</v>
      </c>
      <c r="B6529" s="51">
        <v>3621</v>
      </c>
      <c r="C6529" t="s">
        <v>10076</v>
      </c>
      <c r="D6529" t="s">
        <v>10075</v>
      </c>
    </row>
    <row r="6530" spans="1:4" x14ac:dyDescent="0.25">
      <c r="A6530" t="s">
        <v>10073</v>
      </c>
      <c r="B6530" s="51">
        <v>3621</v>
      </c>
      <c r="C6530" t="s">
        <v>10077</v>
      </c>
      <c r="D6530" t="s">
        <v>10075</v>
      </c>
    </row>
    <row r="6531" spans="1:4" x14ac:dyDescent="0.25">
      <c r="A6531" t="s">
        <v>10078</v>
      </c>
      <c r="B6531" s="51">
        <v>3622</v>
      </c>
      <c r="C6531" t="s">
        <v>10079</v>
      </c>
      <c r="D6531" t="s">
        <v>10080</v>
      </c>
    </row>
    <row r="6532" spans="1:4" x14ac:dyDescent="0.25">
      <c r="A6532" t="s">
        <v>10078</v>
      </c>
      <c r="B6532" s="51">
        <v>3622</v>
      </c>
      <c r="C6532" t="s">
        <v>10081</v>
      </c>
      <c r="D6532" t="s">
        <v>10080</v>
      </c>
    </row>
    <row r="6533" spans="1:4" x14ac:dyDescent="0.25">
      <c r="A6533" t="s">
        <v>10078</v>
      </c>
      <c r="B6533" s="51">
        <v>3622</v>
      </c>
      <c r="C6533" t="s">
        <v>10082</v>
      </c>
      <c r="D6533" t="s">
        <v>10080</v>
      </c>
    </row>
    <row r="6534" spans="1:4" x14ac:dyDescent="0.25">
      <c r="A6534" t="s">
        <v>10078</v>
      </c>
      <c r="B6534" s="51">
        <v>3622</v>
      </c>
      <c r="C6534" t="s">
        <v>10080</v>
      </c>
    </row>
    <row r="6535" spans="1:4" x14ac:dyDescent="0.25">
      <c r="A6535" t="s">
        <v>10083</v>
      </c>
      <c r="B6535" s="51">
        <v>3623</v>
      </c>
      <c r="C6535" t="s">
        <v>10084</v>
      </c>
    </row>
    <row r="6536" spans="1:4" x14ac:dyDescent="0.25">
      <c r="A6536" t="s">
        <v>10083</v>
      </c>
      <c r="B6536" s="51">
        <v>3623</v>
      </c>
      <c r="C6536" t="s">
        <v>10085</v>
      </c>
      <c r="D6536" t="s">
        <v>10084</v>
      </c>
    </row>
    <row r="6537" spans="1:4" x14ac:dyDescent="0.25">
      <c r="A6537" t="s">
        <v>10083</v>
      </c>
      <c r="B6537" s="51">
        <v>3623</v>
      </c>
      <c r="C6537" t="s">
        <v>10086</v>
      </c>
      <c r="D6537" t="s">
        <v>10084</v>
      </c>
    </row>
    <row r="6538" spans="1:4" x14ac:dyDescent="0.25">
      <c r="A6538" t="s">
        <v>10087</v>
      </c>
      <c r="B6538" s="51">
        <v>3624</v>
      </c>
      <c r="C6538" t="s">
        <v>10088</v>
      </c>
      <c r="D6538" t="s">
        <v>10089</v>
      </c>
    </row>
    <row r="6539" spans="1:4" x14ac:dyDescent="0.25">
      <c r="A6539" t="s">
        <v>10087</v>
      </c>
      <c r="B6539" s="51">
        <v>3624</v>
      </c>
      <c r="C6539" t="s">
        <v>10089</v>
      </c>
    </row>
    <row r="6540" spans="1:4" x14ac:dyDescent="0.25">
      <c r="A6540" t="s">
        <v>10087</v>
      </c>
      <c r="B6540" s="51">
        <v>3624</v>
      </c>
      <c r="C6540" t="s">
        <v>10090</v>
      </c>
      <c r="D6540" t="s">
        <v>10089</v>
      </c>
    </row>
    <row r="6541" spans="1:4" x14ac:dyDescent="0.25">
      <c r="A6541" t="s">
        <v>10091</v>
      </c>
      <c r="B6541" s="51">
        <v>3625</v>
      </c>
      <c r="C6541" t="s">
        <v>10092</v>
      </c>
      <c r="D6541" t="s">
        <v>10093</v>
      </c>
    </row>
    <row r="6542" spans="1:4" x14ac:dyDescent="0.25">
      <c r="A6542" t="s">
        <v>10091</v>
      </c>
      <c r="B6542" s="51">
        <v>3625</v>
      </c>
      <c r="C6542" t="s">
        <v>10093</v>
      </c>
    </row>
    <row r="6543" spans="1:4" x14ac:dyDescent="0.25">
      <c r="A6543" t="s">
        <v>10091</v>
      </c>
      <c r="B6543" s="51">
        <v>3625</v>
      </c>
      <c r="C6543" t="s">
        <v>10094</v>
      </c>
      <c r="D6543" t="s">
        <v>10093</v>
      </c>
    </row>
    <row r="6544" spans="1:4" x14ac:dyDescent="0.25">
      <c r="A6544" t="s">
        <v>10095</v>
      </c>
      <c r="B6544" s="51">
        <v>3626</v>
      </c>
      <c r="C6544" t="s">
        <v>10096</v>
      </c>
      <c r="D6544" t="s">
        <v>10097</v>
      </c>
    </row>
    <row r="6545" spans="1:4" x14ac:dyDescent="0.25">
      <c r="A6545" t="s">
        <v>10095</v>
      </c>
      <c r="B6545" s="51">
        <v>3626</v>
      </c>
      <c r="C6545" t="s">
        <v>10097</v>
      </c>
    </row>
    <row r="6546" spans="1:4" x14ac:dyDescent="0.25">
      <c r="A6546" t="s">
        <v>10095</v>
      </c>
      <c r="B6546" s="51">
        <v>3626</v>
      </c>
      <c r="C6546" t="s">
        <v>10098</v>
      </c>
      <c r="D6546" t="s">
        <v>10097</v>
      </c>
    </row>
    <row r="6547" spans="1:4" x14ac:dyDescent="0.25">
      <c r="A6547" t="s">
        <v>10099</v>
      </c>
      <c r="B6547" s="51">
        <v>3627</v>
      </c>
      <c r="C6547" t="s">
        <v>10100</v>
      </c>
      <c r="D6547" t="s">
        <v>10101</v>
      </c>
    </row>
    <row r="6548" spans="1:4" x14ac:dyDescent="0.25">
      <c r="A6548" t="s">
        <v>10099</v>
      </c>
      <c r="B6548" s="51">
        <v>3627</v>
      </c>
      <c r="C6548" t="s">
        <v>10102</v>
      </c>
      <c r="D6548" t="s">
        <v>10101</v>
      </c>
    </row>
    <row r="6549" spans="1:4" x14ac:dyDescent="0.25">
      <c r="A6549" t="s">
        <v>10099</v>
      </c>
      <c r="B6549" s="51">
        <v>3627</v>
      </c>
      <c r="C6549" t="s">
        <v>10101</v>
      </c>
    </row>
    <row r="6550" spans="1:4" x14ac:dyDescent="0.25">
      <c r="A6550" t="s">
        <v>10099</v>
      </c>
      <c r="B6550" s="51">
        <v>3627</v>
      </c>
      <c r="C6550" t="s">
        <v>10103</v>
      </c>
      <c r="D6550" t="s">
        <v>10101</v>
      </c>
    </row>
    <row r="6551" spans="1:4" x14ac:dyDescent="0.25">
      <c r="A6551" t="s">
        <v>10099</v>
      </c>
      <c r="B6551" s="51">
        <v>3627</v>
      </c>
      <c r="C6551" t="s">
        <v>10104</v>
      </c>
      <c r="D6551" t="s">
        <v>10101</v>
      </c>
    </row>
    <row r="6552" spans="1:4" x14ac:dyDescent="0.25">
      <c r="A6552" t="s">
        <v>10105</v>
      </c>
      <c r="B6552" s="51">
        <v>3628</v>
      </c>
      <c r="C6552" t="s">
        <v>10106</v>
      </c>
      <c r="D6552" t="s">
        <v>10107</v>
      </c>
    </row>
    <row r="6553" spans="1:4" x14ac:dyDescent="0.25">
      <c r="A6553" t="s">
        <v>10105</v>
      </c>
      <c r="B6553" s="51">
        <v>3628</v>
      </c>
      <c r="C6553" t="s">
        <v>10107</v>
      </c>
    </row>
    <row r="6554" spans="1:4" x14ac:dyDescent="0.25">
      <c r="A6554" t="s">
        <v>10105</v>
      </c>
      <c r="B6554" s="51">
        <v>3628</v>
      </c>
      <c r="C6554" t="s">
        <v>10108</v>
      </c>
      <c r="D6554" t="s">
        <v>10107</v>
      </c>
    </row>
    <row r="6555" spans="1:4" x14ac:dyDescent="0.25">
      <c r="A6555" t="s">
        <v>10109</v>
      </c>
      <c r="B6555" s="51">
        <v>3629</v>
      </c>
      <c r="C6555" t="s">
        <v>10110</v>
      </c>
      <c r="D6555" t="s">
        <v>10111</v>
      </c>
    </row>
    <row r="6556" spans="1:4" x14ac:dyDescent="0.25">
      <c r="A6556" t="s">
        <v>10109</v>
      </c>
      <c r="B6556" s="51">
        <v>3629</v>
      </c>
      <c r="C6556" t="s">
        <v>10112</v>
      </c>
      <c r="D6556" t="s">
        <v>10111</v>
      </c>
    </row>
    <row r="6557" spans="1:4" x14ac:dyDescent="0.25">
      <c r="A6557" t="s">
        <v>10109</v>
      </c>
      <c r="B6557" s="51">
        <v>3629</v>
      </c>
      <c r="C6557" t="s">
        <v>10113</v>
      </c>
      <c r="D6557" t="s">
        <v>10111</v>
      </c>
    </row>
    <row r="6558" spans="1:4" x14ac:dyDescent="0.25">
      <c r="A6558" t="s">
        <v>10109</v>
      </c>
      <c r="B6558" s="51">
        <v>3629</v>
      </c>
      <c r="C6558" t="s">
        <v>10114</v>
      </c>
      <c r="D6558" t="s">
        <v>10111</v>
      </c>
    </row>
    <row r="6559" spans="1:4" x14ac:dyDescent="0.25">
      <c r="A6559" t="s">
        <v>10109</v>
      </c>
      <c r="B6559" s="51">
        <v>3629</v>
      </c>
      <c r="C6559" t="s">
        <v>10111</v>
      </c>
    </row>
    <row r="6560" spans="1:4" x14ac:dyDescent="0.25">
      <c r="A6560" t="s">
        <v>10109</v>
      </c>
      <c r="B6560" s="51">
        <v>3629</v>
      </c>
      <c r="C6560" t="s">
        <v>10115</v>
      </c>
      <c r="D6560" t="s">
        <v>10111</v>
      </c>
    </row>
    <row r="6561" spans="1:4" x14ac:dyDescent="0.25">
      <c r="A6561" t="s">
        <v>10116</v>
      </c>
      <c r="B6561" s="51">
        <v>3630</v>
      </c>
      <c r="C6561" t="s">
        <v>10117</v>
      </c>
      <c r="D6561" t="s">
        <v>10118</v>
      </c>
    </row>
    <row r="6562" spans="1:4" x14ac:dyDescent="0.25">
      <c r="A6562" t="s">
        <v>10116</v>
      </c>
      <c r="B6562" s="51">
        <v>3630</v>
      </c>
      <c r="C6562" t="s">
        <v>10119</v>
      </c>
      <c r="D6562" t="s">
        <v>10118</v>
      </c>
    </row>
    <row r="6563" spans="1:4" x14ac:dyDescent="0.25">
      <c r="A6563" t="s">
        <v>10116</v>
      </c>
      <c r="B6563" s="51">
        <v>3630</v>
      </c>
      <c r="C6563" t="s">
        <v>10118</v>
      </c>
    </row>
    <row r="6564" spans="1:4" x14ac:dyDescent="0.25">
      <c r="A6564" t="s">
        <v>10116</v>
      </c>
      <c r="B6564" s="51">
        <v>3630</v>
      </c>
      <c r="C6564" t="s">
        <v>10120</v>
      </c>
      <c r="D6564" t="s">
        <v>10118</v>
      </c>
    </row>
    <row r="6565" spans="1:4" x14ac:dyDescent="0.25">
      <c r="A6565" t="s">
        <v>10121</v>
      </c>
      <c r="B6565" s="51">
        <v>3631</v>
      </c>
      <c r="C6565" t="s">
        <v>10122</v>
      </c>
    </row>
    <row r="6566" spans="1:4" x14ac:dyDescent="0.25">
      <c r="A6566" t="s">
        <v>10121</v>
      </c>
      <c r="B6566" s="51">
        <v>3631</v>
      </c>
      <c r="C6566" t="s">
        <v>10123</v>
      </c>
      <c r="D6566" t="s">
        <v>10122</v>
      </c>
    </row>
    <row r="6567" spans="1:4" x14ac:dyDescent="0.25">
      <c r="A6567" t="s">
        <v>10121</v>
      </c>
      <c r="B6567" s="51">
        <v>3631</v>
      </c>
      <c r="C6567" t="s">
        <v>10124</v>
      </c>
      <c r="D6567" t="s">
        <v>10122</v>
      </c>
    </row>
    <row r="6568" spans="1:4" x14ac:dyDescent="0.25">
      <c r="A6568" t="s">
        <v>10121</v>
      </c>
      <c r="B6568" s="51">
        <v>3631</v>
      </c>
      <c r="C6568" t="s">
        <v>10125</v>
      </c>
      <c r="D6568" t="s">
        <v>10122</v>
      </c>
    </row>
    <row r="6569" spans="1:4" x14ac:dyDescent="0.25">
      <c r="A6569" t="s">
        <v>10121</v>
      </c>
      <c r="B6569" s="51">
        <v>3631</v>
      </c>
      <c r="C6569" t="s">
        <v>10126</v>
      </c>
      <c r="D6569" t="s">
        <v>10122</v>
      </c>
    </row>
    <row r="6570" spans="1:4" x14ac:dyDescent="0.25">
      <c r="A6570" t="s">
        <v>10127</v>
      </c>
      <c r="B6570" s="51">
        <v>3632</v>
      </c>
      <c r="C6570" t="s">
        <v>10128</v>
      </c>
      <c r="D6570" t="s">
        <v>10129</v>
      </c>
    </row>
    <row r="6571" spans="1:4" x14ac:dyDescent="0.25">
      <c r="A6571" t="s">
        <v>10127</v>
      </c>
      <c r="B6571" s="51">
        <v>3632</v>
      </c>
      <c r="C6571" t="s">
        <v>10130</v>
      </c>
      <c r="D6571" t="s">
        <v>10129</v>
      </c>
    </row>
    <row r="6572" spans="1:4" x14ac:dyDescent="0.25">
      <c r="A6572" t="s">
        <v>10127</v>
      </c>
      <c r="B6572" s="51">
        <v>3632</v>
      </c>
      <c r="C6572" t="s">
        <v>10131</v>
      </c>
      <c r="D6572" t="s">
        <v>10129</v>
      </c>
    </row>
    <row r="6573" spans="1:4" x14ac:dyDescent="0.25">
      <c r="A6573" t="s">
        <v>10127</v>
      </c>
      <c r="B6573" s="51">
        <v>3632</v>
      </c>
      <c r="C6573" t="s">
        <v>10132</v>
      </c>
      <c r="D6573" t="s">
        <v>10129</v>
      </c>
    </row>
    <row r="6574" spans="1:4" x14ac:dyDescent="0.25">
      <c r="A6574" t="s">
        <v>10127</v>
      </c>
      <c r="B6574" s="51">
        <v>3632</v>
      </c>
      <c r="C6574" t="s">
        <v>10133</v>
      </c>
      <c r="D6574" t="s">
        <v>10129</v>
      </c>
    </row>
    <row r="6575" spans="1:4" x14ac:dyDescent="0.25">
      <c r="A6575" t="s">
        <v>10127</v>
      </c>
      <c r="B6575" s="51">
        <v>3632</v>
      </c>
      <c r="C6575" t="s">
        <v>10129</v>
      </c>
    </row>
    <row r="6576" spans="1:4" x14ac:dyDescent="0.25">
      <c r="A6576" t="s">
        <v>10134</v>
      </c>
      <c r="B6576" s="51">
        <v>3633</v>
      </c>
      <c r="C6576" t="s">
        <v>10135</v>
      </c>
      <c r="D6576" t="s">
        <v>10136</v>
      </c>
    </row>
    <row r="6577" spans="1:4" x14ac:dyDescent="0.25">
      <c r="A6577" t="s">
        <v>10134</v>
      </c>
      <c r="B6577" s="51">
        <v>3633</v>
      </c>
      <c r="C6577" t="s">
        <v>10137</v>
      </c>
      <c r="D6577" t="s">
        <v>10136</v>
      </c>
    </row>
    <row r="6578" spans="1:4" x14ac:dyDescent="0.25">
      <c r="A6578" t="s">
        <v>10134</v>
      </c>
      <c r="B6578" s="51">
        <v>3633</v>
      </c>
      <c r="C6578" t="s">
        <v>10136</v>
      </c>
    </row>
    <row r="6579" spans="1:4" x14ac:dyDescent="0.25">
      <c r="A6579" t="s">
        <v>10134</v>
      </c>
      <c r="B6579" s="51">
        <v>3633</v>
      </c>
      <c r="C6579" t="s">
        <v>10138</v>
      </c>
      <c r="D6579" t="s">
        <v>10136</v>
      </c>
    </row>
    <row r="6580" spans="1:4" x14ac:dyDescent="0.25">
      <c r="A6580" t="s">
        <v>10134</v>
      </c>
      <c r="B6580" s="51">
        <v>3633</v>
      </c>
      <c r="C6580" t="s">
        <v>10139</v>
      </c>
      <c r="D6580" t="s">
        <v>10136</v>
      </c>
    </row>
    <row r="6581" spans="1:4" x14ac:dyDescent="0.25">
      <c r="A6581" t="s">
        <v>10134</v>
      </c>
      <c r="B6581" s="51">
        <v>3633</v>
      </c>
      <c r="C6581" t="s">
        <v>10140</v>
      </c>
      <c r="D6581" t="s">
        <v>10136</v>
      </c>
    </row>
    <row r="6582" spans="1:4" x14ac:dyDescent="0.25">
      <c r="A6582" t="s">
        <v>10141</v>
      </c>
      <c r="B6582" s="51">
        <v>3634</v>
      </c>
      <c r="C6582" t="s">
        <v>13318</v>
      </c>
      <c r="D6582" t="s">
        <v>10143</v>
      </c>
    </row>
    <row r="6583" spans="1:4" x14ac:dyDescent="0.25">
      <c r="A6583" t="s">
        <v>10141</v>
      </c>
      <c r="B6583" s="51">
        <v>3634</v>
      </c>
      <c r="C6583" t="s">
        <v>10142</v>
      </c>
      <c r="D6583" t="s">
        <v>10143</v>
      </c>
    </row>
    <row r="6584" spans="1:4" x14ac:dyDescent="0.25">
      <c r="A6584" t="s">
        <v>10141</v>
      </c>
      <c r="B6584" s="51">
        <v>3634</v>
      </c>
      <c r="C6584" t="s">
        <v>10143</v>
      </c>
    </row>
    <row r="6585" spans="1:4" x14ac:dyDescent="0.25">
      <c r="A6585" t="s">
        <v>10141</v>
      </c>
      <c r="B6585" s="51">
        <v>3634</v>
      </c>
      <c r="C6585" t="s">
        <v>10144</v>
      </c>
      <c r="D6585" t="s">
        <v>10143</v>
      </c>
    </row>
    <row r="6586" spans="1:4" x14ac:dyDescent="0.25">
      <c r="A6586" t="s">
        <v>10141</v>
      </c>
      <c r="B6586" s="51">
        <v>3634</v>
      </c>
      <c r="C6586" t="s">
        <v>10145</v>
      </c>
      <c r="D6586" t="s">
        <v>10143</v>
      </c>
    </row>
    <row r="6587" spans="1:4" x14ac:dyDescent="0.25">
      <c r="A6587" t="s">
        <v>10141</v>
      </c>
      <c r="B6587" s="51">
        <v>3634</v>
      </c>
      <c r="C6587" t="s">
        <v>10146</v>
      </c>
      <c r="D6587" t="s">
        <v>10143</v>
      </c>
    </row>
    <row r="6588" spans="1:4" x14ac:dyDescent="0.25">
      <c r="A6588" t="s">
        <v>10147</v>
      </c>
      <c r="B6588" s="51">
        <v>3635</v>
      </c>
      <c r="C6588" t="s">
        <v>10148</v>
      </c>
      <c r="D6588" t="s">
        <v>10149</v>
      </c>
    </row>
    <row r="6589" spans="1:4" x14ac:dyDescent="0.25">
      <c r="A6589" t="s">
        <v>10147</v>
      </c>
      <c r="B6589" s="51">
        <v>3635</v>
      </c>
      <c r="C6589" t="s">
        <v>10150</v>
      </c>
      <c r="D6589" t="s">
        <v>10149</v>
      </c>
    </row>
    <row r="6590" spans="1:4" x14ac:dyDescent="0.25">
      <c r="A6590" t="s">
        <v>10147</v>
      </c>
      <c r="B6590" s="51">
        <v>3635</v>
      </c>
      <c r="C6590" t="s">
        <v>10149</v>
      </c>
    </row>
    <row r="6591" spans="1:4" x14ac:dyDescent="0.25">
      <c r="A6591" t="s">
        <v>10147</v>
      </c>
      <c r="B6591" s="51">
        <v>3635</v>
      </c>
      <c r="C6591" t="s">
        <v>10151</v>
      </c>
      <c r="D6591" t="s">
        <v>10149</v>
      </c>
    </row>
    <row r="6592" spans="1:4" x14ac:dyDescent="0.25">
      <c r="A6592" t="s">
        <v>10152</v>
      </c>
      <c r="B6592" s="51">
        <v>3636</v>
      </c>
      <c r="C6592" t="s">
        <v>10153</v>
      </c>
      <c r="D6592" t="s">
        <v>10154</v>
      </c>
    </row>
    <row r="6593" spans="1:4" x14ac:dyDescent="0.25">
      <c r="A6593" t="s">
        <v>10152</v>
      </c>
      <c r="B6593" s="51">
        <v>3636</v>
      </c>
      <c r="C6593" t="s">
        <v>10155</v>
      </c>
      <c r="D6593" t="s">
        <v>10154</v>
      </c>
    </row>
    <row r="6594" spans="1:4" x14ac:dyDescent="0.25">
      <c r="A6594" t="s">
        <v>10152</v>
      </c>
      <c r="B6594" s="51">
        <v>3636</v>
      </c>
      <c r="C6594" t="s">
        <v>10156</v>
      </c>
      <c r="D6594" t="s">
        <v>10154</v>
      </c>
    </row>
    <row r="6595" spans="1:4" x14ac:dyDescent="0.25">
      <c r="A6595" t="s">
        <v>10152</v>
      </c>
      <c r="B6595" s="51">
        <v>3636</v>
      </c>
      <c r="C6595" t="s">
        <v>10154</v>
      </c>
    </row>
    <row r="6596" spans="1:4" x14ac:dyDescent="0.25">
      <c r="A6596" t="s">
        <v>10157</v>
      </c>
      <c r="B6596" s="51">
        <v>3637</v>
      </c>
      <c r="C6596" t="s">
        <v>10158</v>
      </c>
      <c r="D6596" t="s">
        <v>10159</v>
      </c>
    </row>
    <row r="6597" spans="1:4" x14ac:dyDescent="0.25">
      <c r="A6597" t="s">
        <v>10157</v>
      </c>
      <c r="B6597" s="51">
        <v>3637</v>
      </c>
      <c r="C6597" t="s">
        <v>10159</v>
      </c>
    </row>
    <row r="6598" spans="1:4" x14ac:dyDescent="0.25">
      <c r="A6598" t="s">
        <v>10160</v>
      </c>
      <c r="B6598" s="51">
        <v>3638</v>
      </c>
      <c r="C6598" t="s">
        <v>10161</v>
      </c>
      <c r="D6598" t="s">
        <v>10162</v>
      </c>
    </row>
    <row r="6599" spans="1:4" x14ac:dyDescent="0.25">
      <c r="A6599" t="s">
        <v>10160</v>
      </c>
      <c r="B6599" s="51">
        <v>3638</v>
      </c>
      <c r="C6599" t="s">
        <v>10162</v>
      </c>
    </row>
    <row r="6600" spans="1:4" x14ac:dyDescent="0.25">
      <c r="A6600" t="s">
        <v>10163</v>
      </c>
      <c r="B6600" s="51">
        <v>3639</v>
      </c>
      <c r="C6600" t="s">
        <v>10164</v>
      </c>
      <c r="D6600" t="s">
        <v>10165</v>
      </c>
    </row>
    <row r="6601" spans="1:4" x14ac:dyDescent="0.25">
      <c r="A6601" t="s">
        <v>10163</v>
      </c>
      <c r="B6601" s="51">
        <v>3639</v>
      </c>
      <c r="C6601" t="s">
        <v>10165</v>
      </c>
    </row>
    <row r="6602" spans="1:4" x14ac:dyDescent="0.25">
      <c r="A6602" t="s">
        <v>10163</v>
      </c>
      <c r="B6602" s="51">
        <v>3639</v>
      </c>
      <c r="C6602" t="s">
        <v>10166</v>
      </c>
      <c r="D6602" t="s">
        <v>10165</v>
      </c>
    </row>
    <row r="6603" spans="1:4" x14ac:dyDescent="0.25">
      <c r="A6603" t="s">
        <v>10167</v>
      </c>
      <c r="B6603" s="51">
        <v>3640</v>
      </c>
      <c r="C6603" t="s">
        <v>10168</v>
      </c>
    </row>
    <row r="6604" spans="1:4" x14ac:dyDescent="0.25">
      <c r="A6604" t="s">
        <v>10167</v>
      </c>
      <c r="B6604" s="51">
        <v>3640</v>
      </c>
      <c r="C6604" t="s">
        <v>10169</v>
      </c>
      <c r="D6604" t="s">
        <v>10168</v>
      </c>
    </row>
    <row r="6605" spans="1:4" x14ac:dyDescent="0.25">
      <c r="A6605" t="s">
        <v>10167</v>
      </c>
      <c r="B6605" s="51">
        <v>3640</v>
      </c>
      <c r="C6605" t="s">
        <v>10170</v>
      </c>
      <c r="D6605" t="s">
        <v>10168</v>
      </c>
    </row>
    <row r="6606" spans="1:4" x14ac:dyDescent="0.25">
      <c r="A6606" t="s">
        <v>10167</v>
      </c>
      <c r="B6606" s="51">
        <v>3640</v>
      </c>
      <c r="C6606" t="s">
        <v>10171</v>
      </c>
      <c r="D6606" t="s">
        <v>10168</v>
      </c>
    </row>
    <row r="6607" spans="1:4" x14ac:dyDescent="0.25">
      <c r="A6607" t="s">
        <v>10172</v>
      </c>
      <c r="B6607" s="51">
        <v>3641</v>
      </c>
      <c r="C6607" t="s">
        <v>10173</v>
      </c>
      <c r="D6607" t="s">
        <v>10174</v>
      </c>
    </row>
    <row r="6608" spans="1:4" x14ac:dyDescent="0.25">
      <c r="A6608" t="s">
        <v>10172</v>
      </c>
      <c r="B6608" s="51">
        <v>3641</v>
      </c>
      <c r="C6608" t="s">
        <v>10174</v>
      </c>
    </row>
    <row r="6609" spans="1:4" x14ac:dyDescent="0.25">
      <c r="A6609" t="s">
        <v>10175</v>
      </c>
      <c r="B6609" s="51">
        <v>3642</v>
      </c>
      <c r="C6609" t="s">
        <v>10176</v>
      </c>
      <c r="D6609" t="s">
        <v>10177</v>
      </c>
    </row>
    <row r="6610" spans="1:4" x14ac:dyDescent="0.25">
      <c r="A6610" t="s">
        <v>10175</v>
      </c>
      <c r="B6610" s="51">
        <v>3642</v>
      </c>
      <c r="C6610" t="s">
        <v>10177</v>
      </c>
    </row>
    <row r="6611" spans="1:4" x14ac:dyDescent="0.25">
      <c r="A6611" t="s">
        <v>10178</v>
      </c>
      <c r="B6611" s="51">
        <v>3643</v>
      </c>
      <c r="C6611" t="s">
        <v>10179</v>
      </c>
    </row>
    <row r="6612" spans="1:4" x14ac:dyDescent="0.25">
      <c r="A6612" t="s">
        <v>10178</v>
      </c>
      <c r="B6612" s="51">
        <v>3643</v>
      </c>
      <c r="C6612" t="s">
        <v>10180</v>
      </c>
      <c r="D6612" t="s">
        <v>10179</v>
      </c>
    </row>
    <row r="6613" spans="1:4" x14ac:dyDescent="0.25">
      <c r="A6613" t="s">
        <v>10181</v>
      </c>
      <c r="B6613" s="51">
        <v>3644</v>
      </c>
      <c r="C6613" t="s">
        <v>10182</v>
      </c>
    </row>
    <row r="6614" spans="1:4" x14ac:dyDescent="0.25">
      <c r="A6614" t="s">
        <v>10183</v>
      </c>
      <c r="B6614" s="51">
        <v>3645</v>
      </c>
      <c r="C6614" t="s">
        <v>10184</v>
      </c>
      <c r="D6614" t="s">
        <v>10185</v>
      </c>
    </row>
    <row r="6615" spans="1:4" x14ac:dyDescent="0.25">
      <c r="A6615" t="s">
        <v>10183</v>
      </c>
      <c r="B6615" s="51">
        <v>3645</v>
      </c>
      <c r="C6615" t="s">
        <v>10185</v>
      </c>
    </row>
    <row r="6616" spans="1:4" x14ac:dyDescent="0.25">
      <c r="A6616" t="s">
        <v>10183</v>
      </c>
      <c r="B6616" s="51">
        <v>3645</v>
      </c>
      <c r="C6616" t="s">
        <v>10186</v>
      </c>
      <c r="D6616" t="s">
        <v>10185</v>
      </c>
    </row>
    <row r="6617" spans="1:4" x14ac:dyDescent="0.25">
      <c r="A6617" t="s">
        <v>10183</v>
      </c>
      <c r="B6617" s="51">
        <v>3645</v>
      </c>
      <c r="C6617" t="s">
        <v>10187</v>
      </c>
      <c r="D6617" t="s">
        <v>10185</v>
      </c>
    </row>
    <row r="6618" spans="1:4" x14ac:dyDescent="0.25">
      <c r="A6618" t="s">
        <v>10188</v>
      </c>
      <c r="B6618" s="51">
        <v>3646</v>
      </c>
      <c r="C6618" t="s">
        <v>10189</v>
      </c>
      <c r="D6618" t="s">
        <v>10190</v>
      </c>
    </row>
    <row r="6619" spans="1:4" x14ac:dyDescent="0.25">
      <c r="A6619" t="s">
        <v>10188</v>
      </c>
      <c r="B6619" s="51">
        <v>3646</v>
      </c>
      <c r="C6619" t="s">
        <v>10190</v>
      </c>
    </row>
    <row r="6620" spans="1:4" x14ac:dyDescent="0.25">
      <c r="A6620" t="s">
        <v>10188</v>
      </c>
      <c r="B6620" s="51">
        <v>3646</v>
      </c>
      <c r="C6620" t="s">
        <v>10191</v>
      </c>
      <c r="D6620" t="s">
        <v>10190</v>
      </c>
    </row>
    <row r="6621" spans="1:4" x14ac:dyDescent="0.25">
      <c r="A6621" t="s">
        <v>10188</v>
      </c>
      <c r="B6621" s="51">
        <v>3646</v>
      </c>
      <c r="C6621" t="s">
        <v>10192</v>
      </c>
      <c r="D6621" t="s">
        <v>10190</v>
      </c>
    </row>
    <row r="6622" spans="1:4" x14ac:dyDescent="0.25">
      <c r="A6622" t="s">
        <v>10188</v>
      </c>
      <c r="B6622" s="51">
        <v>3646</v>
      </c>
      <c r="C6622" t="s">
        <v>10193</v>
      </c>
      <c r="D6622" t="s">
        <v>10190</v>
      </c>
    </row>
    <row r="6623" spans="1:4" x14ac:dyDescent="0.25">
      <c r="A6623" t="s">
        <v>10194</v>
      </c>
      <c r="B6623" s="51">
        <v>3647</v>
      </c>
      <c r="C6623" t="s">
        <v>10195</v>
      </c>
      <c r="D6623" t="s">
        <v>10196</v>
      </c>
    </row>
    <row r="6624" spans="1:4" x14ac:dyDescent="0.25">
      <c r="A6624" t="s">
        <v>10194</v>
      </c>
      <c r="B6624" s="51">
        <v>3647</v>
      </c>
      <c r="C6624" t="s">
        <v>10196</v>
      </c>
    </row>
    <row r="6625" spans="1:4" x14ac:dyDescent="0.25">
      <c r="A6625" t="s">
        <v>10194</v>
      </c>
      <c r="B6625" s="51">
        <v>3647</v>
      </c>
      <c r="C6625" t="s">
        <v>10197</v>
      </c>
      <c r="D6625" t="s">
        <v>10196</v>
      </c>
    </row>
    <row r="6626" spans="1:4" x14ac:dyDescent="0.25">
      <c r="A6626" t="s">
        <v>10198</v>
      </c>
      <c r="B6626" s="51">
        <v>3648</v>
      </c>
      <c r="C6626" t="s">
        <v>10199</v>
      </c>
      <c r="D6626" t="s">
        <v>10200</v>
      </c>
    </row>
    <row r="6627" spans="1:4" x14ac:dyDescent="0.25">
      <c r="A6627" t="s">
        <v>10198</v>
      </c>
      <c r="B6627" s="51">
        <v>3648</v>
      </c>
      <c r="C6627" t="s">
        <v>10200</v>
      </c>
    </row>
    <row r="6628" spans="1:4" x14ac:dyDescent="0.25">
      <c r="A6628" t="s">
        <v>10201</v>
      </c>
      <c r="B6628" s="51">
        <v>3649</v>
      </c>
      <c r="C6628" t="s">
        <v>10202</v>
      </c>
      <c r="D6628" t="s">
        <v>10203</v>
      </c>
    </row>
    <row r="6629" spans="1:4" x14ac:dyDescent="0.25">
      <c r="A6629" t="s">
        <v>10201</v>
      </c>
      <c r="B6629" s="51">
        <v>3649</v>
      </c>
      <c r="C6629" t="s">
        <v>10204</v>
      </c>
      <c r="D6629" t="s">
        <v>10203</v>
      </c>
    </row>
    <row r="6630" spans="1:4" x14ac:dyDescent="0.25">
      <c r="A6630" t="s">
        <v>10201</v>
      </c>
      <c r="B6630" s="51">
        <v>3649</v>
      </c>
      <c r="C6630" t="s">
        <v>10203</v>
      </c>
    </row>
    <row r="6631" spans="1:4" x14ac:dyDescent="0.25">
      <c r="A6631" t="s">
        <v>10205</v>
      </c>
      <c r="B6631" s="51">
        <v>3650</v>
      </c>
      <c r="C6631" t="s">
        <v>10206</v>
      </c>
      <c r="D6631" t="s">
        <v>10207</v>
      </c>
    </row>
    <row r="6632" spans="1:4" x14ac:dyDescent="0.25">
      <c r="A6632" t="s">
        <v>10205</v>
      </c>
      <c r="B6632" s="51">
        <v>3650</v>
      </c>
      <c r="C6632" t="s">
        <v>10208</v>
      </c>
      <c r="D6632" t="s">
        <v>10207</v>
      </c>
    </row>
    <row r="6633" spans="1:4" x14ac:dyDescent="0.25">
      <c r="A6633" t="s">
        <v>10205</v>
      </c>
      <c r="B6633" s="51">
        <v>3650</v>
      </c>
      <c r="C6633" t="s">
        <v>10207</v>
      </c>
    </row>
    <row r="6634" spans="1:4" x14ac:dyDescent="0.25">
      <c r="A6634" t="s">
        <v>10205</v>
      </c>
      <c r="B6634" s="51">
        <v>3650</v>
      </c>
      <c r="C6634" t="s">
        <v>10209</v>
      </c>
      <c r="D6634" t="s">
        <v>10207</v>
      </c>
    </row>
    <row r="6635" spans="1:4" x14ac:dyDescent="0.25">
      <c r="A6635" t="s">
        <v>10210</v>
      </c>
      <c r="B6635" s="51">
        <v>3651</v>
      </c>
      <c r="C6635" t="s">
        <v>10211</v>
      </c>
    </row>
    <row r="6636" spans="1:4" x14ac:dyDescent="0.25">
      <c r="A6636" t="s">
        <v>10210</v>
      </c>
      <c r="B6636" s="51">
        <v>3651</v>
      </c>
      <c r="C6636" t="s">
        <v>10212</v>
      </c>
      <c r="D6636" t="s">
        <v>10211</v>
      </c>
    </row>
    <row r="6637" spans="1:4" x14ac:dyDescent="0.25">
      <c r="A6637" t="s">
        <v>10210</v>
      </c>
      <c r="B6637" s="51">
        <v>3651</v>
      </c>
      <c r="C6637" t="s">
        <v>10213</v>
      </c>
      <c r="D6637" t="s">
        <v>10211</v>
      </c>
    </row>
    <row r="6638" spans="1:4" x14ac:dyDescent="0.25">
      <c r="A6638" t="s">
        <v>10214</v>
      </c>
      <c r="B6638" s="51">
        <v>3652</v>
      </c>
      <c r="C6638" t="s">
        <v>10215</v>
      </c>
    </row>
    <row r="6639" spans="1:4" x14ac:dyDescent="0.25">
      <c r="A6639" t="s">
        <v>10214</v>
      </c>
      <c r="B6639" s="51">
        <v>3652</v>
      </c>
      <c r="C6639" t="s">
        <v>10216</v>
      </c>
      <c r="D6639" t="s">
        <v>10215</v>
      </c>
    </row>
    <row r="6640" spans="1:4" x14ac:dyDescent="0.25">
      <c r="A6640" t="s">
        <v>10214</v>
      </c>
      <c r="B6640" s="51">
        <v>3652</v>
      </c>
      <c r="C6640" t="s">
        <v>10217</v>
      </c>
      <c r="D6640" t="s">
        <v>10215</v>
      </c>
    </row>
    <row r="6641" spans="1:4" x14ac:dyDescent="0.25">
      <c r="A6641" t="s">
        <v>10218</v>
      </c>
      <c r="B6641" s="51">
        <v>3653</v>
      </c>
      <c r="C6641" t="s">
        <v>10219</v>
      </c>
      <c r="D6641" t="s">
        <v>10220</v>
      </c>
    </row>
    <row r="6642" spans="1:4" x14ac:dyDescent="0.25">
      <c r="A6642" t="s">
        <v>10218</v>
      </c>
      <c r="B6642" s="51">
        <v>3653</v>
      </c>
      <c r="C6642" t="s">
        <v>10220</v>
      </c>
    </row>
    <row r="6643" spans="1:4" x14ac:dyDescent="0.25">
      <c r="A6643" t="s">
        <v>10218</v>
      </c>
      <c r="B6643" s="51">
        <v>3653</v>
      </c>
      <c r="C6643" t="s">
        <v>10221</v>
      </c>
      <c r="D6643" t="s">
        <v>10220</v>
      </c>
    </row>
    <row r="6644" spans="1:4" x14ac:dyDescent="0.25">
      <c r="A6644" t="s">
        <v>10218</v>
      </c>
      <c r="B6644" s="51">
        <v>3653</v>
      </c>
      <c r="C6644" t="s">
        <v>10222</v>
      </c>
      <c r="D6644" t="s">
        <v>10220</v>
      </c>
    </row>
    <row r="6645" spans="1:4" x14ac:dyDescent="0.25">
      <c r="A6645" t="s">
        <v>10218</v>
      </c>
      <c r="B6645" s="51">
        <v>3653</v>
      </c>
      <c r="C6645" t="s">
        <v>10223</v>
      </c>
      <c r="D6645" t="s">
        <v>10220</v>
      </c>
    </row>
    <row r="6646" spans="1:4" x14ac:dyDescent="0.25">
      <c r="A6646" t="s">
        <v>10218</v>
      </c>
      <c r="B6646" s="51">
        <v>3653</v>
      </c>
      <c r="C6646" t="s">
        <v>10224</v>
      </c>
      <c r="D6646" t="s">
        <v>10220</v>
      </c>
    </row>
    <row r="6647" spans="1:4" x14ac:dyDescent="0.25">
      <c r="A6647" t="s">
        <v>10225</v>
      </c>
      <c r="B6647" s="51">
        <v>3654</v>
      </c>
      <c r="C6647" t="s">
        <v>10226</v>
      </c>
    </row>
    <row r="6648" spans="1:4" x14ac:dyDescent="0.25">
      <c r="A6648" t="s">
        <v>10225</v>
      </c>
      <c r="B6648" s="51">
        <v>3654</v>
      </c>
      <c r="C6648" t="s">
        <v>10227</v>
      </c>
      <c r="D6648" t="s">
        <v>10226</v>
      </c>
    </row>
    <row r="6649" spans="1:4" x14ac:dyDescent="0.25">
      <c r="A6649" t="s">
        <v>10228</v>
      </c>
      <c r="B6649" s="51">
        <v>3655</v>
      </c>
      <c r="C6649" t="s">
        <v>10229</v>
      </c>
    </row>
    <row r="6650" spans="1:4" x14ac:dyDescent="0.25">
      <c r="A6650" t="s">
        <v>10228</v>
      </c>
      <c r="B6650" s="51">
        <v>3655</v>
      </c>
      <c r="C6650" t="s">
        <v>10230</v>
      </c>
      <c r="D6650" t="s">
        <v>10229</v>
      </c>
    </row>
    <row r="6651" spans="1:4" x14ac:dyDescent="0.25">
      <c r="A6651" t="s">
        <v>10228</v>
      </c>
      <c r="B6651" s="51">
        <v>3655</v>
      </c>
      <c r="C6651" t="s">
        <v>10231</v>
      </c>
      <c r="D6651" t="s">
        <v>10229</v>
      </c>
    </row>
    <row r="6652" spans="1:4" x14ac:dyDescent="0.25">
      <c r="A6652" t="s">
        <v>10228</v>
      </c>
      <c r="B6652" s="51">
        <v>3655</v>
      </c>
      <c r="C6652" t="s">
        <v>10232</v>
      </c>
      <c r="D6652" t="s">
        <v>10229</v>
      </c>
    </row>
    <row r="6653" spans="1:4" x14ac:dyDescent="0.25">
      <c r="A6653" t="s">
        <v>10233</v>
      </c>
      <c r="B6653" s="51">
        <v>3656</v>
      </c>
      <c r="C6653" t="s">
        <v>10234</v>
      </c>
      <c r="D6653" t="s">
        <v>10235</v>
      </c>
    </row>
    <row r="6654" spans="1:4" x14ac:dyDescent="0.25">
      <c r="A6654" t="s">
        <v>10233</v>
      </c>
      <c r="B6654" s="51">
        <v>3656</v>
      </c>
      <c r="C6654" t="s">
        <v>10236</v>
      </c>
      <c r="D6654" t="s">
        <v>10235</v>
      </c>
    </row>
    <row r="6655" spans="1:4" x14ac:dyDescent="0.25">
      <c r="A6655" t="s">
        <v>10233</v>
      </c>
      <c r="B6655" s="51">
        <v>3656</v>
      </c>
      <c r="C6655" t="s">
        <v>10235</v>
      </c>
    </row>
    <row r="6656" spans="1:4" x14ac:dyDescent="0.25">
      <c r="A6656" t="s">
        <v>10237</v>
      </c>
      <c r="B6656" s="51">
        <v>3657</v>
      </c>
      <c r="C6656" t="s">
        <v>10238</v>
      </c>
      <c r="D6656" t="s">
        <v>10239</v>
      </c>
    </row>
    <row r="6657" spans="1:4" x14ac:dyDescent="0.25">
      <c r="A6657" t="s">
        <v>10237</v>
      </c>
      <c r="B6657" s="51">
        <v>3657</v>
      </c>
      <c r="C6657" t="s">
        <v>10239</v>
      </c>
    </row>
    <row r="6658" spans="1:4" x14ac:dyDescent="0.25">
      <c r="A6658" t="s">
        <v>10237</v>
      </c>
      <c r="B6658" s="51">
        <v>3657</v>
      </c>
      <c r="C6658" t="s">
        <v>10240</v>
      </c>
      <c r="D6658" t="s">
        <v>10239</v>
      </c>
    </row>
    <row r="6659" spans="1:4" x14ac:dyDescent="0.25">
      <c r="A6659" t="s">
        <v>10237</v>
      </c>
      <c r="B6659" s="51">
        <v>3657</v>
      </c>
      <c r="C6659" t="s">
        <v>10241</v>
      </c>
      <c r="D6659" t="s">
        <v>10239</v>
      </c>
    </row>
    <row r="6660" spans="1:4" x14ac:dyDescent="0.25">
      <c r="A6660" t="s">
        <v>10242</v>
      </c>
      <c r="B6660" s="51">
        <v>3658</v>
      </c>
      <c r="C6660" t="s">
        <v>10243</v>
      </c>
    </row>
    <row r="6661" spans="1:4" x14ac:dyDescent="0.25">
      <c r="A6661" t="s">
        <v>10242</v>
      </c>
      <c r="B6661" s="51">
        <v>3658</v>
      </c>
      <c r="C6661" t="s">
        <v>10244</v>
      </c>
      <c r="D6661" t="s">
        <v>10243</v>
      </c>
    </row>
    <row r="6662" spans="1:4" x14ac:dyDescent="0.25">
      <c r="A6662" t="s">
        <v>10242</v>
      </c>
      <c r="B6662" s="51">
        <v>3658</v>
      </c>
      <c r="C6662" t="s">
        <v>10245</v>
      </c>
      <c r="D6662" t="s">
        <v>10243</v>
      </c>
    </row>
    <row r="6663" spans="1:4" x14ac:dyDescent="0.25">
      <c r="A6663" t="s">
        <v>10242</v>
      </c>
      <c r="B6663" s="51">
        <v>3658</v>
      </c>
      <c r="C6663" t="s">
        <v>10246</v>
      </c>
      <c r="D6663" t="s">
        <v>10243</v>
      </c>
    </row>
    <row r="6664" spans="1:4" x14ac:dyDescent="0.25">
      <c r="A6664" t="s">
        <v>10247</v>
      </c>
      <c r="B6664" s="51">
        <v>3659</v>
      </c>
      <c r="C6664" t="s">
        <v>10248</v>
      </c>
      <c r="D6664" t="s">
        <v>10249</v>
      </c>
    </row>
    <row r="6665" spans="1:4" x14ac:dyDescent="0.25">
      <c r="A6665" t="s">
        <v>10247</v>
      </c>
      <c r="B6665" s="51">
        <v>3659</v>
      </c>
      <c r="C6665" t="s">
        <v>10250</v>
      </c>
      <c r="D6665" t="s">
        <v>10249</v>
      </c>
    </row>
    <row r="6666" spans="1:4" x14ac:dyDescent="0.25">
      <c r="A6666" t="s">
        <v>10247</v>
      </c>
      <c r="B6666" s="51">
        <v>3659</v>
      </c>
      <c r="C6666" t="s">
        <v>10251</v>
      </c>
      <c r="D6666" t="s">
        <v>10249</v>
      </c>
    </row>
    <row r="6667" spans="1:4" x14ac:dyDescent="0.25">
      <c r="A6667" t="s">
        <v>10247</v>
      </c>
      <c r="B6667" s="51">
        <v>3659</v>
      </c>
      <c r="C6667" t="s">
        <v>10252</v>
      </c>
      <c r="D6667" t="s">
        <v>10249</v>
      </c>
    </row>
    <row r="6668" spans="1:4" x14ac:dyDescent="0.25">
      <c r="A6668" t="s">
        <v>10247</v>
      </c>
      <c r="B6668" s="51">
        <v>3659</v>
      </c>
      <c r="C6668" t="s">
        <v>10249</v>
      </c>
    </row>
    <row r="6669" spans="1:4" x14ac:dyDescent="0.25">
      <c r="A6669" t="s">
        <v>10253</v>
      </c>
      <c r="B6669" s="51">
        <v>3660</v>
      </c>
      <c r="C6669" t="s">
        <v>10254</v>
      </c>
    </row>
    <row r="6670" spans="1:4" x14ac:dyDescent="0.25">
      <c r="A6670" t="s">
        <v>10255</v>
      </c>
      <c r="B6670" s="51">
        <v>3661</v>
      </c>
      <c r="C6670" t="s">
        <v>10256</v>
      </c>
      <c r="D6670" t="s">
        <v>10257</v>
      </c>
    </row>
    <row r="6671" spans="1:4" x14ac:dyDescent="0.25">
      <c r="A6671" t="s">
        <v>10255</v>
      </c>
      <c r="B6671" s="51">
        <v>3661</v>
      </c>
      <c r="C6671" t="s">
        <v>10257</v>
      </c>
    </row>
    <row r="6672" spans="1:4" x14ac:dyDescent="0.25">
      <c r="A6672" t="s">
        <v>10255</v>
      </c>
      <c r="B6672" s="51">
        <v>3661</v>
      </c>
      <c r="C6672" t="s">
        <v>10258</v>
      </c>
      <c r="D6672" t="s">
        <v>10257</v>
      </c>
    </row>
    <row r="6673" spans="1:4" x14ac:dyDescent="0.25">
      <c r="A6673" t="s">
        <v>10259</v>
      </c>
      <c r="B6673" s="51">
        <v>3662</v>
      </c>
      <c r="C6673" t="s">
        <v>10260</v>
      </c>
    </row>
    <row r="6674" spans="1:4" x14ac:dyDescent="0.25">
      <c r="A6674" t="s">
        <v>10259</v>
      </c>
      <c r="B6674" s="51">
        <v>3662</v>
      </c>
      <c r="C6674" t="s">
        <v>10261</v>
      </c>
      <c r="D6674" t="s">
        <v>10260</v>
      </c>
    </row>
    <row r="6675" spans="1:4" x14ac:dyDescent="0.25">
      <c r="A6675" t="s">
        <v>10259</v>
      </c>
      <c r="B6675" s="51">
        <v>3662</v>
      </c>
      <c r="C6675" t="s">
        <v>10262</v>
      </c>
      <c r="D6675" t="s">
        <v>10260</v>
      </c>
    </row>
    <row r="6676" spans="1:4" x14ac:dyDescent="0.25">
      <c r="A6676" t="s">
        <v>10259</v>
      </c>
      <c r="B6676" s="51">
        <v>3662</v>
      </c>
      <c r="C6676" t="s">
        <v>10263</v>
      </c>
      <c r="D6676" t="s">
        <v>10260</v>
      </c>
    </row>
    <row r="6677" spans="1:4" x14ac:dyDescent="0.25">
      <c r="A6677" t="s">
        <v>10264</v>
      </c>
      <c r="B6677" s="51">
        <v>3663</v>
      </c>
      <c r="C6677" t="s">
        <v>10265</v>
      </c>
    </row>
    <row r="6678" spans="1:4" x14ac:dyDescent="0.25">
      <c r="A6678" t="s">
        <v>10264</v>
      </c>
      <c r="B6678" s="51">
        <v>3663</v>
      </c>
      <c r="C6678" t="s">
        <v>10266</v>
      </c>
      <c r="D6678" t="s">
        <v>10265</v>
      </c>
    </row>
    <row r="6679" spans="1:4" x14ac:dyDescent="0.25">
      <c r="A6679" t="s">
        <v>10264</v>
      </c>
      <c r="B6679" s="51">
        <v>3663</v>
      </c>
      <c r="C6679" t="s">
        <v>10267</v>
      </c>
      <c r="D6679" t="s">
        <v>10265</v>
      </c>
    </row>
    <row r="6680" spans="1:4" x14ac:dyDescent="0.25">
      <c r="A6680" t="s">
        <v>10268</v>
      </c>
      <c r="B6680" s="51">
        <v>3664</v>
      </c>
      <c r="C6680" t="s">
        <v>10269</v>
      </c>
    </row>
    <row r="6681" spans="1:4" x14ac:dyDescent="0.25">
      <c r="A6681" t="s">
        <v>10268</v>
      </c>
      <c r="B6681" s="51">
        <v>3664</v>
      </c>
      <c r="C6681" t="s">
        <v>10270</v>
      </c>
      <c r="D6681" t="s">
        <v>10269</v>
      </c>
    </row>
    <row r="6682" spans="1:4" x14ac:dyDescent="0.25">
      <c r="A6682" t="s">
        <v>10268</v>
      </c>
      <c r="B6682" s="51">
        <v>3664</v>
      </c>
      <c r="C6682" t="s">
        <v>10271</v>
      </c>
      <c r="D6682" t="s">
        <v>10269</v>
      </c>
    </row>
    <row r="6683" spans="1:4" x14ac:dyDescent="0.25">
      <c r="A6683" t="s">
        <v>10272</v>
      </c>
      <c r="B6683" s="51">
        <v>3665</v>
      </c>
      <c r="C6683" t="s">
        <v>10273</v>
      </c>
    </row>
    <row r="6684" spans="1:4" x14ac:dyDescent="0.25">
      <c r="A6684" t="s">
        <v>10272</v>
      </c>
      <c r="B6684" s="51">
        <v>3665</v>
      </c>
      <c r="C6684" t="s">
        <v>10274</v>
      </c>
      <c r="D6684" t="s">
        <v>10273</v>
      </c>
    </row>
    <row r="6685" spans="1:4" x14ac:dyDescent="0.25">
      <c r="A6685" t="s">
        <v>10272</v>
      </c>
      <c r="B6685" s="51">
        <v>3665</v>
      </c>
      <c r="C6685" t="s">
        <v>10275</v>
      </c>
      <c r="D6685" t="s">
        <v>10273</v>
      </c>
    </row>
    <row r="6686" spans="1:4" x14ac:dyDescent="0.25">
      <c r="A6686" t="s">
        <v>10276</v>
      </c>
      <c r="B6686" s="51">
        <v>3666</v>
      </c>
      <c r="C6686" t="s">
        <v>10277</v>
      </c>
      <c r="D6686" t="s">
        <v>10278</v>
      </c>
    </row>
    <row r="6687" spans="1:4" x14ac:dyDescent="0.25">
      <c r="A6687" t="s">
        <v>10276</v>
      </c>
      <c r="B6687" s="51">
        <v>3666</v>
      </c>
      <c r="C6687" t="s">
        <v>10279</v>
      </c>
      <c r="D6687" t="s">
        <v>10278</v>
      </c>
    </row>
    <row r="6688" spans="1:4" x14ac:dyDescent="0.25">
      <c r="A6688" t="s">
        <v>10276</v>
      </c>
      <c r="B6688" s="51">
        <v>3666</v>
      </c>
      <c r="C6688" t="s">
        <v>10278</v>
      </c>
    </row>
    <row r="6689" spans="1:4" x14ac:dyDescent="0.25">
      <c r="A6689" t="s">
        <v>10276</v>
      </c>
      <c r="B6689" s="51">
        <v>3666</v>
      </c>
      <c r="C6689" t="s">
        <v>10280</v>
      </c>
      <c r="D6689" t="s">
        <v>10278</v>
      </c>
    </row>
    <row r="6690" spans="1:4" x14ac:dyDescent="0.25">
      <c r="A6690" t="s">
        <v>10281</v>
      </c>
      <c r="B6690" s="51">
        <v>3667</v>
      </c>
      <c r="C6690" t="s">
        <v>10282</v>
      </c>
      <c r="D6690" t="s">
        <v>10283</v>
      </c>
    </row>
    <row r="6691" spans="1:4" x14ac:dyDescent="0.25">
      <c r="A6691" t="s">
        <v>10281</v>
      </c>
      <c r="B6691" s="51">
        <v>3667</v>
      </c>
      <c r="C6691" t="s">
        <v>10283</v>
      </c>
    </row>
    <row r="6692" spans="1:4" x14ac:dyDescent="0.25">
      <c r="A6692" t="s">
        <v>10281</v>
      </c>
      <c r="B6692" s="51">
        <v>3667</v>
      </c>
      <c r="C6692" t="s">
        <v>10284</v>
      </c>
      <c r="D6692" t="s">
        <v>10283</v>
      </c>
    </row>
    <row r="6693" spans="1:4" x14ac:dyDescent="0.25">
      <c r="A6693" t="s">
        <v>10281</v>
      </c>
      <c r="B6693" s="51">
        <v>3667</v>
      </c>
      <c r="C6693" t="s">
        <v>10285</v>
      </c>
      <c r="D6693" t="s">
        <v>10283</v>
      </c>
    </row>
    <row r="6694" spans="1:4" x14ac:dyDescent="0.25">
      <c r="A6694" t="s">
        <v>10286</v>
      </c>
      <c r="B6694" s="51">
        <v>3668</v>
      </c>
      <c r="C6694" t="s">
        <v>10287</v>
      </c>
    </row>
    <row r="6695" spans="1:4" x14ac:dyDescent="0.25">
      <c r="A6695" t="s">
        <v>10286</v>
      </c>
      <c r="B6695" s="51">
        <v>3668</v>
      </c>
      <c r="C6695" t="s">
        <v>10288</v>
      </c>
      <c r="D6695" t="s">
        <v>10287</v>
      </c>
    </row>
    <row r="6696" spans="1:4" x14ac:dyDescent="0.25">
      <c r="A6696" t="s">
        <v>10286</v>
      </c>
      <c r="B6696" s="51">
        <v>3668</v>
      </c>
      <c r="C6696" t="s">
        <v>10289</v>
      </c>
      <c r="D6696" t="s">
        <v>10287</v>
      </c>
    </row>
    <row r="6697" spans="1:4" x14ac:dyDescent="0.25">
      <c r="A6697" t="s">
        <v>10290</v>
      </c>
      <c r="B6697" s="51">
        <v>3669</v>
      </c>
      <c r="C6697" t="s">
        <v>10291</v>
      </c>
    </row>
    <row r="6698" spans="1:4" x14ac:dyDescent="0.25">
      <c r="A6698" t="s">
        <v>10290</v>
      </c>
      <c r="B6698" s="51">
        <v>3669</v>
      </c>
      <c r="C6698" t="s">
        <v>10292</v>
      </c>
      <c r="D6698" t="s">
        <v>10291</v>
      </c>
    </row>
    <row r="6699" spans="1:4" x14ac:dyDescent="0.25">
      <c r="A6699" t="s">
        <v>10293</v>
      </c>
      <c r="B6699" s="51">
        <v>3670</v>
      </c>
      <c r="C6699" t="s">
        <v>10294</v>
      </c>
      <c r="D6699" t="s">
        <v>10295</v>
      </c>
    </row>
    <row r="6700" spans="1:4" x14ac:dyDescent="0.25">
      <c r="A6700" t="s">
        <v>10293</v>
      </c>
      <c r="B6700" s="51">
        <v>3670</v>
      </c>
      <c r="C6700" t="s">
        <v>10296</v>
      </c>
      <c r="D6700" t="s">
        <v>10295</v>
      </c>
    </row>
    <row r="6701" spans="1:4" x14ac:dyDescent="0.25">
      <c r="A6701" t="s">
        <v>10293</v>
      </c>
      <c r="B6701" s="51">
        <v>3670</v>
      </c>
      <c r="C6701" t="s">
        <v>10295</v>
      </c>
    </row>
    <row r="6702" spans="1:4" x14ac:dyDescent="0.25">
      <c r="A6702" t="s">
        <v>10297</v>
      </c>
      <c r="B6702" s="51">
        <v>3671</v>
      </c>
      <c r="C6702" t="s">
        <v>10298</v>
      </c>
    </row>
    <row r="6703" spans="1:4" x14ac:dyDescent="0.25">
      <c r="A6703" t="s">
        <v>10297</v>
      </c>
      <c r="B6703" s="51">
        <v>3671</v>
      </c>
      <c r="C6703" t="s">
        <v>10299</v>
      </c>
      <c r="D6703" t="s">
        <v>10298</v>
      </c>
    </row>
    <row r="6704" spans="1:4" x14ac:dyDescent="0.25">
      <c r="A6704" t="s">
        <v>10297</v>
      </c>
      <c r="B6704" s="51">
        <v>3671</v>
      </c>
      <c r="C6704" t="s">
        <v>10300</v>
      </c>
      <c r="D6704" t="s">
        <v>10298</v>
      </c>
    </row>
    <row r="6705" spans="1:4" x14ac:dyDescent="0.25">
      <c r="A6705" t="s">
        <v>10301</v>
      </c>
      <c r="B6705" s="51">
        <v>3672</v>
      </c>
      <c r="C6705" t="s">
        <v>10302</v>
      </c>
    </row>
    <row r="6706" spans="1:4" x14ac:dyDescent="0.25">
      <c r="A6706" t="s">
        <v>10301</v>
      </c>
      <c r="B6706" s="51">
        <v>3672</v>
      </c>
      <c r="C6706" t="s">
        <v>10303</v>
      </c>
      <c r="D6706" t="s">
        <v>10302</v>
      </c>
    </row>
    <row r="6707" spans="1:4" x14ac:dyDescent="0.25">
      <c r="A6707" t="s">
        <v>10304</v>
      </c>
      <c r="B6707" s="51">
        <v>3673</v>
      </c>
      <c r="C6707" t="s">
        <v>10305</v>
      </c>
    </row>
    <row r="6708" spans="1:4" x14ac:dyDescent="0.25">
      <c r="A6708" t="s">
        <v>10304</v>
      </c>
      <c r="B6708" s="51">
        <v>3673</v>
      </c>
      <c r="C6708" t="s">
        <v>10306</v>
      </c>
      <c r="D6708" t="s">
        <v>10305</v>
      </c>
    </row>
    <row r="6709" spans="1:4" x14ac:dyDescent="0.25">
      <c r="A6709" t="s">
        <v>10304</v>
      </c>
      <c r="B6709" s="51">
        <v>3673</v>
      </c>
      <c r="C6709" t="s">
        <v>10307</v>
      </c>
      <c r="D6709" t="s">
        <v>10305</v>
      </c>
    </row>
    <row r="6710" spans="1:4" x14ac:dyDescent="0.25">
      <c r="A6710" t="s">
        <v>10308</v>
      </c>
      <c r="B6710" s="51">
        <v>3674</v>
      </c>
      <c r="C6710" t="s">
        <v>10309</v>
      </c>
    </row>
    <row r="6711" spans="1:4" x14ac:dyDescent="0.25">
      <c r="A6711" t="s">
        <v>10308</v>
      </c>
      <c r="B6711" s="51">
        <v>3674</v>
      </c>
      <c r="C6711" t="s">
        <v>10310</v>
      </c>
      <c r="D6711" t="s">
        <v>10309</v>
      </c>
    </row>
    <row r="6712" spans="1:4" x14ac:dyDescent="0.25">
      <c r="A6712" t="s">
        <v>10308</v>
      </c>
      <c r="B6712" s="51">
        <v>3674</v>
      </c>
      <c r="C6712" t="s">
        <v>10311</v>
      </c>
      <c r="D6712" t="s">
        <v>10309</v>
      </c>
    </row>
    <row r="6713" spans="1:4" x14ac:dyDescent="0.25">
      <c r="A6713" t="s">
        <v>10312</v>
      </c>
      <c r="B6713" s="51">
        <v>3675</v>
      </c>
      <c r="C6713" t="s">
        <v>10313</v>
      </c>
      <c r="D6713" t="s">
        <v>10314</v>
      </c>
    </row>
    <row r="6714" spans="1:4" x14ac:dyDescent="0.25">
      <c r="A6714" t="s">
        <v>10312</v>
      </c>
      <c r="B6714" s="51">
        <v>3675</v>
      </c>
      <c r="C6714" t="s">
        <v>10314</v>
      </c>
    </row>
    <row r="6715" spans="1:4" x14ac:dyDescent="0.25">
      <c r="A6715" t="s">
        <v>10312</v>
      </c>
      <c r="B6715" s="51">
        <v>3675</v>
      </c>
      <c r="C6715" t="s">
        <v>10315</v>
      </c>
      <c r="D6715" t="s">
        <v>10314</v>
      </c>
    </row>
    <row r="6716" spans="1:4" x14ac:dyDescent="0.25">
      <c r="A6716" t="s">
        <v>10316</v>
      </c>
      <c r="B6716" s="51">
        <v>3676</v>
      </c>
      <c r="C6716" t="s">
        <v>10317</v>
      </c>
      <c r="D6716" t="s">
        <v>10318</v>
      </c>
    </row>
    <row r="6717" spans="1:4" x14ac:dyDescent="0.25">
      <c r="A6717" t="s">
        <v>10316</v>
      </c>
      <c r="B6717" s="51">
        <v>3676</v>
      </c>
      <c r="C6717" t="s">
        <v>10319</v>
      </c>
      <c r="D6717" t="s">
        <v>10318</v>
      </c>
    </row>
    <row r="6718" spans="1:4" x14ac:dyDescent="0.25">
      <c r="A6718" t="s">
        <v>10316</v>
      </c>
      <c r="B6718" s="51">
        <v>3676</v>
      </c>
      <c r="C6718" t="s">
        <v>10320</v>
      </c>
      <c r="D6718" t="s">
        <v>10318</v>
      </c>
    </row>
    <row r="6719" spans="1:4" x14ac:dyDescent="0.25">
      <c r="A6719" t="s">
        <v>10316</v>
      </c>
      <c r="B6719" s="51">
        <v>3676</v>
      </c>
      <c r="C6719" t="s">
        <v>10318</v>
      </c>
    </row>
    <row r="6720" spans="1:4" x14ac:dyDescent="0.25">
      <c r="A6720" t="s">
        <v>10316</v>
      </c>
      <c r="B6720" s="51">
        <v>3676</v>
      </c>
      <c r="C6720" t="s">
        <v>10321</v>
      </c>
      <c r="D6720" t="s">
        <v>10318</v>
      </c>
    </row>
    <row r="6721" spans="1:4" x14ac:dyDescent="0.25">
      <c r="A6721" t="s">
        <v>10316</v>
      </c>
      <c r="B6721" s="51">
        <v>3676</v>
      </c>
      <c r="C6721" t="s">
        <v>10322</v>
      </c>
      <c r="D6721" t="s">
        <v>10318</v>
      </c>
    </row>
    <row r="6722" spans="1:4" x14ac:dyDescent="0.25">
      <c r="A6722" t="s">
        <v>10316</v>
      </c>
      <c r="B6722" s="51">
        <v>3676</v>
      </c>
      <c r="C6722" t="s">
        <v>10323</v>
      </c>
      <c r="D6722" t="s">
        <v>10318</v>
      </c>
    </row>
    <row r="6723" spans="1:4" x14ac:dyDescent="0.25">
      <c r="A6723" t="s">
        <v>10324</v>
      </c>
      <c r="B6723" s="51">
        <v>3677</v>
      </c>
      <c r="C6723" t="s">
        <v>10325</v>
      </c>
    </row>
    <row r="6724" spans="1:4" x14ac:dyDescent="0.25">
      <c r="A6724" t="s">
        <v>10324</v>
      </c>
      <c r="B6724" s="51">
        <v>3677</v>
      </c>
      <c r="C6724" t="s">
        <v>10326</v>
      </c>
      <c r="D6724" t="s">
        <v>10325</v>
      </c>
    </row>
    <row r="6725" spans="1:4" x14ac:dyDescent="0.25">
      <c r="A6725" t="s">
        <v>10324</v>
      </c>
      <c r="B6725" s="51">
        <v>3677</v>
      </c>
      <c r="C6725" t="s">
        <v>10327</v>
      </c>
      <c r="D6725" t="s">
        <v>10325</v>
      </c>
    </row>
    <row r="6726" spans="1:4" x14ac:dyDescent="0.25">
      <c r="A6726" t="s">
        <v>10328</v>
      </c>
      <c r="B6726" s="51">
        <v>3678</v>
      </c>
      <c r="C6726" t="s">
        <v>10329</v>
      </c>
    </row>
    <row r="6727" spans="1:4" x14ac:dyDescent="0.25">
      <c r="A6727" t="s">
        <v>10328</v>
      </c>
      <c r="B6727" s="51">
        <v>3678</v>
      </c>
      <c r="C6727" t="s">
        <v>10330</v>
      </c>
      <c r="D6727" t="s">
        <v>10329</v>
      </c>
    </row>
    <row r="6728" spans="1:4" x14ac:dyDescent="0.25">
      <c r="A6728" t="s">
        <v>10331</v>
      </c>
      <c r="B6728" s="51">
        <v>3679</v>
      </c>
      <c r="C6728" t="s">
        <v>10332</v>
      </c>
    </row>
    <row r="6729" spans="1:4" x14ac:dyDescent="0.25">
      <c r="A6729" t="s">
        <v>10331</v>
      </c>
      <c r="B6729" s="51">
        <v>3679</v>
      </c>
      <c r="C6729" t="s">
        <v>10333</v>
      </c>
      <c r="D6729" t="s">
        <v>10332</v>
      </c>
    </row>
    <row r="6730" spans="1:4" x14ac:dyDescent="0.25">
      <c r="A6730" t="s">
        <v>10331</v>
      </c>
      <c r="B6730" s="51">
        <v>3679</v>
      </c>
      <c r="C6730" t="s">
        <v>10334</v>
      </c>
      <c r="D6730" t="s">
        <v>10332</v>
      </c>
    </row>
    <row r="6731" spans="1:4" x14ac:dyDescent="0.25">
      <c r="A6731" t="s">
        <v>10335</v>
      </c>
      <c r="B6731" s="51">
        <v>3680</v>
      </c>
      <c r="C6731" t="s">
        <v>10336</v>
      </c>
    </row>
    <row r="6732" spans="1:4" x14ac:dyDescent="0.25">
      <c r="A6732" t="s">
        <v>10335</v>
      </c>
      <c r="B6732" s="51">
        <v>3680</v>
      </c>
      <c r="C6732" t="s">
        <v>10337</v>
      </c>
      <c r="D6732" t="s">
        <v>10336</v>
      </c>
    </row>
    <row r="6733" spans="1:4" x14ac:dyDescent="0.25">
      <c r="A6733" t="s">
        <v>10338</v>
      </c>
      <c r="B6733" s="51">
        <v>3681</v>
      </c>
      <c r="C6733" t="s">
        <v>10339</v>
      </c>
      <c r="D6733" t="s">
        <v>10340</v>
      </c>
    </row>
    <row r="6734" spans="1:4" x14ac:dyDescent="0.25">
      <c r="A6734" t="s">
        <v>10338</v>
      </c>
      <c r="B6734" s="51">
        <v>3681</v>
      </c>
      <c r="C6734" t="s">
        <v>10340</v>
      </c>
    </row>
    <row r="6735" spans="1:4" x14ac:dyDescent="0.25">
      <c r="A6735" t="s">
        <v>10341</v>
      </c>
      <c r="B6735" s="51">
        <v>3682</v>
      </c>
      <c r="C6735" t="s">
        <v>10342</v>
      </c>
      <c r="D6735" t="s">
        <v>10343</v>
      </c>
    </row>
    <row r="6736" spans="1:4" x14ac:dyDescent="0.25">
      <c r="A6736" t="s">
        <v>10341</v>
      </c>
      <c r="B6736" s="51">
        <v>3682</v>
      </c>
      <c r="C6736" t="s">
        <v>10343</v>
      </c>
    </row>
    <row r="6737" spans="1:4" x14ac:dyDescent="0.25">
      <c r="A6737" t="s">
        <v>10341</v>
      </c>
      <c r="B6737" s="51">
        <v>3682</v>
      </c>
      <c r="C6737" t="s">
        <v>10344</v>
      </c>
      <c r="D6737" t="s">
        <v>10343</v>
      </c>
    </row>
    <row r="6738" spans="1:4" x14ac:dyDescent="0.25">
      <c r="A6738" t="s">
        <v>10345</v>
      </c>
      <c r="B6738" s="51">
        <v>3683</v>
      </c>
      <c r="C6738" t="s">
        <v>10346</v>
      </c>
      <c r="D6738" t="s">
        <v>10347</v>
      </c>
    </row>
    <row r="6739" spans="1:4" x14ac:dyDescent="0.25">
      <c r="A6739" t="s">
        <v>10345</v>
      </c>
      <c r="B6739" s="51">
        <v>3683</v>
      </c>
      <c r="C6739" t="s">
        <v>10348</v>
      </c>
      <c r="D6739" t="s">
        <v>10347</v>
      </c>
    </row>
    <row r="6740" spans="1:4" x14ac:dyDescent="0.25">
      <c r="A6740" t="s">
        <v>10345</v>
      </c>
      <c r="B6740" s="51">
        <v>3683</v>
      </c>
      <c r="C6740" t="s">
        <v>10347</v>
      </c>
    </row>
    <row r="6741" spans="1:4" x14ac:dyDescent="0.25">
      <c r="A6741" t="s">
        <v>10345</v>
      </c>
      <c r="B6741" s="51">
        <v>3683</v>
      </c>
      <c r="C6741" t="s">
        <v>10349</v>
      </c>
      <c r="D6741" t="s">
        <v>10347</v>
      </c>
    </row>
    <row r="6742" spans="1:4" x14ac:dyDescent="0.25">
      <c r="A6742" t="s">
        <v>10350</v>
      </c>
      <c r="B6742" s="51">
        <v>3684</v>
      </c>
      <c r="C6742" t="s">
        <v>10351</v>
      </c>
      <c r="D6742" t="s">
        <v>10352</v>
      </c>
    </row>
    <row r="6743" spans="1:4" x14ac:dyDescent="0.25">
      <c r="A6743" t="s">
        <v>10350</v>
      </c>
      <c r="B6743" s="51">
        <v>3684</v>
      </c>
      <c r="C6743" t="s">
        <v>10353</v>
      </c>
      <c r="D6743" t="s">
        <v>10352</v>
      </c>
    </row>
    <row r="6744" spans="1:4" x14ac:dyDescent="0.25">
      <c r="A6744" t="s">
        <v>10350</v>
      </c>
      <c r="B6744" s="51">
        <v>3684</v>
      </c>
      <c r="C6744" t="s">
        <v>10352</v>
      </c>
    </row>
    <row r="6745" spans="1:4" x14ac:dyDescent="0.25">
      <c r="A6745" t="s">
        <v>10354</v>
      </c>
      <c r="B6745" s="51">
        <v>3685</v>
      </c>
      <c r="C6745" t="s">
        <v>10355</v>
      </c>
      <c r="D6745" t="s">
        <v>10356</v>
      </c>
    </row>
    <row r="6746" spans="1:4" x14ac:dyDescent="0.25">
      <c r="A6746" t="s">
        <v>10354</v>
      </c>
      <c r="B6746" s="51">
        <v>3685</v>
      </c>
      <c r="C6746" t="s">
        <v>10356</v>
      </c>
    </row>
    <row r="6747" spans="1:4" x14ac:dyDescent="0.25">
      <c r="A6747" t="s">
        <v>10357</v>
      </c>
      <c r="B6747" s="51">
        <v>3686</v>
      </c>
      <c r="C6747" t="s">
        <v>10358</v>
      </c>
      <c r="D6747" t="s">
        <v>10359</v>
      </c>
    </row>
    <row r="6748" spans="1:4" x14ac:dyDescent="0.25">
      <c r="A6748" t="s">
        <v>10357</v>
      </c>
      <c r="B6748" s="51">
        <v>3686</v>
      </c>
      <c r="C6748" t="s">
        <v>10359</v>
      </c>
    </row>
    <row r="6749" spans="1:4" x14ac:dyDescent="0.25">
      <c r="A6749" t="s">
        <v>10360</v>
      </c>
      <c r="B6749" s="51">
        <v>3687</v>
      </c>
      <c r="C6749" t="s">
        <v>10361</v>
      </c>
      <c r="D6749" t="s">
        <v>10362</v>
      </c>
    </row>
    <row r="6750" spans="1:4" x14ac:dyDescent="0.25">
      <c r="A6750" t="s">
        <v>10360</v>
      </c>
      <c r="B6750" s="51">
        <v>3687</v>
      </c>
      <c r="C6750" t="s">
        <v>10363</v>
      </c>
      <c r="D6750" t="s">
        <v>10362</v>
      </c>
    </row>
    <row r="6751" spans="1:4" x14ac:dyDescent="0.25">
      <c r="A6751" t="s">
        <v>10360</v>
      </c>
      <c r="B6751" s="51">
        <v>3687</v>
      </c>
      <c r="C6751" t="s">
        <v>10362</v>
      </c>
    </row>
    <row r="6752" spans="1:4" x14ac:dyDescent="0.25">
      <c r="A6752" t="s">
        <v>10360</v>
      </c>
      <c r="B6752" s="51">
        <v>3687</v>
      </c>
      <c r="C6752" t="s">
        <v>10364</v>
      </c>
      <c r="D6752" t="s">
        <v>10362</v>
      </c>
    </row>
    <row r="6753" spans="1:4" x14ac:dyDescent="0.25">
      <c r="A6753" t="s">
        <v>10360</v>
      </c>
      <c r="B6753" s="51">
        <v>3687</v>
      </c>
      <c r="C6753" t="s">
        <v>10365</v>
      </c>
      <c r="D6753" t="s">
        <v>10362</v>
      </c>
    </row>
    <row r="6754" spans="1:4" x14ac:dyDescent="0.25">
      <c r="A6754" t="s">
        <v>10360</v>
      </c>
      <c r="B6754" s="51">
        <v>3687</v>
      </c>
      <c r="C6754" t="s">
        <v>10366</v>
      </c>
      <c r="D6754" t="s">
        <v>10362</v>
      </c>
    </row>
    <row r="6755" spans="1:4" x14ac:dyDescent="0.25">
      <c r="A6755" t="s">
        <v>10367</v>
      </c>
      <c r="B6755" s="51">
        <v>3688</v>
      </c>
      <c r="C6755" t="s">
        <v>10368</v>
      </c>
      <c r="D6755" t="s">
        <v>10369</v>
      </c>
    </row>
    <row r="6756" spans="1:4" x14ac:dyDescent="0.25">
      <c r="A6756" t="s">
        <v>10367</v>
      </c>
      <c r="B6756" s="51">
        <v>3688</v>
      </c>
      <c r="C6756" t="s">
        <v>10370</v>
      </c>
      <c r="D6756" t="s">
        <v>10369</v>
      </c>
    </row>
    <row r="6757" spans="1:4" x14ac:dyDescent="0.25">
      <c r="A6757" t="s">
        <v>10367</v>
      </c>
      <c r="B6757" s="51">
        <v>3688</v>
      </c>
      <c r="C6757" t="s">
        <v>10369</v>
      </c>
    </row>
    <row r="6758" spans="1:4" x14ac:dyDescent="0.25">
      <c r="A6758" t="s">
        <v>10371</v>
      </c>
      <c r="B6758" s="51">
        <v>3689</v>
      </c>
      <c r="C6758" t="s">
        <v>10372</v>
      </c>
      <c r="D6758" t="s">
        <v>10373</v>
      </c>
    </row>
    <row r="6759" spans="1:4" x14ac:dyDescent="0.25">
      <c r="A6759" t="s">
        <v>10371</v>
      </c>
      <c r="B6759" s="51">
        <v>3689</v>
      </c>
      <c r="C6759" t="s">
        <v>10374</v>
      </c>
      <c r="D6759" t="s">
        <v>10373</v>
      </c>
    </row>
    <row r="6760" spans="1:4" x14ac:dyDescent="0.25">
      <c r="A6760" t="s">
        <v>10371</v>
      </c>
      <c r="B6760" s="51">
        <v>3689</v>
      </c>
      <c r="C6760" t="s">
        <v>10373</v>
      </c>
    </row>
    <row r="6761" spans="1:4" x14ac:dyDescent="0.25">
      <c r="A6761" t="s">
        <v>10375</v>
      </c>
      <c r="B6761" s="51">
        <v>3690</v>
      </c>
      <c r="C6761" t="s">
        <v>10376</v>
      </c>
      <c r="D6761" t="s">
        <v>10377</v>
      </c>
    </row>
    <row r="6762" spans="1:4" x14ac:dyDescent="0.25">
      <c r="A6762" t="s">
        <v>10375</v>
      </c>
      <c r="B6762" s="51">
        <v>3690</v>
      </c>
      <c r="C6762" t="s">
        <v>10378</v>
      </c>
      <c r="D6762" t="s">
        <v>10377</v>
      </c>
    </row>
    <row r="6763" spans="1:4" x14ac:dyDescent="0.25">
      <c r="A6763" t="s">
        <v>10375</v>
      </c>
      <c r="B6763" s="51">
        <v>3690</v>
      </c>
      <c r="C6763" t="s">
        <v>10377</v>
      </c>
    </row>
    <row r="6764" spans="1:4" x14ac:dyDescent="0.25">
      <c r="A6764" t="s">
        <v>10375</v>
      </c>
      <c r="B6764" s="51">
        <v>3690</v>
      </c>
      <c r="C6764" t="s">
        <v>10379</v>
      </c>
      <c r="D6764" t="s">
        <v>10377</v>
      </c>
    </row>
    <row r="6765" spans="1:4" x14ac:dyDescent="0.25">
      <c r="A6765" t="s">
        <v>10380</v>
      </c>
      <c r="B6765" s="51">
        <v>3691</v>
      </c>
      <c r="C6765" t="s">
        <v>10381</v>
      </c>
      <c r="D6765" t="s">
        <v>10382</v>
      </c>
    </row>
    <row r="6766" spans="1:4" x14ac:dyDescent="0.25">
      <c r="A6766" t="s">
        <v>10380</v>
      </c>
      <c r="B6766" s="51">
        <v>3691</v>
      </c>
      <c r="C6766" t="s">
        <v>10382</v>
      </c>
    </row>
    <row r="6767" spans="1:4" x14ac:dyDescent="0.25">
      <c r="A6767" t="s">
        <v>10383</v>
      </c>
      <c r="B6767" s="51">
        <v>3692</v>
      </c>
      <c r="C6767" t="s">
        <v>10384</v>
      </c>
      <c r="D6767" t="s">
        <v>10385</v>
      </c>
    </row>
    <row r="6768" spans="1:4" x14ac:dyDescent="0.25">
      <c r="A6768" t="s">
        <v>10383</v>
      </c>
      <c r="B6768" s="51">
        <v>3692</v>
      </c>
      <c r="C6768" t="s">
        <v>10386</v>
      </c>
      <c r="D6768" t="s">
        <v>10385</v>
      </c>
    </row>
    <row r="6769" spans="1:4" x14ac:dyDescent="0.25">
      <c r="A6769" t="s">
        <v>10383</v>
      </c>
      <c r="B6769" s="51">
        <v>3692</v>
      </c>
      <c r="C6769" t="s">
        <v>10385</v>
      </c>
    </row>
    <row r="6770" spans="1:4" x14ac:dyDescent="0.25">
      <c r="A6770" t="s">
        <v>10387</v>
      </c>
      <c r="B6770" s="51">
        <v>3693</v>
      </c>
      <c r="C6770" t="s">
        <v>10388</v>
      </c>
    </row>
    <row r="6771" spans="1:4" x14ac:dyDescent="0.25">
      <c r="A6771" t="s">
        <v>10389</v>
      </c>
      <c r="B6771" s="51">
        <v>3694</v>
      </c>
      <c r="C6771" t="s">
        <v>10390</v>
      </c>
      <c r="D6771" t="s">
        <v>10391</v>
      </c>
    </row>
    <row r="6772" spans="1:4" x14ac:dyDescent="0.25">
      <c r="A6772" t="s">
        <v>10389</v>
      </c>
      <c r="B6772" s="51">
        <v>3694</v>
      </c>
      <c r="C6772" t="s">
        <v>10391</v>
      </c>
    </row>
    <row r="6773" spans="1:4" x14ac:dyDescent="0.25">
      <c r="A6773" t="s">
        <v>10392</v>
      </c>
      <c r="B6773" s="51">
        <v>3695</v>
      </c>
      <c r="C6773" t="s">
        <v>10393</v>
      </c>
      <c r="D6773" t="s">
        <v>10394</v>
      </c>
    </row>
    <row r="6774" spans="1:4" x14ac:dyDescent="0.25">
      <c r="A6774" t="s">
        <v>10392</v>
      </c>
      <c r="B6774" s="51">
        <v>3695</v>
      </c>
      <c r="C6774" t="s">
        <v>10395</v>
      </c>
      <c r="D6774" t="s">
        <v>10394</v>
      </c>
    </row>
    <row r="6775" spans="1:4" x14ac:dyDescent="0.25">
      <c r="A6775" t="s">
        <v>10392</v>
      </c>
      <c r="B6775" s="51">
        <v>3695</v>
      </c>
      <c r="C6775" t="s">
        <v>10394</v>
      </c>
    </row>
    <row r="6776" spans="1:4" x14ac:dyDescent="0.25">
      <c r="A6776" t="s">
        <v>10392</v>
      </c>
      <c r="B6776" s="51">
        <v>3695</v>
      </c>
      <c r="C6776" t="s">
        <v>10396</v>
      </c>
      <c r="D6776" t="s">
        <v>10394</v>
      </c>
    </row>
    <row r="6777" spans="1:4" x14ac:dyDescent="0.25">
      <c r="A6777" t="s">
        <v>10397</v>
      </c>
      <c r="B6777" s="51">
        <v>3696</v>
      </c>
      <c r="C6777" t="s">
        <v>10398</v>
      </c>
    </row>
    <row r="6778" spans="1:4" x14ac:dyDescent="0.25">
      <c r="A6778" t="s">
        <v>10397</v>
      </c>
      <c r="B6778" s="51">
        <v>3696</v>
      </c>
      <c r="C6778" t="s">
        <v>10399</v>
      </c>
      <c r="D6778" t="s">
        <v>10398</v>
      </c>
    </row>
    <row r="6779" spans="1:4" x14ac:dyDescent="0.25">
      <c r="A6779" t="s">
        <v>10397</v>
      </c>
      <c r="B6779" s="51">
        <v>3696</v>
      </c>
      <c r="C6779" t="s">
        <v>10400</v>
      </c>
      <c r="D6779" t="s">
        <v>10398</v>
      </c>
    </row>
    <row r="6780" spans="1:4" x14ac:dyDescent="0.25">
      <c r="A6780" t="s">
        <v>10397</v>
      </c>
      <c r="B6780" s="51">
        <v>3696</v>
      </c>
      <c r="C6780" t="s">
        <v>10401</v>
      </c>
      <c r="D6780" t="s">
        <v>10398</v>
      </c>
    </row>
    <row r="6781" spans="1:4" x14ac:dyDescent="0.25">
      <c r="A6781" t="s">
        <v>10402</v>
      </c>
      <c r="B6781" s="51">
        <v>3697</v>
      </c>
      <c r="C6781" t="s">
        <v>10403</v>
      </c>
      <c r="D6781" t="s">
        <v>10404</v>
      </c>
    </row>
    <row r="6782" spans="1:4" x14ac:dyDescent="0.25">
      <c r="A6782" t="s">
        <v>10402</v>
      </c>
      <c r="B6782" s="51">
        <v>3697</v>
      </c>
      <c r="C6782" t="s">
        <v>10405</v>
      </c>
      <c r="D6782" t="s">
        <v>10404</v>
      </c>
    </row>
    <row r="6783" spans="1:4" x14ac:dyDescent="0.25">
      <c r="A6783" t="s">
        <v>10402</v>
      </c>
      <c r="B6783" s="51">
        <v>3697</v>
      </c>
      <c r="C6783" t="s">
        <v>10404</v>
      </c>
    </row>
    <row r="6784" spans="1:4" x14ac:dyDescent="0.25">
      <c r="A6784" t="s">
        <v>10402</v>
      </c>
      <c r="B6784" s="51">
        <v>3697</v>
      </c>
      <c r="C6784" t="s">
        <v>10406</v>
      </c>
      <c r="D6784" t="s">
        <v>10404</v>
      </c>
    </row>
    <row r="6785" spans="1:4" x14ac:dyDescent="0.25">
      <c r="A6785" t="s">
        <v>10402</v>
      </c>
      <c r="B6785" s="51">
        <v>3697</v>
      </c>
      <c r="C6785" t="s">
        <v>10407</v>
      </c>
      <c r="D6785" t="s">
        <v>10404</v>
      </c>
    </row>
    <row r="6786" spans="1:4" x14ac:dyDescent="0.25">
      <c r="A6786" t="s">
        <v>10408</v>
      </c>
      <c r="B6786" s="51">
        <v>3698</v>
      </c>
      <c r="C6786" t="s">
        <v>10409</v>
      </c>
      <c r="D6786" t="s">
        <v>10410</v>
      </c>
    </row>
    <row r="6787" spans="1:4" x14ac:dyDescent="0.25">
      <c r="A6787" t="s">
        <v>10408</v>
      </c>
      <c r="B6787" s="51">
        <v>3698</v>
      </c>
      <c r="C6787" t="s">
        <v>10411</v>
      </c>
      <c r="D6787" t="s">
        <v>10410</v>
      </c>
    </row>
    <row r="6788" spans="1:4" x14ac:dyDescent="0.25">
      <c r="A6788" t="s">
        <v>10408</v>
      </c>
      <c r="B6788" s="51">
        <v>3698</v>
      </c>
      <c r="C6788" t="s">
        <v>10412</v>
      </c>
      <c r="D6788" t="s">
        <v>10410</v>
      </c>
    </row>
    <row r="6789" spans="1:4" x14ac:dyDescent="0.25">
      <c r="A6789" t="s">
        <v>10408</v>
      </c>
      <c r="B6789" s="51">
        <v>3698</v>
      </c>
      <c r="C6789" t="s">
        <v>10413</v>
      </c>
      <c r="D6789" t="s">
        <v>10410</v>
      </c>
    </row>
    <row r="6790" spans="1:4" x14ac:dyDescent="0.25">
      <c r="A6790" t="s">
        <v>10408</v>
      </c>
      <c r="B6790" s="51">
        <v>3698</v>
      </c>
      <c r="C6790" t="s">
        <v>10414</v>
      </c>
      <c r="D6790" t="s">
        <v>10410</v>
      </c>
    </row>
    <row r="6791" spans="1:4" x14ac:dyDescent="0.25">
      <c r="A6791" t="s">
        <v>10408</v>
      </c>
      <c r="B6791" s="51">
        <v>3698</v>
      </c>
      <c r="C6791" t="s">
        <v>10410</v>
      </c>
    </row>
    <row r="6792" spans="1:4" x14ac:dyDescent="0.25">
      <c r="A6792" t="s">
        <v>10408</v>
      </c>
      <c r="B6792" s="51">
        <v>3698</v>
      </c>
      <c r="C6792" t="s">
        <v>10415</v>
      </c>
      <c r="D6792" t="s">
        <v>10410</v>
      </c>
    </row>
    <row r="6793" spans="1:4" x14ac:dyDescent="0.25">
      <c r="A6793" t="s">
        <v>10408</v>
      </c>
      <c r="B6793" s="51">
        <v>3698</v>
      </c>
      <c r="C6793" t="s">
        <v>10416</v>
      </c>
      <c r="D6793" t="s">
        <v>10410</v>
      </c>
    </row>
    <row r="6794" spans="1:4" x14ac:dyDescent="0.25">
      <c r="A6794" t="s">
        <v>10417</v>
      </c>
      <c r="B6794" s="51">
        <v>3699</v>
      </c>
      <c r="C6794" t="s">
        <v>10418</v>
      </c>
      <c r="D6794" t="s">
        <v>10419</v>
      </c>
    </row>
    <row r="6795" spans="1:4" x14ac:dyDescent="0.25">
      <c r="A6795" t="s">
        <v>10417</v>
      </c>
      <c r="B6795" s="51">
        <v>3699</v>
      </c>
      <c r="C6795" t="s">
        <v>10419</v>
      </c>
    </row>
    <row r="6796" spans="1:4" x14ac:dyDescent="0.25">
      <c r="A6796" t="s">
        <v>10420</v>
      </c>
      <c r="B6796" s="51">
        <v>3700</v>
      </c>
      <c r="C6796" t="s">
        <v>13320</v>
      </c>
      <c r="D6796" t="s">
        <v>10422</v>
      </c>
    </row>
    <row r="6797" spans="1:4" x14ac:dyDescent="0.25">
      <c r="A6797" t="s">
        <v>10420</v>
      </c>
      <c r="B6797" s="51">
        <v>3700</v>
      </c>
      <c r="C6797" t="s">
        <v>10421</v>
      </c>
      <c r="D6797" t="s">
        <v>10422</v>
      </c>
    </row>
    <row r="6798" spans="1:4" x14ac:dyDescent="0.25">
      <c r="A6798" t="s">
        <v>10420</v>
      </c>
      <c r="B6798" s="51">
        <v>3700</v>
      </c>
      <c r="C6798" t="s">
        <v>10422</v>
      </c>
    </row>
    <row r="6799" spans="1:4" x14ac:dyDescent="0.25">
      <c r="A6799" t="s">
        <v>10420</v>
      </c>
      <c r="B6799" s="51">
        <v>3700</v>
      </c>
      <c r="C6799" t="s">
        <v>10423</v>
      </c>
      <c r="D6799" t="s">
        <v>10422</v>
      </c>
    </row>
    <row r="6800" spans="1:4" x14ac:dyDescent="0.25">
      <c r="A6800" t="s">
        <v>10424</v>
      </c>
      <c r="B6800" s="51">
        <v>3701</v>
      </c>
      <c r="C6800" t="s">
        <v>10425</v>
      </c>
      <c r="D6800" t="s">
        <v>10426</v>
      </c>
    </row>
    <row r="6801" spans="1:4" x14ac:dyDescent="0.25">
      <c r="A6801" t="s">
        <v>10424</v>
      </c>
      <c r="B6801" s="51">
        <v>3701</v>
      </c>
      <c r="C6801" t="s">
        <v>10427</v>
      </c>
      <c r="D6801" t="s">
        <v>10426</v>
      </c>
    </row>
    <row r="6802" spans="1:4" x14ac:dyDescent="0.25">
      <c r="A6802" t="s">
        <v>10424</v>
      </c>
      <c r="B6802" s="51">
        <v>3701</v>
      </c>
      <c r="C6802" t="s">
        <v>10428</v>
      </c>
      <c r="D6802" t="s">
        <v>10426</v>
      </c>
    </row>
    <row r="6803" spans="1:4" x14ac:dyDescent="0.25">
      <c r="A6803" t="s">
        <v>10424</v>
      </c>
      <c r="B6803" s="51">
        <v>3701</v>
      </c>
      <c r="C6803" t="s">
        <v>10426</v>
      </c>
    </row>
    <row r="6804" spans="1:4" x14ac:dyDescent="0.25">
      <c r="A6804" t="s">
        <v>10429</v>
      </c>
      <c r="B6804" s="51">
        <v>3702</v>
      </c>
      <c r="C6804" t="s">
        <v>10430</v>
      </c>
    </row>
    <row r="6805" spans="1:4" x14ac:dyDescent="0.25">
      <c r="A6805" t="s">
        <v>10431</v>
      </c>
      <c r="B6805" s="51">
        <v>3703</v>
      </c>
      <c r="C6805" t="s">
        <v>10432</v>
      </c>
      <c r="D6805" t="s">
        <v>10433</v>
      </c>
    </row>
    <row r="6806" spans="1:4" x14ac:dyDescent="0.25">
      <c r="A6806" t="s">
        <v>10431</v>
      </c>
      <c r="B6806" s="51">
        <v>3703</v>
      </c>
      <c r="C6806" t="s">
        <v>10433</v>
      </c>
    </row>
    <row r="6807" spans="1:4" x14ac:dyDescent="0.25">
      <c r="A6807" t="s">
        <v>10431</v>
      </c>
      <c r="B6807" s="51">
        <v>3703</v>
      </c>
      <c r="C6807" t="s">
        <v>10434</v>
      </c>
      <c r="D6807" t="s">
        <v>10433</v>
      </c>
    </row>
    <row r="6808" spans="1:4" x14ac:dyDescent="0.25">
      <c r="A6808" t="s">
        <v>10435</v>
      </c>
      <c r="B6808" s="51">
        <v>3704</v>
      </c>
      <c r="C6808" t="s">
        <v>10436</v>
      </c>
      <c r="D6808" t="s">
        <v>10437</v>
      </c>
    </row>
    <row r="6809" spans="1:4" x14ac:dyDescent="0.25">
      <c r="A6809" t="s">
        <v>10435</v>
      </c>
      <c r="B6809" s="51">
        <v>3704</v>
      </c>
      <c r="C6809" t="s">
        <v>10437</v>
      </c>
    </row>
    <row r="6810" spans="1:4" x14ac:dyDescent="0.25">
      <c r="A6810" t="s">
        <v>10435</v>
      </c>
      <c r="B6810" s="51">
        <v>3704</v>
      </c>
      <c r="C6810" t="s">
        <v>10438</v>
      </c>
      <c r="D6810" t="s">
        <v>10437</v>
      </c>
    </row>
    <row r="6811" spans="1:4" x14ac:dyDescent="0.25">
      <c r="A6811" t="s">
        <v>10435</v>
      </c>
      <c r="B6811" s="51">
        <v>3704</v>
      </c>
      <c r="C6811" t="s">
        <v>10439</v>
      </c>
      <c r="D6811" t="s">
        <v>10437</v>
      </c>
    </row>
    <row r="6812" spans="1:4" x14ac:dyDescent="0.25">
      <c r="A6812" t="s">
        <v>10440</v>
      </c>
      <c r="B6812" s="51">
        <v>3705</v>
      </c>
      <c r="C6812" t="s">
        <v>10441</v>
      </c>
      <c r="D6812" t="s">
        <v>10442</v>
      </c>
    </row>
    <row r="6813" spans="1:4" x14ac:dyDescent="0.25">
      <c r="A6813" t="s">
        <v>10440</v>
      </c>
      <c r="B6813" s="51">
        <v>3705</v>
      </c>
      <c r="C6813" t="s">
        <v>10442</v>
      </c>
    </row>
    <row r="6814" spans="1:4" x14ac:dyDescent="0.25">
      <c r="A6814" t="s">
        <v>10443</v>
      </c>
      <c r="B6814" s="51">
        <v>3706</v>
      </c>
      <c r="C6814" t="s">
        <v>10444</v>
      </c>
      <c r="D6814" t="s">
        <v>10445</v>
      </c>
    </row>
    <row r="6815" spans="1:4" x14ac:dyDescent="0.25">
      <c r="A6815" t="s">
        <v>10443</v>
      </c>
      <c r="B6815" s="51">
        <v>3706</v>
      </c>
      <c r="C6815" t="s">
        <v>10445</v>
      </c>
    </row>
    <row r="6816" spans="1:4" x14ac:dyDescent="0.25">
      <c r="A6816" t="s">
        <v>10443</v>
      </c>
      <c r="B6816" s="51">
        <v>3706</v>
      </c>
      <c r="C6816" t="s">
        <v>10446</v>
      </c>
      <c r="D6816" t="s">
        <v>10445</v>
      </c>
    </row>
    <row r="6817" spans="1:4" x14ac:dyDescent="0.25">
      <c r="A6817" t="s">
        <v>10447</v>
      </c>
      <c r="B6817" s="51">
        <v>3707</v>
      </c>
      <c r="C6817" t="s">
        <v>10448</v>
      </c>
    </row>
    <row r="6818" spans="1:4" x14ac:dyDescent="0.25">
      <c r="A6818" t="s">
        <v>10447</v>
      </c>
      <c r="B6818" s="51">
        <v>3707</v>
      </c>
      <c r="C6818" t="s">
        <v>10449</v>
      </c>
      <c r="D6818" t="s">
        <v>10448</v>
      </c>
    </row>
    <row r="6819" spans="1:4" x14ac:dyDescent="0.25">
      <c r="A6819" t="s">
        <v>10447</v>
      </c>
      <c r="B6819" s="51">
        <v>3707</v>
      </c>
      <c r="C6819" t="s">
        <v>10450</v>
      </c>
      <c r="D6819" t="s">
        <v>10448</v>
      </c>
    </row>
    <row r="6820" spans="1:4" x14ac:dyDescent="0.25">
      <c r="A6820" t="s">
        <v>10451</v>
      </c>
      <c r="B6820" s="51">
        <v>3708</v>
      </c>
      <c r="C6820" t="s">
        <v>10452</v>
      </c>
      <c r="D6820" t="s">
        <v>10453</v>
      </c>
    </row>
    <row r="6821" spans="1:4" x14ac:dyDescent="0.25">
      <c r="A6821" t="s">
        <v>10451</v>
      </c>
      <c r="B6821" s="51">
        <v>3708</v>
      </c>
      <c r="C6821" t="s">
        <v>10453</v>
      </c>
    </row>
    <row r="6822" spans="1:4" x14ac:dyDescent="0.25">
      <c r="A6822" t="s">
        <v>10451</v>
      </c>
      <c r="B6822" s="51">
        <v>3708</v>
      </c>
      <c r="C6822" t="s">
        <v>10454</v>
      </c>
      <c r="D6822" t="s">
        <v>10453</v>
      </c>
    </row>
    <row r="6823" spans="1:4" x14ac:dyDescent="0.25">
      <c r="A6823" t="s">
        <v>10455</v>
      </c>
      <c r="B6823" s="51">
        <v>3709</v>
      </c>
      <c r="C6823" t="s">
        <v>10456</v>
      </c>
      <c r="D6823" t="s">
        <v>10457</v>
      </c>
    </row>
    <row r="6824" spans="1:4" x14ac:dyDescent="0.25">
      <c r="A6824" t="s">
        <v>10455</v>
      </c>
      <c r="B6824" s="51">
        <v>3709</v>
      </c>
      <c r="C6824" t="s">
        <v>10457</v>
      </c>
    </row>
    <row r="6825" spans="1:4" x14ac:dyDescent="0.25">
      <c r="A6825" t="s">
        <v>10455</v>
      </c>
      <c r="B6825" s="51">
        <v>3709</v>
      </c>
      <c r="C6825" t="s">
        <v>10458</v>
      </c>
      <c r="D6825" t="s">
        <v>10457</v>
      </c>
    </row>
    <row r="6826" spans="1:4" x14ac:dyDescent="0.25">
      <c r="A6826" t="s">
        <v>10455</v>
      </c>
      <c r="B6826" s="51">
        <v>3709</v>
      </c>
      <c r="C6826" t="s">
        <v>10459</v>
      </c>
      <c r="D6826" t="s">
        <v>10457</v>
      </c>
    </row>
    <row r="6827" spans="1:4" x14ac:dyDescent="0.25">
      <c r="A6827" t="s">
        <v>10460</v>
      </c>
      <c r="B6827" s="51">
        <v>3710</v>
      </c>
      <c r="C6827" t="s">
        <v>10461</v>
      </c>
    </row>
    <row r="6828" spans="1:4" x14ac:dyDescent="0.25">
      <c r="A6828" t="s">
        <v>10460</v>
      </c>
      <c r="B6828" s="51">
        <v>3710</v>
      </c>
      <c r="C6828" t="s">
        <v>10462</v>
      </c>
      <c r="D6828" t="s">
        <v>10461</v>
      </c>
    </row>
    <row r="6829" spans="1:4" x14ac:dyDescent="0.25">
      <c r="A6829" t="s">
        <v>10463</v>
      </c>
      <c r="B6829" s="51">
        <v>3711</v>
      </c>
      <c r="C6829" t="s">
        <v>10464</v>
      </c>
    </row>
    <row r="6830" spans="1:4" x14ac:dyDescent="0.25">
      <c r="A6830" t="s">
        <v>10463</v>
      </c>
      <c r="B6830" s="51">
        <v>3711</v>
      </c>
      <c r="C6830" t="s">
        <v>10465</v>
      </c>
      <c r="D6830" t="s">
        <v>10464</v>
      </c>
    </row>
    <row r="6831" spans="1:4" x14ac:dyDescent="0.25">
      <c r="A6831" t="s">
        <v>10466</v>
      </c>
      <c r="B6831" s="51">
        <v>3712</v>
      </c>
      <c r="C6831" t="s">
        <v>10467</v>
      </c>
      <c r="D6831" t="s">
        <v>10468</v>
      </c>
    </row>
    <row r="6832" spans="1:4" x14ac:dyDescent="0.25">
      <c r="A6832" t="s">
        <v>10466</v>
      </c>
      <c r="B6832" s="51">
        <v>3712</v>
      </c>
      <c r="C6832" t="s">
        <v>10468</v>
      </c>
    </row>
    <row r="6833" spans="1:4" x14ac:dyDescent="0.25">
      <c r="A6833" t="s">
        <v>10466</v>
      </c>
      <c r="B6833" s="51">
        <v>3712</v>
      </c>
      <c r="C6833" t="s">
        <v>10469</v>
      </c>
      <c r="D6833" t="s">
        <v>10468</v>
      </c>
    </row>
    <row r="6834" spans="1:4" x14ac:dyDescent="0.25">
      <c r="A6834" t="s">
        <v>10470</v>
      </c>
      <c r="B6834" s="51">
        <v>3713</v>
      </c>
      <c r="C6834" t="s">
        <v>10471</v>
      </c>
      <c r="D6834" t="s">
        <v>10472</v>
      </c>
    </row>
    <row r="6835" spans="1:4" x14ac:dyDescent="0.25">
      <c r="A6835" t="s">
        <v>10470</v>
      </c>
      <c r="B6835" s="51">
        <v>3713</v>
      </c>
      <c r="C6835" t="s">
        <v>10473</v>
      </c>
      <c r="D6835" t="s">
        <v>10472</v>
      </c>
    </row>
    <row r="6836" spans="1:4" x14ac:dyDescent="0.25">
      <c r="A6836" t="s">
        <v>10470</v>
      </c>
      <c r="B6836" s="51">
        <v>3713</v>
      </c>
      <c r="C6836" t="s">
        <v>10472</v>
      </c>
    </row>
    <row r="6837" spans="1:4" x14ac:dyDescent="0.25">
      <c r="A6837" t="s">
        <v>10470</v>
      </c>
      <c r="B6837" s="51">
        <v>3713</v>
      </c>
      <c r="C6837" t="s">
        <v>10474</v>
      </c>
      <c r="D6837" t="s">
        <v>10472</v>
      </c>
    </row>
    <row r="6838" spans="1:4" x14ac:dyDescent="0.25">
      <c r="A6838" t="s">
        <v>10475</v>
      </c>
      <c r="B6838" s="51">
        <v>3714</v>
      </c>
      <c r="C6838" t="s">
        <v>10476</v>
      </c>
      <c r="D6838" t="s">
        <v>10477</v>
      </c>
    </row>
    <row r="6839" spans="1:4" x14ac:dyDescent="0.25">
      <c r="A6839" t="s">
        <v>10475</v>
      </c>
      <c r="B6839" s="51">
        <v>3714</v>
      </c>
      <c r="C6839" t="s">
        <v>10478</v>
      </c>
      <c r="D6839" t="s">
        <v>10477</v>
      </c>
    </row>
    <row r="6840" spans="1:4" x14ac:dyDescent="0.25">
      <c r="A6840" t="s">
        <v>10475</v>
      </c>
      <c r="B6840" s="51">
        <v>3714</v>
      </c>
      <c r="C6840" t="s">
        <v>10479</v>
      </c>
      <c r="D6840" t="s">
        <v>10477</v>
      </c>
    </row>
    <row r="6841" spans="1:4" x14ac:dyDescent="0.25">
      <c r="A6841" t="s">
        <v>10475</v>
      </c>
      <c r="B6841" s="51">
        <v>3714</v>
      </c>
      <c r="C6841" t="s">
        <v>10477</v>
      </c>
    </row>
    <row r="6842" spans="1:4" x14ac:dyDescent="0.25">
      <c r="A6842" t="s">
        <v>10480</v>
      </c>
      <c r="B6842" s="51">
        <v>3715</v>
      </c>
      <c r="C6842" t="s">
        <v>10481</v>
      </c>
    </row>
    <row r="6843" spans="1:4" x14ac:dyDescent="0.25">
      <c r="A6843" t="s">
        <v>10480</v>
      </c>
      <c r="B6843" s="51">
        <v>3715</v>
      </c>
      <c r="C6843" t="s">
        <v>10482</v>
      </c>
      <c r="D6843" t="s">
        <v>10481</v>
      </c>
    </row>
    <row r="6844" spans="1:4" x14ac:dyDescent="0.25">
      <c r="A6844" t="s">
        <v>10483</v>
      </c>
      <c r="B6844" s="51">
        <v>3716</v>
      </c>
      <c r="C6844" t="s">
        <v>10484</v>
      </c>
    </row>
    <row r="6845" spans="1:4" x14ac:dyDescent="0.25">
      <c r="A6845" t="s">
        <v>10483</v>
      </c>
      <c r="B6845" s="51">
        <v>3716</v>
      </c>
      <c r="C6845" t="s">
        <v>10485</v>
      </c>
      <c r="D6845" t="s">
        <v>10484</v>
      </c>
    </row>
    <row r="6846" spans="1:4" x14ac:dyDescent="0.25">
      <c r="A6846" t="s">
        <v>10486</v>
      </c>
      <c r="B6846" s="51">
        <v>3717</v>
      </c>
      <c r="C6846" t="s">
        <v>10487</v>
      </c>
      <c r="D6846" t="s">
        <v>10488</v>
      </c>
    </row>
    <row r="6847" spans="1:4" x14ac:dyDescent="0.25">
      <c r="A6847" t="s">
        <v>10486</v>
      </c>
      <c r="B6847" s="51">
        <v>3717</v>
      </c>
      <c r="C6847" t="s">
        <v>10488</v>
      </c>
    </row>
    <row r="6848" spans="1:4" x14ac:dyDescent="0.25">
      <c r="A6848" t="s">
        <v>10486</v>
      </c>
      <c r="B6848" s="51">
        <v>3717</v>
      </c>
      <c r="C6848" t="s">
        <v>10489</v>
      </c>
      <c r="D6848" t="s">
        <v>10488</v>
      </c>
    </row>
    <row r="6849" spans="1:4" x14ac:dyDescent="0.25">
      <c r="A6849" t="s">
        <v>10490</v>
      </c>
      <c r="B6849" s="51">
        <v>3718</v>
      </c>
      <c r="C6849" t="s">
        <v>10491</v>
      </c>
    </row>
    <row r="6850" spans="1:4" x14ac:dyDescent="0.25">
      <c r="A6850" t="s">
        <v>10490</v>
      </c>
      <c r="B6850" s="51">
        <v>3718</v>
      </c>
      <c r="C6850" t="s">
        <v>10492</v>
      </c>
      <c r="D6850" t="s">
        <v>10491</v>
      </c>
    </row>
    <row r="6851" spans="1:4" x14ac:dyDescent="0.25">
      <c r="A6851" t="s">
        <v>10493</v>
      </c>
      <c r="B6851" s="51">
        <v>3719</v>
      </c>
      <c r="C6851" t="s">
        <v>10494</v>
      </c>
      <c r="D6851" t="s">
        <v>10495</v>
      </c>
    </row>
    <row r="6852" spans="1:4" x14ac:dyDescent="0.25">
      <c r="A6852" t="s">
        <v>10493</v>
      </c>
      <c r="B6852" s="51">
        <v>3719</v>
      </c>
      <c r="C6852" t="s">
        <v>10496</v>
      </c>
      <c r="D6852" t="s">
        <v>10495</v>
      </c>
    </row>
    <row r="6853" spans="1:4" x14ac:dyDescent="0.25">
      <c r="A6853" t="s">
        <v>10493</v>
      </c>
      <c r="B6853" s="51">
        <v>3719</v>
      </c>
      <c r="C6853" t="s">
        <v>10497</v>
      </c>
      <c r="D6853" t="s">
        <v>10495</v>
      </c>
    </row>
    <row r="6854" spans="1:4" x14ac:dyDescent="0.25">
      <c r="A6854" t="s">
        <v>10493</v>
      </c>
      <c r="B6854" s="51">
        <v>3719</v>
      </c>
      <c r="C6854" t="s">
        <v>10498</v>
      </c>
      <c r="D6854" t="s">
        <v>10495</v>
      </c>
    </row>
    <row r="6855" spans="1:4" x14ac:dyDescent="0.25">
      <c r="A6855" t="s">
        <v>10493</v>
      </c>
      <c r="B6855" s="51">
        <v>3719</v>
      </c>
      <c r="C6855" t="s">
        <v>10499</v>
      </c>
      <c r="D6855" t="s">
        <v>10495</v>
      </c>
    </row>
    <row r="6856" spans="1:4" x14ac:dyDescent="0.25">
      <c r="A6856" t="s">
        <v>10493</v>
      </c>
      <c r="B6856" s="51">
        <v>3719</v>
      </c>
      <c r="C6856" t="s">
        <v>10500</v>
      </c>
      <c r="D6856" t="s">
        <v>10495</v>
      </c>
    </row>
    <row r="6857" spans="1:4" x14ac:dyDescent="0.25">
      <c r="A6857" t="s">
        <v>10493</v>
      </c>
      <c r="B6857" s="51">
        <v>3719</v>
      </c>
      <c r="C6857" t="s">
        <v>10495</v>
      </c>
    </row>
    <row r="6858" spans="1:4" x14ac:dyDescent="0.25">
      <c r="A6858" t="s">
        <v>10493</v>
      </c>
      <c r="B6858" s="51">
        <v>3719</v>
      </c>
      <c r="C6858" t="s">
        <v>10501</v>
      </c>
      <c r="D6858" t="s">
        <v>10495</v>
      </c>
    </row>
    <row r="6859" spans="1:4" x14ac:dyDescent="0.25">
      <c r="A6859" t="s">
        <v>10502</v>
      </c>
      <c r="B6859" s="51">
        <v>3720</v>
      </c>
      <c r="C6859" t="s">
        <v>10503</v>
      </c>
      <c r="D6859" t="s">
        <v>10504</v>
      </c>
    </row>
    <row r="6860" spans="1:4" x14ac:dyDescent="0.25">
      <c r="A6860" t="s">
        <v>10502</v>
      </c>
      <c r="B6860" s="51">
        <v>3720</v>
      </c>
      <c r="C6860" t="s">
        <v>10505</v>
      </c>
      <c r="D6860" t="s">
        <v>10504</v>
      </c>
    </row>
    <row r="6861" spans="1:4" x14ac:dyDescent="0.25">
      <c r="A6861" t="s">
        <v>10502</v>
      </c>
      <c r="B6861" s="51">
        <v>3720</v>
      </c>
      <c r="C6861" t="s">
        <v>10504</v>
      </c>
    </row>
    <row r="6862" spans="1:4" x14ac:dyDescent="0.25">
      <c r="A6862" t="s">
        <v>10506</v>
      </c>
      <c r="B6862" s="51">
        <v>3721</v>
      </c>
      <c r="C6862" t="s">
        <v>10507</v>
      </c>
      <c r="D6862" t="s">
        <v>10508</v>
      </c>
    </row>
    <row r="6863" spans="1:4" x14ac:dyDescent="0.25">
      <c r="A6863" t="s">
        <v>10506</v>
      </c>
      <c r="B6863" s="51">
        <v>3721</v>
      </c>
      <c r="C6863" t="s">
        <v>10509</v>
      </c>
      <c r="D6863" t="s">
        <v>10508</v>
      </c>
    </row>
    <row r="6864" spans="1:4" x14ac:dyDescent="0.25">
      <c r="A6864" t="s">
        <v>10506</v>
      </c>
      <c r="B6864" s="51">
        <v>3721</v>
      </c>
      <c r="C6864" t="s">
        <v>10508</v>
      </c>
    </row>
    <row r="6865" spans="1:4" x14ac:dyDescent="0.25">
      <c r="A6865" t="s">
        <v>10510</v>
      </c>
      <c r="B6865" s="51">
        <v>3722</v>
      </c>
      <c r="C6865" t="s">
        <v>10511</v>
      </c>
      <c r="D6865" t="s">
        <v>10512</v>
      </c>
    </row>
    <row r="6866" spans="1:4" x14ac:dyDescent="0.25">
      <c r="A6866" t="s">
        <v>10510</v>
      </c>
      <c r="B6866" s="51">
        <v>3722</v>
      </c>
      <c r="C6866" t="s">
        <v>10513</v>
      </c>
      <c r="D6866" t="s">
        <v>10512</v>
      </c>
    </row>
    <row r="6867" spans="1:4" x14ac:dyDescent="0.25">
      <c r="A6867" t="s">
        <v>10510</v>
      </c>
      <c r="B6867" s="51">
        <v>3722</v>
      </c>
      <c r="C6867" t="s">
        <v>10512</v>
      </c>
    </row>
    <row r="6868" spans="1:4" x14ac:dyDescent="0.25">
      <c r="A6868" t="s">
        <v>10514</v>
      </c>
      <c r="B6868" s="51">
        <v>3723</v>
      </c>
      <c r="C6868" t="s">
        <v>10515</v>
      </c>
      <c r="D6868" t="s">
        <v>10516</v>
      </c>
    </row>
    <row r="6869" spans="1:4" x14ac:dyDescent="0.25">
      <c r="A6869" t="s">
        <v>10514</v>
      </c>
      <c r="B6869" s="51">
        <v>3723</v>
      </c>
      <c r="C6869" t="s">
        <v>10517</v>
      </c>
      <c r="D6869" t="s">
        <v>10516</v>
      </c>
    </row>
    <row r="6870" spans="1:4" x14ac:dyDescent="0.25">
      <c r="A6870" t="s">
        <v>10514</v>
      </c>
      <c r="B6870" s="51">
        <v>3723</v>
      </c>
      <c r="C6870" t="s">
        <v>10516</v>
      </c>
    </row>
    <row r="6871" spans="1:4" x14ac:dyDescent="0.25">
      <c r="A6871" t="s">
        <v>10518</v>
      </c>
      <c r="B6871" s="51">
        <v>3724</v>
      </c>
      <c r="C6871" t="s">
        <v>10519</v>
      </c>
      <c r="D6871" t="s">
        <v>10520</v>
      </c>
    </row>
    <row r="6872" spans="1:4" x14ac:dyDescent="0.25">
      <c r="A6872" t="s">
        <v>10518</v>
      </c>
      <c r="B6872" s="51">
        <v>3724</v>
      </c>
      <c r="C6872" t="s">
        <v>10520</v>
      </c>
    </row>
    <row r="6873" spans="1:4" x14ac:dyDescent="0.25">
      <c r="A6873" t="s">
        <v>10521</v>
      </c>
      <c r="B6873" s="51">
        <v>3725</v>
      </c>
      <c r="C6873" t="s">
        <v>10522</v>
      </c>
      <c r="D6873" t="s">
        <v>10523</v>
      </c>
    </row>
    <row r="6874" spans="1:4" x14ac:dyDescent="0.25">
      <c r="A6874" t="s">
        <v>10521</v>
      </c>
      <c r="B6874" s="51">
        <v>3725</v>
      </c>
      <c r="C6874" t="s">
        <v>10524</v>
      </c>
      <c r="D6874" t="s">
        <v>10523</v>
      </c>
    </row>
    <row r="6875" spans="1:4" x14ac:dyDescent="0.25">
      <c r="A6875" t="s">
        <v>10521</v>
      </c>
      <c r="B6875" s="51">
        <v>3725</v>
      </c>
      <c r="C6875" t="s">
        <v>10523</v>
      </c>
    </row>
    <row r="6876" spans="1:4" x14ac:dyDescent="0.25">
      <c r="A6876" t="s">
        <v>10525</v>
      </c>
      <c r="B6876" s="51">
        <v>3726</v>
      </c>
      <c r="C6876" t="s">
        <v>10526</v>
      </c>
      <c r="D6876" t="s">
        <v>10527</v>
      </c>
    </row>
    <row r="6877" spans="1:4" x14ac:dyDescent="0.25">
      <c r="A6877" t="s">
        <v>10525</v>
      </c>
      <c r="B6877" s="51">
        <v>3726</v>
      </c>
      <c r="C6877" t="s">
        <v>10528</v>
      </c>
      <c r="D6877" t="s">
        <v>10527</v>
      </c>
    </row>
    <row r="6878" spans="1:4" x14ac:dyDescent="0.25">
      <c r="A6878" t="s">
        <v>10525</v>
      </c>
      <c r="B6878" s="51">
        <v>3726</v>
      </c>
      <c r="C6878" t="s">
        <v>10527</v>
      </c>
    </row>
    <row r="6879" spans="1:4" x14ac:dyDescent="0.25">
      <c r="A6879" t="s">
        <v>10529</v>
      </c>
      <c r="B6879" s="51">
        <v>3727</v>
      </c>
      <c r="C6879" t="s">
        <v>10530</v>
      </c>
      <c r="D6879" t="s">
        <v>10531</v>
      </c>
    </row>
    <row r="6880" spans="1:4" x14ac:dyDescent="0.25">
      <c r="A6880" t="s">
        <v>10529</v>
      </c>
      <c r="B6880" s="51">
        <v>3727</v>
      </c>
      <c r="C6880" t="s">
        <v>10531</v>
      </c>
    </row>
    <row r="6881" spans="1:4" x14ac:dyDescent="0.25">
      <c r="A6881" t="s">
        <v>10529</v>
      </c>
      <c r="B6881" s="51">
        <v>3727</v>
      </c>
      <c r="C6881" t="s">
        <v>10532</v>
      </c>
      <c r="D6881" t="s">
        <v>10531</v>
      </c>
    </row>
    <row r="6882" spans="1:4" x14ac:dyDescent="0.25">
      <c r="A6882" t="s">
        <v>10533</v>
      </c>
      <c r="B6882" s="51">
        <v>3728</v>
      </c>
      <c r="C6882" t="s">
        <v>10534</v>
      </c>
      <c r="D6882" t="s">
        <v>10535</v>
      </c>
    </row>
    <row r="6883" spans="1:4" x14ac:dyDescent="0.25">
      <c r="A6883" t="s">
        <v>10533</v>
      </c>
      <c r="B6883" s="51">
        <v>3728</v>
      </c>
      <c r="C6883" t="s">
        <v>10536</v>
      </c>
      <c r="D6883" t="s">
        <v>10535</v>
      </c>
    </row>
    <row r="6884" spans="1:4" x14ac:dyDescent="0.25">
      <c r="A6884" t="s">
        <v>10533</v>
      </c>
      <c r="B6884" s="51">
        <v>3728</v>
      </c>
      <c r="C6884" t="s">
        <v>10535</v>
      </c>
    </row>
    <row r="6885" spans="1:4" x14ac:dyDescent="0.25">
      <c r="A6885" t="s">
        <v>10533</v>
      </c>
      <c r="B6885" s="51">
        <v>3728</v>
      </c>
      <c r="C6885" t="s">
        <v>10537</v>
      </c>
      <c r="D6885" t="s">
        <v>10535</v>
      </c>
    </row>
    <row r="6886" spans="1:4" x14ac:dyDescent="0.25">
      <c r="A6886" t="s">
        <v>10538</v>
      </c>
      <c r="B6886" s="51">
        <v>3729</v>
      </c>
      <c r="C6886" t="s">
        <v>10539</v>
      </c>
      <c r="D6886" t="s">
        <v>10540</v>
      </c>
    </row>
    <row r="6887" spans="1:4" x14ac:dyDescent="0.25">
      <c r="A6887" t="s">
        <v>10538</v>
      </c>
      <c r="B6887" s="51">
        <v>3729</v>
      </c>
      <c r="C6887" t="s">
        <v>10540</v>
      </c>
    </row>
    <row r="6888" spans="1:4" x14ac:dyDescent="0.25">
      <c r="A6888" t="s">
        <v>10538</v>
      </c>
      <c r="B6888" s="51">
        <v>3729</v>
      </c>
      <c r="C6888" t="s">
        <v>10541</v>
      </c>
      <c r="D6888" t="s">
        <v>10540</v>
      </c>
    </row>
    <row r="6889" spans="1:4" x14ac:dyDescent="0.25">
      <c r="A6889" t="s">
        <v>10542</v>
      </c>
      <c r="B6889" s="51">
        <v>3730</v>
      </c>
      <c r="C6889" t="s">
        <v>10543</v>
      </c>
      <c r="D6889" t="s">
        <v>10544</v>
      </c>
    </row>
    <row r="6890" spans="1:4" x14ac:dyDescent="0.25">
      <c r="A6890" t="s">
        <v>10542</v>
      </c>
      <c r="B6890" s="51">
        <v>3730</v>
      </c>
      <c r="C6890" t="s">
        <v>10545</v>
      </c>
      <c r="D6890" t="s">
        <v>10544</v>
      </c>
    </row>
    <row r="6891" spans="1:4" x14ac:dyDescent="0.25">
      <c r="A6891" t="s">
        <v>10542</v>
      </c>
      <c r="B6891" s="51">
        <v>3730</v>
      </c>
      <c r="C6891" t="s">
        <v>10546</v>
      </c>
      <c r="D6891" t="s">
        <v>10544</v>
      </c>
    </row>
    <row r="6892" spans="1:4" x14ac:dyDescent="0.25">
      <c r="A6892" t="s">
        <v>10542</v>
      </c>
      <c r="B6892" s="51">
        <v>3730</v>
      </c>
      <c r="C6892" t="s">
        <v>10547</v>
      </c>
      <c r="D6892" t="s">
        <v>10544</v>
      </c>
    </row>
    <row r="6893" spans="1:4" x14ac:dyDescent="0.25">
      <c r="A6893" t="s">
        <v>10542</v>
      </c>
      <c r="B6893" s="51">
        <v>3730</v>
      </c>
      <c r="C6893" t="s">
        <v>10544</v>
      </c>
    </row>
    <row r="6894" spans="1:4" x14ac:dyDescent="0.25">
      <c r="A6894" t="s">
        <v>10548</v>
      </c>
      <c r="B6894" s="51">
        <v>3731</v>
      </c>
      <c r="C6894" t="s">
        <v>10549</v>
      </c>
      <c r="D6894" t="s">
        <v>10550</v>
      </c>
    </row>
    <row r="6895" spans="1:4" x14ac:dyDescent="0.25">
      <c r="A6895" t="s">
        <v>10548</v>
      </c>
      <c r="B6895" s="51">
        <v>3731</v>
      </c>
      <c r="C6895" t="s">
        <v>10551</v>
      </c>
      <c r="D6895" t="s">
        <v>10550</v>
      </c>
    </row>
    <row r="6896" spans="1:4" x14ac:dyDescent="0.25">
      <c r="A6896" t="s">
        <v>10548</v>
      </c>
      <c r="B6896" s="51">
        <v>3731</v>
      </c>
      <c r="C6896" t="s">
        <v>10552</v>
      </c>
      <c r="D6896" t="s">
        <v>10550</v>
      </c>
    </row>
    <row r="6897" spans="1:4" x14ac:dyDescent="0.25">
      <c r="A6897" t="s">
        <v>10548</v>
      </c>
      <c r="B6897" s="51">
        <v>3731</v>
      </c>
      <c r="C6897" t="s">
        <v>10550</v>
      </c>
    </row>
    <row r="6898" spans="1:4" x14ac:dyDescent="0.25">
      <c r="A6898" t="s">
        <v>10553</v>
      </c>
      <c r="B6898" s="51">
        <v>3732</v>
      </c>
      <c r="C6898" t="s">
        <v>10554</v>
      </c>
      <c r="D6898" t="s">
        <v>10555</v>
      </c>
    </row>
    <row r="6899" spans="1:4" x14ac:dyDescent="0.25">
      <c r="A6899" t="s">
        <v>10553</v>
      </c>
      <c r="B6899" s="51">
        <v>3732</v>
      </c>
      <c r="C6899" t="s">
        <v>10555</v>
      </c>
    </row>
    <row r="6900" spans="1:4" x14ac:dyDescent="0.25">
      <c r="A6900" t="s">
        <v>10556</v>
      </c>
      <c r="B6900" s="51">
        <v>3733</v>
      </c>
      <c r="C6900" t="s">
        <v>10557</v>
      </c>
      <c r="D6900" t="s">
        <v>10558</v>
      </c>
    </row>
    <row r="6901" spans="1:4" x14ac:dyDescent="0.25">
      <c r="A6901" t="s">
        <v>10556</v>
      </c>
      <c r="B6901" s="51">
        <v>3733</v>
      </c>
      <c r="C6901" t="s">
        <v>10559</v>
      </c>
      <c r="D6901" t="s">
        <v>10558</v>
      </c>
    </row>
    <row r="6902" spans="1:4" x14ac:dyDescent="0.25">
      <c r="A6902" t="s">
        <v>10556</v>
      </c>
      <c r="B6902" s="51">
        <v>3733</v>
      </c>
      <c r="C6902" t="s">
        <v>10560</v>
      </c>
      <c r="D6902" t="s">
        <v>10558</v>
      </c>
    </row>
    <row r="6903" spans="1:4" x14ac:dyDescent="0.25">
      <c r="A6903" t="s">
        <v>10556</v>
      </c>
      <c r="B6903" s="51">
        <v>3733</v>
      </c>
      <c r="C6903" t="s">
        <v>10561</v>
      </c>
      <c r="D6903" t="s">
        <v>10558</v>
      </c>
    </row>
    <row r="6904" spans="1:4" x14ac:dyDescent="0.25">
      <c r="A6904" t="s">
        <v>10556</v>
      </c>
      <c r="B6904" s="51">
        <v>3733</v>
      </c>
      <c r="C6904" t="s">
        <v>10562</v>
      </c>
      <c r="D6904" t="s">
        <v>10558</v>
      </c>
    </row>
    <row r="6905" spans="1:4" x14ac:dyDescent="0.25">
      <c r="A6905" t="s">
        <v>10556</v>
      </c>
      <c r="B6905" s="51">
        <v>3733</v>
      </c>
      <c r="C6905" t="s">
        <v>10558</v>
      </c>
    </row>
    <row r="6906" spans="1:4" x14ac:dyDescent="0.25">
      <c r="A6906" t="s">
        <v>10563</v>
      </c>
      <c r="B6906" s="51">
        <v>3734</v>
      </c>
      <c r="C6906" t="s">
        <v>10564</v>
      </c>
      <c r="D6906" t="s">
        <v>10565</v>
      </c>
    </row>
    <row r="6907" spans="1:4" x14ac:dyDescent="0.25">
      <c r="A6907" t="s">
        <v>10563</v>
      </c>
      <c r="B6907" s="51">
        <v>3734</v>
      </c>
      <c r="C6907" t="s">
        <v>10566</v>
      </c>
      <c r="D6907" t="s">
        <v>10565</v>
      </c>
    </row>
    <row r="6908" spans="1:4" x14ac:dyDescent="0.25">
      <c r="A6908" t="s">
        <v>10563</v>
      </c>
      <c r="B6908" s="51">
        <v>3734</v>
      </c>
      <c r="C6908" t="s">
        <v>10567</v>
      </c>
      <c r="D6908" t="s">
        <v>10565</v>
      </c>
    </row>
    <row r="6909" spans="1:4" x14ac:dyDescent="0.25">
      <c r="A6909" t="s">
        <v>10563</v>
      </c>
      <c r="B6909" s="51">
        <v>3734</v>
      </c>
      <c r="C6909" t="s">
        <v>10565</v>
      </c>
    </row>
    <row r="6910" spans="1:4" x14ac:dyDescent="0.25">
      <c r="A6910" t="s">
        <v>10568</v>
      </c>
      <c r="B6910" s="51">
        <v>3735</v>
      </c>
      <c r="C6910" t="s">
        <v>10569</v>
      </c>
      <c r="D6910" t="s">
        <v>10570</v>
      </c>
    </row>
    <row r="6911" spans="1:4" x14ac:dyDescent="0.25">
      <c r="A6911" t="s">
        <v>10568</v>
      </c>
      <c r="B6911" s="51">
        <v>3735</v>
      </c>
      <c r="C6911" t="s">
        <v>10571</v>
      </c>
      <c r="D6911" t="s">
        <v>10570</v>
      </c>
    </row>
    <row r="6912" spans="1:4" x14ac:dyDescent="0.25">
      <c r="A6912" t="s">
        <v>10568</v>
      </c>
      <c r="B6912" s="51">
        <v>3735</v>
      </c>
      <c r="C6912" t="s">
        <v>10572</v>
      </c>
      <c r="D6912" t="s">
        <v>10570</v>
      </c>
    </row>
    <row r="6913" spans="1:4" x14ac:dyDescent="0.25">
      <c r="A6913" t="s">
        <v>10568</v>
      </c>
      <c r="B6913" s="51">
        <v>3735</v>
      </c>
      <c r="C6913" t="s">
        <v>10573</v>
      </c>
      <c r="D6913" t="s">
        <v>10570</v>
      </c>
    </row>
    <row r="6914" spans="1:4" x14ac:dyDescent="0.25">
      <c r="A6914" t="s">
        <v>10568</v>
      </c>
      <c r="B6914" s="51">
        <v>3735</v>
      </c>
      <c r="C6914" t="s">
        <v>10570</v>
      </c>
    </row>
    <row r="6915" spans="1:4" x14ac:dyDescent="0.25">
      <c r="A6915" t="s">
        <v>10568</v>
      </c>
      <c r="B6915" s="51">
        <v>3735</v>
      </c>
      <c r="C6915" t="s">
        <v>10574</v>
      </c>
      <c r="D6915" t="s">
        <v>10570</v>
      </c>
    </row>
    <row r="6916" spans="1:4" x14ac:dyDescent="0.25">
      <c r="A6916" t="s">
        <v>10575</v>
      </c>
      <c r="B6916" s="51">
        <v>3736</v>
      </c>
      <c r="C6916" t="s">
        <v>10576</v>
      </c>
      <c r="D6916" t="s">
        <v>10577</v>
      </c>
    </row>
    <row r="6917" spans="1:4" x14ac:dyDescent="0.25">
      <c r="A6917" t="s">
        <v>10575</v>
      </c>
      <c r="B6917" s="51">
        <v>3736</v>
      </c>
      <c r="C6917" t="s">
        <v>10577</v>
      </c>
    </row>
    <row r="6918" spans="1:4" x14ac:dyDescent="0.25">
      <c r="A6918" t="s">
        <v>10575</v>
      </c>
      <c r="B6918" s="51">
        <v>3736</v>
      </c>
      <c r="C6918" t="s">
        <v>10578</v>
      </c>
      <c r="D6918" t="s">
        <v>10577</v>
      </c>
    </row>
    <row r="6919" spans="1:4" x14ac:dyDescent="0.25">
      <c r="A6919" t="s">
        <v>10579</v>
      </c>
      <c r="B6919" s="51">
        <v>3737</v>
      </c>
      <c r="C6919" t="s">
        <v>10580</v>
      </c>
      <c r="D6919" t="s">
        <v>10581</v>
      </c>
    </row>
    <row r="6920" spans="1:4" x14ac:dyDescent="0.25">
      <c r="A6920" t="s">
        <v>10579</v>
      </c>
      <c r="B6920" s="51">
        <v>3737</v>
      </c>
      <c r="C6920" t="s">
        <v>10582</v>
      </c>
      <c r="D6920" t="s">
        <v>10581</v>
      </c>
    </row>
    <row r="6921" spans="1:4" x14ac:dyDescent="0.25">
      <c r="A6921" t="s">
        <v>10579</v>
      </c>
      <c r="B6921" s="51">
        <v>3737</v>
      </c>
      <c r="C6921" t="s">
        <v>10583</v>
      </c>
      <c r="D6921" t="s">
        <v>10581</v>
      </c>
    </row>
    <row r="6922" spans="1:4" x14ac:dyDescent="0.25">
      <c r="A6922" t="s">
        <v>10579</v>
      </c>
      <c r="B6922" s="51">
        <v>3737</v>
      </c>
      <c r="C6922" t="s">
        <v>10581</v>
      </c>
    </row>
    <row r="6923" spans="1:4" x14ac:dyDescent="0.25">
      <c r="A6923" t="s">
        <v>10584</v>
      </c>
      <c r="B6923" s="51">
        <v>3738</v>
      </c>
      <c r="C6923" t="s">
        <v>10585</v>
      </c>
      <c r="D6923" t="s">
        <v>10586</v>
      </c>
    </row>
    <row r="6924" spans="1:4" x14ac:dyDescent="0.25">
      <c r="A6924" t="s">
        <v>10584</v>
      </c>
      <c r="B6924" s="51">
        <v>3738</v>
      </c>
      <c r="C6924" t="s">
        <v>10587</v>
      </c>
      <c r="D6924" t="s">
        <v>10586</v>
      </c>
    </row>
    <row r="6925" spans="1:4" x14ac:dyDescent="0.25">
      <c r="A6925" t="s">
        <v>10584</v>
      </c>
      <c r="B6925" s="51">
        <v>3738</v>
      </c>
      <c r="C6925" t="s">
        <v>10586</v>
      </c>
    </row>
    <row r="6926" spans="1:4" x14ac:dyDescent="0.25">
      <c r="A6926" t="s">
        <v>10588</v>
      </c>
      <c r="B6926" s="51">
        <v>3739</v>
      </c>
      <c r="C6926" t="s">
        <v>10589</v>
      </c>
      <c r="D6926" t="s">
        <v>10590</v>
      </c>
    </row>
    <row r="6927" spans="1:4" x14ac:dyDescent="0.25">
      <c r="A6927" t="s">
        <v>10588</v>
      </c>
      <c r="B6927" s="51">
        <v>3739</v>
      </c>
      <c r="C6927" t="s">
        <v>10591</v>
      </c>
      <c r="D6927" t="s">
        <v>10590</v>
      </c>
    </row>
    <row r="6928" spans="1:4" x14ac:dyDescent="0.25">
      <c r="A6928" t="s">
        <v>10588</v>
      </c>
      <c r="B6928" s="51">
        <v>3739</v>
      </c>
      <c r="C6928" t="s">
        <v>10592</v>
      </c>
      <c r="D6928" t="s">
        <v>10590</v>
      </c>
    </row>
    <row r="6929" spans="1:4" x14ac:dyDescent="0.25">
      <c r="A6929" t="s">
        <v>10588</v>
      </c>
      <c r="B6929" s="51">
        <v>3739</v>
      </c>
      <c r="C6929" t="s">
        <v>10590</v>
      </c>
    </row>
    <row r="6930" spans="1:4" x14ac:dyDescent="0.25">
      <c r="A6930" t="s">
        <v>10593</v>
      </c>
      <c r="B6930" s="51">
        <v>3740</v>
      </c>
      <c r="C6930" t="s">
        <v>10594</v>
      </c>
    </row>
    <row r="6931" spans="1:4" x14ac:dyDescent="0.25">
      <c r="A6931" t="s">
        <v>10593</v>
      </c>
      <c r="B6931" s="51">
        <v>3740</v>
      </c>
      <c r="C6931" t="s">
        <v>10595</v>
      </c>
      <c r="D6931" t="s">
        <v>10594</v>
      </c>
    </row>
    <row r="6932" spans="1:4" x14ac:dyDescent="0.25">
      <c r="A6932" t="s">
        <v>10593</v>
      </c>
      <c r="B6932" s="51">
        <v>3740</v>
      </c>
      <c r="C6932" t="s">
        <v>10596</v>
      </c>
      <c r="D6932" t="s">
        <v>10594</v>
      </c>
    </row>
    <row r="6933" spans="1:4" x14ac:dyDescent="0.25">
      <c r="A6933" t="s">
        <v>10593</v>
      </c>
      <c r="B6933" s="51">
        <v>3740</v>
      </c>
      <c r="C6933" t="s">
        <v>10597</v>
      </c>
      <c r="D6933" t="s">
        <v>10594</v>
      </c>
    </row>
    <row r="6934" spans="1:4" x14ac:dyDescent="0.25">
      <c r="A6934" t="s">
        <v>10593</v>
      </c>
      <c r="B6934" s="51">
        <v>3740</v>
      </c>
      <c r="C6934" t="s">
        <v>10598</v>
      </c>
      <c r="D6934" t="s">
        <v>10594</v>
      </c>
    </row>
    <row r="6935" spans="1:4" x14ac:dyDescent="0.25">
      <c r="A6935" t="s">
        <v>10599</v>
      </c>
      <c r="B6935" s="51">
        <v>3741</v>
      </c>
      <c r="C6935" t="s">
        <v>10600</v>
      </c>
    </row>
    <row r="6936" spans="1:4" x14ac:dyDescent="0.25">
      <c r="A6936" t="s">
        <v>10599</v>
      </c>
      <c r="B6936" s="51">
        <v>3741</v>
      </c>
      <c r="C6936" t="s">
        <v>10601</v>
      </c>
      <c r="D6936" t="s">
        <v>10600</v>
      </c>
    </row>
    <row r="6937" spans="1:4" x14ac:dyDescent="0.25">
      <c r="A6937" t="s">
        <v>10599</v>
      </c>
      <c r="B6937" s="51">
        <v>3741</v>
      </c>
      <c r="C6937" t="s">
        <v>10602</v>
      </c>
      <c r="D6937" t="s">
        <v>10600</v>
      </c>
    </row>
    <row r="6938" spans="1:4" x14ac:dyDescent="0.25">
      <c r="A6938" t="s">
        <v>10599</v>
      </c>
      <c r="B6938" s="51">
        <v>3741</v>
      </c>
      <c r="C6938" t="s">
        <v>10603</v>
      </c>
      <c r="D6938" t="s">
        <v>10600</v>
      </c>
    </row>
    <row r="6939" spans="1:4" x14ac:dyDescent="0.25">
      <c r="A6939" t="s">
        <v>10604</v>
      </c>
      <c r="B6939" s="51">
        <v>3742</v>
      </c>
      <c r="C6939" t="s">
        <v>10605</v>
      </c>
      <c r="D6939" t="s">
        <v>10606</v>
      </c>
    </row>
    <row r="6940" spans="1:4" x14ac:dyDescent="0.25">
      <c r="A6940" t="s">
        <v>10604</v>
      </c>
      <c r="B6940" s="51">
        <v>3742</v>
      </c>
      <c r="C6940" t="s">
        <v>10606</v>
      </c>
    </row>
    <row r="6941" spans="1:4" x14ac:dyDescent="0.25">
      <c r="A6941" t="s">
        <v>10607</v>
      </c>
      <c r="B6941" s="51">
        <v>3743</v>
      </c>
      <c r="C6941" t="s">
        <v>10608</v>
      </c>
    </row>
    <row r="6942" spans="1:4" x14ac:dyDescent="0.25">
      <c r="A6942" t="s">
        <v>10607</v>
      </c>
      <c r="B6942" s="51">
        <v>3743</v>
      </c>
      <c r="C6942" t="s">
        <v>10609</v>
      </c>
      <c r="D6942" t="s">
        <v>10608</v>
      </c>
    </row>
    <row r="6943" spans="1:4" x14ac:dyDescent="0.25">
      <c r="A6943" t="s">
        <v>10610</v>
      </c>
      <c r="B6943" s="51">
        <v>3744</v>
      </c>
      <c r="C6943" t="s">
        <v>10611</v>
      </c>
      <c r="D6943" t="s">
        <v>10612</v>
      </c>
    </row>
    <row r="6944" spans="1:4" x14ac:dyDescent="0.25">
      <c r="A6944" t="s">
        <v>10610</v>
      </c>
      <c r="B6944" s="51">
        <v>3744</v>
      </c>
      <c r="C6944" t="s">
        <v>10613</v>
      </c>
      <c r="D6944" t="s">
        <v>10612</v>
      </c>
    </row>
    <row r="6945" spans="1:4" x14ac:dyDescent="0.25">
      <c r="A6945" t="s">
        <v>10610</v>
      </c>
      <c r="B6945" s="51">
        <v>3744</v>
      </c>
      <c r="C6945" t="s">
        <v>10614</v>
      </c>
      <c r="D6945" t="s">
        <v>10612</v>
      </c>
    </row>
    <row r="6946" spans="1:4" x14ac:dyDescent="0.25">
      <c r="A6946" t="s">
        <v>10610</v>
      </c>
      <c r="B6946" s="51">
        <v>3744</v>
      </c>
      <c r="C6946" t="s">
        <v>10615</v>
      </c>
      <c r="D6946" t="s">
        <v>10612</v>
      </c>
    </row>
    <row r="6947" spans="1:4" x14ac:dyDescent="0.25">
      <c r="A6947" t="s">
        <v>10610</v>
      </c>
      <c r="B6947" s="51">
        <v>3744</v>
      </c>
      <c r="C6947" t="s">
        <v>10612</v>
      </c>
    </row>
    <row r="6948" spans="1:4" x14ac:dyDescent="0.25">
      <c r="A6948" t="s">
        <v>10610</v>
      </c>
      <c r="B6948" s="51">
        <v>3744</v>
      </c>
      <c r="C6948" t="s">
        <v>10616</v>
      </c>
      <c r="D6948" t="s">
        <v>10612</v>
      </c>
    </row>
    <row r="6949" spans="1:4" x14ac:dyDescent="0.25">
      <c r="A6949" t="s">
        <v>10610</v>
      </c>
      <c r="B6949" s="51">
        <v>3744</v>
      </c>
      <c r="C6949" t="s">
        <v>10617</v>
      </c>
      <c r="D6949" t="s">
        <v>10612</v>
      </c>
    </row>
    <row r="6950" spans="1:4" x14ac:dyDescent="0.25">
      <c r="A6950" t="s">
        <v>10610</v>
      </c>
      <c r="B6950" s="51">
        <v>3744</v>
      </c>
      <c r="C6950" t="s">
        <v>10618</v>
      </c>
      <c r="D6950" t="s">
        <v>10612</v>
      </c>
    </row>
    <row r="6951" spans="1:4" x14ac:dyDescent="0.25">
      <c r="A6951" t="s">
        <v>10619</v>
      </c>
      <c r="B6951" s="51">
        <v>3745</v>
      </c>
      <c r="C6951" t="s">
        <v>10620</v>
      </c>
      <c r="D6951" t="s">
        <v>10621</v>
      </c>
    </row>
    <row r="6952" spans="1:4" x14ac:dyDescent="0.25">
      <c r="A6952" t="s">
        <v>10619</v>
      </c>
      <c r="B6952" s="51">
        <v>3745</v>
      </c>
      <c r="C6952" t="s">
        <v>10622</v>
      </c>
      <c r="D6952" t="s">
        <v>10621</v>
      </c>
    </row>
    <row r="6953" spans="1:4" x14ac:dyDescent="0.25">
      <c r="A6953" t="s">
        <v>10619</v>
      </c>
      <c r="B6953" s="51">
        <v>3745</v>
      </c>
      <c r="C6953" t="s">
        <v>10621</v>
      </c>
    </row>
    <row r="6954" spans="1:4" x14ac:dyDescent="0.25">
      <c r="A6954" t="s">
        <v>10619</v>
      </c>
      <c r="B6954" s="51">
        <v>3745</v>
      </c>
      <c r="C6954" t="s">
        <v>10623</v>
      </c>
      <c r="D6954" t="s">
        <v>10621</v>
      </c>
    </row>
    <row r="6955" spans="1:4" x14ac:dyDescent="0.25">
      <c r="A6955" t="s">
        <v>10619</v>
      </c>
      <c r="B6955" s="51">
        <v>3745</v>
      </c>
      <c r="C6955" t="s">
        <v>10624</v>
      </c>
      <c r="D6955" t="s">
        <v>10621</v>
      </c>
    </row>
    <row r="6956" spans="1:4" x14ac:dyDescent="0.25">
      <c r="A6956" t="s">
        <v>10619</v>
      </c>
      <c r="B6956" s="51">
        <v>3745</v>
      </c>
      <c r="C6956" t="s">
        <v>10625</v>
      </c>
      <c r="D6956" t="s">
        <v>10621</v>
      </c>
    </row>
    <row r="6957" spans="1:4" x14ac:dyDescent="0.25">
      <c r="A6957" t="s">
        <v>10619</v>
      </c>
      <c r="B6957" s="51">
        <v>3745</v>
      </c>
      <c r="C6957" t="s">
        <v>10626</v>
      </c>
      <c r="D6957" t="s">
        <v>10621</v>
      </c>
    </row>
    <row r="6958" spans="1:4" x14ac:dyDescent="0.25">
      <c r="A6958" t="s">
        <v>10627</v>
      </c>
      <c r="B6958" s="51">
        <v>3746</v>
      </c>
      <c r="C6958" t="s">
        <v>10628</v>
      </c>
      <c r="D6958" t="s">
        <v>10629</v>
      </c>
    </row>
    <row r="6959" spans="1:4" x14ac:dyDescent="0.25">
      <c r="A6959" t="s">
        <v>10627</v>
      </c>
      <c r="B6959" s="51">
        <v>3746</v>
      </c>
      <c r="C6959" t="s">
        <v>10630</v>
      </c>
      <c r="D6959" t="s">
        <v>10629</v>
      </c>
    </row>
    <row r="6960" spans="1:4" x14ac:dyDescent="0.25">
      <c r="A6960" t="s">
        <v>10627</v>
      </c>
      <c r="B6960" s="51">
        <v>3746</v>
      </c>
      <c r="C6960" t="s">
        <v>10629</v>
      </c>
    </row>
    <row r="6961" spans="1:4" x14ac:dyDescent="0.25">
      <c r="A6961" t="s">
        <v>10627</v>
      </c>
      <c r="B6961" s="51">
        <v>3746</v>
      </c>
      <c r="C6961" t="s">
        <v>10631</v>
      </c>
      <c r="D6961" t="s">
        <v>10629</v>
      </c>
    </row>
    <row r="6962" spans="1:4" x14ac:dyDescent="0.25">
      <c r="A6962" t="s">
        <v>10632</v>
      </c>
      <c r="B6962" s="51">
        <v>3747</v>
      </c>
      <c r="C6962" t="s">
        <v>10633</v>
      </c>
      <c r="D6962" t="s">
        <v>10634</v>
      </c>
    </row>
    <row r="6963" spans="1:4" x14ac:dyDescent="0.25">
      <c r="A6963" t="s">
        <v>10632</v>
      </c>
      <c r="B6963" s="51">
        <v>3747</v>
      </c>
      <c r="C6963" t="s">
        <v>10635</v>
      </c>
      <c r="D6963" t="s">
        <v>10634</v>
      </c>
    </row>
    <row r="6964" spans="1:4" x14ac:dyDescent="0.25">
      <c r="A6964" t="s">
        <v>10632</v>
      </c>
      <c r="B6964" s="51">
        <v>3747</v>
      </c>
      <c r="C6964" t="s">
        <v>10634</v>
      </c>
    </row>
    <row r="6965" spans="1:4" x14ac:dyDescent="0.25">
      <c r="A6965" t="s">
        <v>10636</v>
      </c>
      <c r="B6965" s="51">
        <v>3748</v>
      </c>
      <c r="C6965" t="s">
        <v>10637</v>
      </c>
      <c r="D6965" t="s">
        <v>10638</v>
      </c>
    </row>
    <row r="6966" spans="1:4" x14ac:dyDescent="0.25">
      <c r="A6966" t="s">
        <v>10636</v>
      </c>
      <c r="B6966" s="51">
        <v>3748</v>
      </c>
      <c r="C6966" t="s">
        <v>10639</v>
      </c>
      <c r="D6966" t="s">
        <v>10638</v>
      </c>
    </row>
    <row r="6967" spans="1:4" x14ac:dyDescent="0.25">
      <c r="A6967" t="s">
        <v>10636</v>
      </c>
      <c r="B6967" s="51">
        <v>3748</v>
      </c>
      <c r="C6967" t="s">
        <v>10640</v>
      </c>
      <c r="D6967" t="s">
        <v>10638</v>
      </c>
    </row>
    <row r="6968" spans="1:4" x14ac:dyDescent="0.25">
      <c r="A6968" t="s">
        <v>10636</v>
      </c>
      <c r="B6968" s="51">
        <v>3748</v>
      </c>
      <c r="C6968" t="s">
        <v>10638</v>
      </c>
    </row>
    <row r="6969" spans="1:4" x14ac:dyDescent="0.25">
      <c r="A6969" t="s">
        <v>10636</v>
      </c>
      <c r="B6969" s="51">
        <v>3748</v>
      </c>
      <c r="C6969" t="s">
        <v>10641</v>
      </c>
      <c r="D6969" t="s">
        <v>10638</v>
      </c>
    </row>
    <row r="6970" spans="1:4" x14ac:dyDescent="0.25">
      <c r="A6970" t="s">
        <v>10636</v>
      </c>
      <c r="B6970" s="51">
        <v>3748</v>
      </c>
      <c r="C6970" t="s">
        <v>10642</v>
      </c>
      <c r="D6970" t="s">
        <v>10638</v>
      </c>
    </row>
    <row r="6971" spans="1:4" x14ac:dyDescent="0.25">
      <c r="A6971" t="s">
        <v>10643</v>
      </c>
      <c r="B6971" s="51">
        <v>3749</v>
      </c>
      <c r="C6971" t="s">
        <v>10644</v>
      </c>
      <c r="D6971" t="s">
        <v>10645</v>
      </c>
    </row>
    <row r="6972" spans="1:4" x14ac:dyDescent="0.25">
      <c r="A6972" t="s">
        <v>10643</v>
      </c>
      <c r="B6972" s="51">
        <v>3749</v>
      </c>
      <c r="C6972" t="s">
        <v>10645</v>
      </c>
    </row>
    <row r="6973" spans="1:4" x14ac:dyDescent="0.25">
      <c r="A6973" t="s">
        <v>10646</v>
      </c>
      <c r="B6973" s="51">
        <v>3750</v>
      </c>
      <c r="C6973" t="s">
        <v>10647</v>
      </c>
    </row>
    <row r="6974" spans="1:4" x14ac:dyDescent="0.25">
      <c r="A6974" t="s">
        <v>10646</v>
      </c>
      <c r="B6974" s="51">
        <v>3750</v>
      </c>
      <c r="C6974" t="s">
        <v>10648</v>
      </c>
      <c r="D6974" t="s">
        <v>10647</v>
      </c>
    </row>
    <row r="6975" spans="1:4" x14ac:dyDescent="0.25">
      <c r="A6975" t="s">
        <v>10646</v>
      </c>
      <c r="B6975" s="51">
        <v>3750</v>
      </c>
      <c r="C6975" t="s">
        <v>10649</v>
      </c>
      <c r="D6975" t="s">
        <v>10647</v>
      </c>
    </row>
    <row r="6976" spans="1:4" x14ac:dyDescent="0.25">
      <c r="A6976" t="s">
        <v>10650</v>
      </c>
      <c r="B6976" s="51">
        <v>3751</v>
      </c>
      <c r="C6976" t="s">
        <v>10651</v>
      </c>
    </row>
    <row r="6977" spans="1:4" x14ac:dyDescent="0.25">
      <c r="A6977" t="s">
        <v>10650</v>
      </c>
      <c r="B6977" s="51">
        <v>3751</v>
      </c>
      <c r="C6977" t="s">
        <v>10652</v>
      </c>
      <c r="D6977" t="s">
        <v>10651</v>
      </c>
    </row>
    <row r="6978" spans="1:4" x14ac:dyDescent="0.25">
      <c r="A6978" t="s">
        <v>10653</v>
      </c>
      <c r="B6978" s="51">
        <v>3752</v>
      </c>
      <c r="C6978" t="s">
        <v>10654</v>
      </c>
      <c r="D6978" t="s">
        <v>10655</v>
      </c>
    </row>
    <row r="6979" spans="1:4" x14ac:dyDescent="0.25">
      <c r="A6979" t="s">
        <v>10653</v>
      </c>
      <c r="B6979" s="51">
        <v>3752</v>
      </c>
      <c r="C6979" t="s">
        <v>10655</v>
      </c>
    </row>
    <row r="6980" spans="1:4" x14ac:dyDescent="0.25">
      <c r="A6980" t="s">
        <v>10653</v>
      </c>
      <c r="B6980" s="51">
        <v>3752</v>
      </c>
      <c r="C6980" t="s">
        <v>10656</v>
      </c>
      <c r="D6980" t="s">
        <v>10655</v>
      </c>
    </row>
    <row r="6981" spans="1:4" x14ac:dyDescent="0.25">
      <c r="A6981" t="s">
        <v>10657</v>
      </c>
      <c r="B6981" s="51">
        <v>3753</v>
      </c>
      <c r="C6981" t="s">
        <v>10658</v>
      </c>
      <c r="D6981" t="s">
        <v>10659</v>
      </c>
    </row>
    <row r="6982" spans="1:4" x14ac:dyDescent="0.25">
      <c r="A6982" t="s">
        <v>10657</v>
      </c>
      <c r="B6982" s="51">
        <v>3753</v>
      </c>
      <c r="C6982" t="s">
        <v>10660</v>
      </c>
      <c r="D6982" t="s">
        <v>10659</v>
      </c>
    </row>
    <row r="6983" spans="1:4" x14ac:dyDescent="0.25">
      <c r="A6983" t="s">
        <v>10657</v>
      </c>
      <c r="B6983" s="51">
        <v>3753</v>
      </c>
      <c r="C6983" t="s">
        <v>10661</v>
      </c>
      <c r="D6983" t="s">
        <v>10659</v>
      </c>
    </row>
    <row r="6984" spans="1:4" x14ac:dyDescent="0.25">
      <c r="A6984" t="s">
        <v>10657</v>
      </c>
      <c r="B6984" s="51">
        <v>3753</v>
      </c>
      <c r="C6984" t="s">
        <v>10659</v>
      </c>
    </row>
    <row r="6985" spans="1:4" x14ac:dyDescent="0.25">
      <c r="A6985" t="s">
        <v>10662</v>
      </c>
      <c r="B6985" s="51">
        <v>3754</v>
      </c>
      <c r="C6985" t="s">
        <v>10663</v>
      </c>
      <c r="D6985" t="s">
        <v>10664</v>
      </c>
    </row>
    <row r="6986" spans="1:4" x14ac:dyDescent="0.25">
      <c r="A6986" t="s">
        <v>10662</v>
      </c>
      <c r="B6986" s="51">
        <v>3754</v>
      </c>
      <c r="C6986" t="s">
        <v>10665</v>
      </c>
      <c r="D6986" t="s">
        <v>10664</v>
      </c>
    </row>
    <row r="6987" spans="1:4" x14ac:dyDescent="0.25">
      <c r="A6987" t="s">
        <v>10662</v>
      </c>
      <c r="B6987" s="51">
        <v>3754</v>
      </c>
      <c r="C6987" t="s">
        <v>10666</v>
      </c>
      <c r="D6987" t="s">
        <v>10664</v>
      </c>
    </row>
    <row r="6988" spans="1:4" x14ac:dyDescent="0.25">
      <c r="A6988" t="s">
        <v>10662</v>
      </c>
      <c r="B6988" s="51">
        <v>3754</v>
      </c>
      <c r="C6988" t="s">
        <v>10667</v>
      </c>
      <c r="D6988" t="s">
        <v>10664</v>
      </c>
    </row>
    <row r="6989" spans="1:4" x14ac:dyDescent="0.25">
      <c r="A6989" t="s">
        <v>10662</v>
      </c>
      <c r="B6989" s="51">
        <v>3754</v>
      </c>
      <c r="C6989" t="s">
        <v>10668</v>
      </c>
      <c r="D6989" t="s">
        <v>10664</v>
      </c>
    </row>
    <row r="6990" spans="1:4" x14ac:dyDescent="0.25">
      <c r="A6990" t="s">
        <v>10662</v>
      </c>
      <c r="B6990" s="51">
        <v>3754</v>
      </c>
      <c r="C6990" t="s">
        <v>10669</v>
      </c>
      <c r="D6990" t="s">
        <v>10664</v>
      </c>
    </row>
    <row r="6991" spans="1:4" x14ac:dyDescent="0.25">
      <c r="A6991" t="s">
        <v>10662</v>
      </c>
      <c r="B6991" s="51">
        <v>3754</v>
      </c>
      <c r="C6991" t="s">
        <v>10670</v>
      </c>
      <c r="D6991" t="s">
        <v>10664</v>
      </c>
    </row>
    <row r="6992" spans="1:4" x14ac:dyDescent="0.25">
      <c r="A6992" t="s">
        <v>10662</v>
      </c>
      <c r="B6992" s="51">
        <v>3754</v>
      </c>
      <c r="C6992" t="s">
        <v>10664</v>
      </c>
    </row>
    <row r="6993" spans="1:4" x14ac:dyDescent="0.25">
      <c r="A6993" t="s">
        <v>10671</v>
      </c>
      <c r="B6993" s="51">
        <v>3755</v>
      </c>
      <c r="C6993" t="s">
        <v>10672</v>
      </c>
      <c r="D6993" t="s">
        <v>10673</v>
      </c>
    </row>
    <row r="6994" spans="1:4" x14ac:dyDescent="0.25">
      <c r="A6994" t="s">
        <v>10671</v>
      </c>
      <c r="B6994" s="51">
        <v>3755</v>
      </c>
      <c r="C6994" t="s">
        <v>10673</v>
      </c>
    </row>
    <row r="6995" spans="1:4" x14ac:dyDescent="0.25">
      <c r="A6995" t="s">
        <v>10671</v>
      </c>
      <c r="B6995" s="51">
        <v>3755</v>
      </c>
      <c r="C6995" t="s">
        <v>10674</v>
      </c>
      <c r="D6995" t="s">
        <v>10673</v>
      </c>
    </row>
    <row r="6996" spans="1:4" x14ac:dyDescent="0.25">
      <c r="A6996" t="s">
        <v>10671</v>
      </c>
      <c r="B6996" s="51">
        <v>3755</v>
      </c>
      <c r="C6996" t="s">
        <v>10675</v>
      </c>
      <c r="D6996" t="s">
        <v>10673</v>
      </c>
    </row>
    <row r="6997" spans="1:4" x14ac:dyDescent="0.25">
      <c r="A6997" t="s">
        <v>10676</v>
      </c>
      <c r="B6997" s="51">
        <v>3756</v>
      </c>
      <c r="C6997" t="s">
        <v>10677</v>
      </c>
      <c r="D6997" t="s">
        <v>10678</v>
      </c>
    </row>
    <row r="6998" spans="1:4" x14ac:dyDescent="0.25">
      <c r="A6998" t="s">
        <v>10676</v>
      </c>
      <c r="B6998" s="51">
        <v>3756</v>
      </c>
      <c r="C6998" t="s">
        <v>10678</v>
      </c>
    </row>
    <row r="6999" spans="1:4" x14ac:dyDescent="0.25">
      <c r="A6999" t="s">
        <v>10676</v>
      </c>
      <c r="B6999" s="51">
        <v>3756</v>
      </c>
      <c r="C6999" t="s">
        <v>10679</v>
      </c>
      <c r="D6999" t="s">
        <v>10678</v>
      </c>
    </row>
    <row r="7000" spans="1:4" x14ac:dyDescent="0.25">
      <c r="A7000" t="s">
        <v>10680</v>
      </c>
      <c r="B7000" s="51">
        <v>3757</v>
      </c>
      <c r="C7000" t="s">
        <v>10681</v>
      </c>
      <c r="D7000" t="s">
        <v>10682</v>
      </c>
    </row>
    <row r="7001" spans="1:4" x14ac:dyDescent="0.25">
      <c r="A7001" t="s">
        <v>10680</v>
      </c>
      <c r="B7001" s="51">
        <v>3757</v>
      </c>
      <c r="C7001" t="s">
        <v>10682</v>
      </c>
    </row>
    <row r="7002" spans="1:4" x14ac:dyDescent="0.25">
      <c r="A7002" t="s">
        <v>10680</v>
      </c>
      <c r="B7002" s="51">
        <v>3757</v>
      </c>
      <c r="C7002" t="s">
        <v>10683</v>
      </c>
      <c r="D7002" t="s">
        <v>10682</v>
      </c>
    </row>
    <row r="7003" spans="1:4" x14ac:dyDescent="0.25">
      <c r="A7003" t="s">
        <v>10684</v>
      </c>
      <c r="B7003" s="51">
        <v>3758</v>
      </c>
      <c r="C7003" t="s">
        <v>10685</v>
      </c>
      <c r="D7003" t="s">
        <v>10686</v>
      </c>
    </row>
    <row r="7004" spans="1:4" x14ac:dyDescent="0.25">
      <c r="A7004" t="s">
        <v>10684</v>
      </c>
      <c r="B7004" s="51">
        <v>3758</v>
      </c>
      <c r="C7004" t="s">
        <v>10686</v>
      </c>
    </row>
    <row r="7005" spans="1:4" x14ac:dyDescent="0.25">
      <c r="A7005" t="s">
        <v>10684</v>
      </c>
      <c r="B7005" s="51">
        <v>3758</v>
      </c>
      <c r="C7005" t="s">
        <v>10687</v>
      </c>
      <c r="D7005" t="s">
        <v>10686</v>
      </c>
    </row>
    <row r="7006" spans="1:4" x14ac:dyDescent="0.25">
      <c r="A7006" t="s">
        <v>10684</v>
      </c>
      <c r="B7006" s="51">
        <v>3758</v>
      </c>
      <c r="C7006" t="s">
        <v>10688</v>
      </c>
      <c r="D7006" t="s">
        <v>10686</v>
      </c>
    </row>
    <row r="7007" spans="1:4" x14ac:dyDescent="0.25">
      <c r="A7007" t="s">
        <v>10689</v>
      </c>
      <c r="B7007" s="51">
        <v>3759</v>
      </c>
      <c r="C7007" t="s">
        <v>10690</v>
      </c>
      <c r="D7007" t="s">
        <v>10691</v>
      </c>
    </row>
    <row r="7008" spans="1:4" x14ac:dyDescent="0.25">
      <c r="A7008" t="s">
        <v>10689</v>
      </c>
      <c r="B7008" s="51">
        <v>3759</v>
      </c>
      <c r="C7008" t="s">
        <v>10692</v>
      </c>
      <c r="D7008" t="s">
        <v>10691</v>
      </c>
    </row>
    <row r="7009" spans="1:4" x14ac:dyDescent="0.25">
      <c r="A7009" t="s">
        <v>10689</v>
      </c>
      <c r="B7009" s="51">
        <v>3759</v>
      </c>
      <c r="C7009" t="s">
        <v>10693</v>
      </c>
      <c r="D7009" t="s">
        <v>10691</v>
      </c>
    </row>
    <row r="7010" spans="1:4" x14ac:dyDescent="0.25">
      <c r="A7010" t="s">
        <v>10689</v>
      </c>
      <c r="B7010" s="51">
        <v>3759</v>
      </c>
      <c r="C7010" t="s">
        <v>10691</v>
      </c>
    </row>
    <row r="7011" spans="1:4" x14ac:dyDescent="0.25">
      <c r="A7011" t="s">
        <v>10689</v>
      </c>
      <c r="B7011" s="51">
        <v>3759</v>
      </c>
      <c r="C7011" t="s">
        <v>10694</v>
      </c>
      <c r="D7011" t="s">
        <v>10691</v>
      </c>
    </row>
    <row r="7012" spans="1:4" x14ac:dyDescent="0.25">
      <c r="A7012" t="s">
        <v>10689</v>
      </c>
      <c r="B7012" s="51">
        <v>3759</v>
      </c>
      <c r="C7012" t="s">
        <v>10695</v>
      </c>
      <c r="D7012" t="s">
        <v>10691</v>
      </c>
    </row>
    <row r="7013" spans="1:4" x14ac:dyDescent="0.25">
      <c r="A7013" t="s">
        <v>10696</v>
      </c>
      <c r="B7013" s="51">
        <v>3760</v>
      </c>
      <c r="C7013" t="s">
        <v>10697</v>
      </c>
      <c r="D7013" t="s">
        <v>10698</v>
      </c>
    </row>
    <row r="7014" spans="1:4" x14ac:dyDescent="0.25">
      <c r="A7014" t="s">
        <v>10696</v>
      </c>
      <c r="B7014" s="51">
        <v>3760</v>
      </c>
      <c r="C7014" t="s">
        <v>10699</v>
      </c>
      <c r="D7014" t="s">
        <v>10698</v>
      </c>
    </row>
    <row r="7015" spans="1:4" x14ac:dyDescent="0.25">
      <c r="A7015" t="s">
        <v>10696</v>
      </c>
      <c r="B7015" s="51">
        <v>3760</v>
      </c>
      <c r="C7015" t="s">
        <v>10698</v>
      </c>
    </row>
    <row r="7016" spans="1:4" x14ac:dyDescent="0.25">
      <c r="A7016" t="s">
        <v>10696</v>
      </c>
      <c r="B7016" s="51">
        <v>3760</v>
      </c>
      <c r="C7016" t="s">
        <v>10700</v>
      </c>
      <c r="D7016" t="s">
        <v>10698</v>
      </c>
    </row>
    <row r="7017" spans="1:4" x14ac:dyDescent="0.25">
      <c r="A7017" t="s">
        <v>10696</v>
      </c>
      <c r="B7017" s="51">
        <v>3760</v>
      </c>
      <c r="C7017" t="s">
        <v>10701</v>
      </c>
      <c r="D7017" t="s">
        <v>10698</v>
      </c>
    </row>
    <row r="7018" spans="1:4" x14ac:dyDescent="0.25">
      <c r="A7018" t="s">
        <v>10702</v>
      </c>
      <c r="B7018" s="51">
        <v>3761</v>
      </c>
      <c r="C7018" t="s">
        <v>10703</v>
      </c>
      <c r="D7018" t="s">
        <v>10704</v>
      </c>
    </row>
    <row r="7019" spans="1:4" x14ac:dyDescent="0.25">
      <c r="A7019" t="s">
        <v>10702</v>
      </c>
      <c r="B7019" s="51">
        <v>3761</v>
      </c>
      <c r="C7019" t="s">
        <v>10705</v>
      </c>
      <c r="D7019" t="s">
        <v>10704</v>
      </c>
    </row>
    <row r="7020" spans="1:4" x14ac:dyDescent="0.25">
      <c r="A7020" t="s">
        <v>10702</v>
      </c>
      <c r="B7020" s="51">
        <v>3761</v>
      </c>
      <c r="C7020" t="s">
        <v>10706</v>
      </c>
      <c r="D7020" t="s">
        <v>10704</v>
      </c>
    </row>
    <row r="7021" spans="1:4" x14ac:dyDescent="0.25">
      <c r="A7021" t="s">
        <v>10702</v>
      </c>
      <c r="B7021" s="51">
        <v>3761</v>
      </c>
      <c r="C7021" t="s">
        <v>10704</v>
      </c>
    </row>
    <row r="7022" spans="1:4" x14ac:dyDescent="0.25">
      <c r="A7022" t="s">
        <v>10707</v>
      </c>
      <c r="B7022" s="51">
        <v>3762</v>
      </c>
      <c r="C7022" t="s">
        <v>10708</v>
      </c>
      <c r="D7022" t="s">
        <v>10709</v>
      </c>
    </row>
    <row r="7023" spans="1:4" x14ac:dyDescent="0.25">
      <c r="A7023" t="s">
        <v>10707</v>
      </c>
      <c r="B7023" s="51">
        <v>3762</v>
      </c>
      <c r="C7023" t="s">
        <v>10709</v>
      </c>
    </row>
    <row r="7024" spans="1:4" x14ac:dyDescent="0.25">
      <c r="A7024" t="s">
        <v>10707</v>
      </c>
      <c r="B7024" s="51">
        <v>3762</v>
      </c>
      <c r="C7024" t="s">
        <v>10710</v>
      </c>
      <c r="D7024" t="s">
        <v>10709</v>
      </c>
    </row>
    <row r="7025" spans="1:4" x14ac:dyDescent="0.25">
      <c r="A7025" t="s">
        <v>10711</v>
      </c>
      <c r="B7025" s="51">
        <v>3763</v>
      </c>
      <c r="C7025" t="s">
        <v>10712</v>
      </c>
      <c r="D7025" t="s">
        <v>10713</v>
      </c>
    </row>
    <row r="7026" spans="1:4" x14ac:dyDescent="0.25">
      <c r="A7026" t="s">
        <v>10711</v>
      </c>
      <c r="B7026" s="51">
        <v>3763</v>
      </c>
      <c r="C7026" t="s">
        <v>10714</v>
      </c>
      <c r="D7026" t="s">
        <v>10713</v>
      </c>
    </row>
    <row r="7027" spans="1:4" x14ac:dyDescent="0.25">
      <c r="A7027" t="s">
        <v>10711</v>
      </c>
      <c r="B7027" s="51">
        <v>3763</v>
      </c>
      <c r="C7027" t="s">
        <v>10713</v>
      </c>
    </row>
    <row r="7028" spans="1:4" x14ac:dyDescent="0.25">
      <c r="A7028" t="s">
        <v>10711</v>
      </c>
      <c r="B7028" s="51">
        <v>3763</v>
      </c>
      <c r="C7028" t="s">
        <v>10715</v>
      </c>
      <c r="D7028" t="s">
        <v>10713</v>
      </c>
    </row>
    <row r="7029" spans="1:4" x14ac:dyDescent="0.25">
      <c r="A7029" t="s">
        <v>10716</v>
      </c>
      <c r="B7029" s="51">
        <v>3764</v>
      </c>
      <c r="C7029" t="s">
        <v>10717</v>
      </c>
      <c r="D7029" t="s">
        <v>10718</v>
      </c>
    </row>
    <row r="7030" spans="1:4" x14ac:dyDescent="0.25">
      <c r="A7030" t="s">
        <v>10716</v>
      </c>
      <c r="B7030" s="51">
        <v>3764</v>
      </c>
      <c r="C7030" t="s">
        <v>10719</v>
      </c>
      <c r="D7030" t="s">
        <v>10718</v>
      </c>
    </row>
    <row r="7031" spans="1:4" x14ac:dyDescent="0.25">
      <c r="A7031" t="s">
        <v>10716</v>
      </c>
      <c r="B7031" s="51">
        <v>3764</v>
      </c>
      <c r="C7031" t="s">
        <v>10720</v>
      </c>
      <c r="D7031" t="s">
        <v>10718</v>
      </c>
    </row>
    <row r="7032" spans="1:4" x14ac:dyDescent="0.25">
      <c r="A7032" t="s">
        <v>10716</v>
      </c>
      <c r="B7032" s="51">
        <v>3764</v>
      </c>
      <c r="C7032" t="s">
        <v>10718</v>
      </c>
    </row>
    <row r="7033" spans="1:4" x14ac:dyDescent="0.25">
      <c r="A7033" t="s">
        <v>10716</v>
      </c>
      <c r="B7033" s="51">
        <v>3764</v>
      </c>
      <c r="C7033" t="s">
        <v>10721</v>
      </c>
      <c r="D7033" t="s">
        <v>10718</v>
      </c>
    </row>
    <row r="7034" spans="1:4" x14ac:dyDescent="0.25">
      <c r="A7034" t="s">
        <v>10722</v>
      </c>
      <c r="B7034" s="51">
        <v>3765</v>
      </c>
      <c r="C7034" t="s">
        <v>10723</v>
      </c>
      <c r="D7034" t="s">
        <v>10724</v>
      </c>
    </row>
    <row r="7035" spans="1:4" x14ac:dyDescent="0.25">
      <c r="A7035" t="s">
        <v>10722</v>
      </c>
      <c r="B7035" s="51">
        <v>3765</v>
      </c>
      <c r="C7035" t="s">
        <v>10724</v>
      </c>
    </row>
    <row r="7036" spans="1:4" x14ac:dyDescent="0.25">
      <c r="A7036" t="s">
        <v>10722</v>
      </c>
      <c r="B7036" s="51">
        <v>3765</v>
      </c>
      <c r="C7036" t="s">
        <v>10725</v>
      </c>
      <c r="D7036" t="s">
        <v>10724</v>
      </c>
    </row>
    <row r="7037" spans="1:4" x14ac:dyDescent="0.25">
      <c r="A7037" t="s">
        <v>10726</v>
      </c>
      <c r="B7037" s="51">
        <v>3766</v>
      </c>
      <c r="C7037" t="s">
        <v>10727</v>
      </c>
      <c r="D7037" t="s">
        <v>10728</v>
      </c>
    </row>
    <row r="7038" spans="1:4" x14ac:dyDescent="0.25">
      <c r="A7038" t="s">
        <v>10726</v>
      </c>
      <c r="B7038" s="51">
        <v>3766</v>
      </c>
      <c r="C7038" t="s">
        <v>10728</v>
      </c>
    </row>
    <row r="7039" spans="1:4" x14ac:dyDescent="0.25">
      <c r="A7039" t="s">
        <v>10729</v>
      </c>
      <c r="B7039" s="51">
        <v>3767</v>
      </c>
      <c r="C7039" t="s">
        <v>10730</v>
      </c>
      <c r="D7039" t="s">
        <v>10731</v>
      </c>
    </row>
    <row r="7040" spans="1:4" x14ac:dyDescent="0.25">
      <c r="A7040" t="s">
        <v>10729</v>
      </c>
      <c r="B7040" s="51">
        <v>3767</v>
      </c>
      <c r="C7040" t="s">
        <v>10731</v>
      </c>
    </row>
    <row r="7041" spans="1:4" x14ac:dyDescent="0.25">
      <c r="A7041" t="s">
        <v>10732</v>
      </c>
      <c r="B7041" s="51">
        <v>3768</v>
      </c>
      <c r="C7041" t="s">
        <v>10733</v>
      </c>
      <c r="D7041" t="s">
        <v>10734</v>
      </c>
    </row>
    <row r="7042" spans="1:4" x14ac:dyDescent="0.25">
      <c r="A7042" t="s">
        <v>10732</v>
      </c>
      <c r="B7042" s="51">
        <v>3768</v>
      </c>
      <c r="C7042" t="s">
        <v>10734</v>
      </c>
    </row>
    <row r="7043" spans="1:4" x14ac:dyDescent="0.25">
      <c r="A7043" t="s">
        <v>10735</v>
      </c>
      <c r="B7043" s="51">
        <v>3769</v>
      </c>
      <c r="C7043" t="s">
        <v>10736</v>
      </c>
      <c r="D7043" t="s">
        <v>10737</v>
      </c>
    </row>
    <row r="7044" spans="1:4" x14ac:dyDescent="0.25">
      <c r="A7044" t="s">
        <v>10735</v>
      </c>
      <c r="B7044" s="51">
        <v>3769</v>
      </c>
      <c r="C7044" t="s">
        <v>10737</v>
      </c>
    </row>
    <row r="7045" spans="1:4" x14ac:dyDescent="0.25">
      <c r="A7045" t="s">
        <v>10738</v>
      </c>
      <c r="B7045" s="51">
        <v>3770</v>
      </c>
      <c r="C7045" t="s">
        <v>10739</v>
      </c>
      <c r="D7045" t="s">
        <v>10740</v>
      </c>
    </row>
    <row r="7046" spans="1:4" x14ac:dyDescent="0.25">
      <c r="A7046" t="s">
        <v>10738</v>
      </c>
      <c r="B7046" s="51">
        <v>3770</v>
      </c>
      <c r="C7046" t="s">
        <v>10740</v>
      </c>
    </row>
    <row r="7047" spans="1:4" x14ac:dyDescent="0.25">
      <c r="A7047" t="s">
        <v>10741</v>
      </c>
      <c r="B7047" s="51">
        <v>3771</v>
      </c>
      <c r="C7047" t="s">
        <v>10742</v>
      </c>
      <c r="D7047" t="s">
        <v>10743</v>
      </c>
    </row>
    <row r="7048" spans="1:4" x14ac:dyDescent="0.25">
      <c r="A7048" t="s">
        <v>10741</v>
      </c>
      <c r="B7048" s="51">
        <v>3771</v>
      </c>
      <c r="C7048" t="s">
        <v>10743</v>
      </c>
    </row>
    <row r="7049" spans="1:4" x14ac:dyDescent="0.25">
      <c r="A7049" t="s">
        <v>10744</v>
      </c>
      <c r="B7049" s="51">
        <v>3772</v>
      </c>
      <c r="C7049" t="s">
        <v>10745</v>
      </c>
      <c r="D7049" t="s">
        <v>10746</v>
      </c>
    </row>
    <row r="7050" spans="1:4" x14ac:dyDescent="0.25">
      <c r="A7050" t="s">
        <v>10744</v>
      </c>
      <c r="B7050" s="51">
        <v>3772</v>
      </c>
      <c r="C7050" t="s">
        <v>10746</v>
      </c>
    </row>
    <row r="7051" spans="1:4" x14ac:dyDescent="0.25">
      <c r="A7051" t="s">
        <v>10747</v>
      </c>
      <c r="B7051" s="51">
        <v>3773</v>
      </c>
      <c r="C7051" t="s">
        <v>10748</v>
      </c>
      <c r="D7051" t="s">
        <v>10749</v>
      </c>
    </row>
    <row r="7052" spans="1:4" x14ac:dyDescent="0.25">
      <c r="A7052" t="s">
        <v>10747</v>
      </c>
      <c r="B7052" s="51">
        <v>3773</v>
      </c>
      <c r="C7052" t="s">
        <v>10749</v>
      </c>
    </row>
    <row r="7053" spans="1:4" x14ac:dyDescent="0.25">
      <c r="A7053" t="s">
        <v>10750</v>
      </c>
      <c r="B7053" s="51">
        <v>3774</v>
      </c>
      <c r="C7053" t="s">
        <v>10751</v>
      </c>
      <c r="D7053" t="s">
        <v>10752</v>
      </c>
    </row>
    <row r="7054" spans="1:4" x14ac:dyDescent="0.25">
      <c r="A7054" t="s">
        <v>10750</v>
      </c>
      <c r="B7054" s="51">
        <v>3774</v>
      </c>
      <c r="C7054" t="s">
        <v>10753</v>
      </c>
      <c r="D7054" t="s">
        <v>10752</v>
      </c>
    </row>
    <row r="7055" spans="1:4" x14ac:dyDescent="0.25">
      <c r="A7055" t="s">
        <v>10750</v>
      </c>
      <c r="B7055" s="51">
        <v>3774</v>
      </c>
      <c r="C7055" t="s">
        <v>10754</v>
      </c>
      <c r="D7055" t="s">
        <v>10752</v>
      </c>
    </row>
    <row r="7056" spans="1:4" x14ac:dyDescent="0.25">
      <c r="A7056" t="s">
        <v>10750</v>
      </c>
      <c r="B7056" s="51">
        <v>3774</v>
      </c>
      <c r="C7056" t="s">
        <v>10755</v>
      </c>
      <c r="D7056" t="s">
        <v>10752</v>
      </c>
    </row>
    <row r="7057" spans="1:4" x14ac:dyDescent="0.25">
      <c r="A7057" t="s">
        <v>10750</v>
      </c>
      <c r="B7057" s="51">
        <v>3774</v>
      </c>
      <c r="C7057" t="s">
        <v>10756</v>
      </c>
      <c r="D7057" t="s">
        <v>10752</v>
      </c>
    </row>
    <row r="7058" spans="1:4" x14ac:dyDescent="0.25">
      <c r="A7058" t="s">
        <v>10750</v>
      </c>
      <c r="B7058" s="51">
        <v>3774</v>
      </c>
      <c r="C7058" t="s">
        <v>10752</v>
      </c>
    </row>
    <row r="7059" spans="1:4" x14ac:dyDescent="0.25">
      <c r="A7059" t="s">
        <v>10757</v>
      </c>
      <c r="B7059" s="51">
        <v>3775</v>
      </c>
      <c r="C7059" t="s">
        <v>10758</v>
      </c>
    </row>
    <row r="7060" spans="1:4" x14ac:dyDescent="0.25">
      <c r="A7060" t="s">
        <v>10757</v>
      </c>
      <c r="B7060" s="51">
        <v>3775</v>
      </c>
      <c r="C7060" t="s">
        <v>10759</v>
      </c>
      <c r="D7060" t="s">
        <v>10758</v>
      </c>
    </row>
    <row r="7061" spans="1:4" x14ac:dyDescent="0.25">
      <c r="A7061" t="s">
        <v>10757</v>
      </c>
      <c r="B7061" s="51">
        <v>3775</v>
      </c>
      <c r="C7061" t="s">
        <v>10760</v>
      </c>
      <c r="D7061" t="s">
        <v>10758</v>
      </c>
    </row>
    <row r="7062" spans="1:4" x14ac:dyDescent="0.25">
      <c r="A7062" t="s">
        <v>10757</v>
      </c>
      <c r="B7062" s="51">
        <v>3775</v>
      </c>
      <c r="C7062" t="s">
        <v>10761</v>
      </c>
      <c r="D7062" t="s">
        <v>10758</v>
      </c>
    </row>
    <row r="7063" spans="1:4" x14ac:dyDescent="0.25">
      <c r="A7063" t="s">
        <v>10757</v>
      </c>
      <c r="B7063" s="51">
        <v>3775</v>
      </c>
      <c r="C7063" t="s">
        <v>10762</v>
      </c>
      <c r="D7063" t="s">
        <v>10758</v>
      </c>
    </row>
    <row r="7064" spans="1:4" x14ac:dyDescent="0.25">
      <c r="A7064" t="s">
        <v>10757</v>
      </c>
      <c r="B7064" s="51">
        <v>3775</v>
      </c>
      <c r="C7064" t="s">
        <v>10763</v>
      </c>
      <c r="D7064" t="s">
        <v>10758</v>
      </c>
    </row>
    <row r="7065" spans="1:4" x14ac:dyDescent="0.25">
      <c r="A7065" t="s">
        <v>10764</v>
      </c>
      <c r="B7065" s="51">
        <v>3776</v>
      </c>
      <c r="C7065" t="s">
        <v>10765</v>
      </c>
    </row>
    <row r="7066" spans="1:4" x14ac:dyDescent="0.25">
      <c r="A7066" t="s">
        <v>10764</v>
      </c>
      <c r="B7066" s="51">
        <v>3776</v>
      </c>
      <c r="C7066" t="s">
        <v>10766</v>
      </c>
      <c r="D7066" t="s">
        <v>10765</v>
      </c>
    </row>
    <row r="7067" spans="1:4" x14ac:dyDescent="0.25">
      <c r="A7067" t="s">
        <v>10767</v>
      </c>
      <c r="B7067" s="51">
        <v>3777</v>
      </c>
      <c r="C7067" t="s">
        <v>10768</v>
      </c>
      <c r="D7067" t="s">
        <v>10769</v>
      </c>
    </row>
    <row r="7068" spans="1:4" x14ac:dyDescent="0.25">
      <c r="A7068" t="s">
        <v>10767</v>
      </c>
      <c r="B7068" s="51">
        <v>3777</v>
      </c>
      <c r="C7068" t="s">
        <v>10769</v>
      </c>
    </row>
    <row r="7069" spans="1:4" x14ac:dyDescent="0.25">
      <c r="A7069" t="s">
        <v>10767</v>
      </c>
      <c r="B7069" s="51">
        <v>3777</v>
      </c>
      <c r="C7069" t="s">
        <v>10770</v>
      </c>
      <c r="D7069" t="s">
        <v>10769</v>
      </c>
    </row>
    <row r="7070" spans="1:4" x14ac:dyDescent="0.25">
      <c r="A7070" t="s">
        <v>10767</v>
      </c>
      <c r="B7070" s="51">
        <v>3777</v>
      </c>
      <c r="C7070" t="s">
        <v>10771</v>
      </c>
      <c r="D7070" t="s">
        <v>10769</v>
      </c>
    </row>
    <row r="7071" spans="1:4" x14ac:dyDescent="0.25">
      <c r="A7071" t="s">
        <v>10772</v>
      </c>
      <c r="B7071" s="51">
        <v>3778</v>
      </c>
      <c r="C7071" t="s">
        <v>10773</v>
      </c>
      <c r="D7071" t="s">
        <v>10774</v>
      </c>
    </row>
    <row r="7072" spans="1:4" x14ac:dyDescent="0.25">
      <c r="A7072" t="s">
        <v>10772</v>
      </c>
      <c r="B7072" s="51">
        <v>3778</v>
      </c>
      <c r="C7072" t="s">
        <v>10774</v>
      </c>
    </row>
    <row r="7073" spans="1:4" x14ac:dyDescent="0.25">
      <c r="A7073" t="s">
        <v>10772</v>
      </c>
      <c r="B7073" s="51">
        <v>3778</v>
      </c>
      <c r="C7073" t="s">
        <v>10775</v>
      </c>
      <c r="D7073" t="s">
        <v>10774</v>
      </c>
    </row>
    <row r="7074" spans="1:4" x14ac:dyDescent="0.25">
      <c r="A7074" t="s">
        <v>10772</v>
      </c>
      <c r="B7074" s="51">
        <v>3778</v>
      </c>
      <c r="C7074" t="s">
        <v>10776</v>
      </c>
      <c r="D7074" t="s">
        <v>10774</v>
      </c>
    </row>
    <row r="7075" spans="1:4" x14ac:dyDescent="0.25">
      <c r="A7075" t="s">
        <v>10777</v>
      </c>
      <c r="B7075" s="51">
        <v>3779</v>
      </c>
      <c r="C7075" t="s">
        <v>10778</v>
      </c>
    </row>
    <row r="7076" spans="1:4" x14ac:dyDescent="0.25">
      <c r="A7076" t="s">
        <v>10779</v>
      </c>
      <c r="B7076" s="51">
        <v>3780</v>
      </c>
      <c r="C7076" t="s">
        <v>10780</v>
      </c>
      <c r="D7076" t="s">
        <v>10781</v>
      </c>
    </row>
    <row r="7077" spans="1:4" x14ac:dyDescent="0.25">
      <c r="A7077" t="s">
        <v>10779</v>
      </c>
      <c r="B7077" s="51">
        <v>3780</v>
      </c>
      <c r="C7077" t="s">
        <v>10781</v>
      </c>
    </row>
    <row r="7078" spans="1:4" x14ac:dyDescent="0.25">
      <c r="A7078" t="s">
        <v>10779</v>
      </c>
      <c r="B7078" s="51">
        <v>3780</v>
      </c>
      <c r="C7078" t="s">
        <v>10782</v>
      </c>
      <c r="D7078" t="s">
        <v>10781</v>
      </c>
    </row>
    <row r="7079" spans="1:4" x14ac:dyDescent="0.25">
      <c r="A7079" t="s">
        <v>10779</v>
      </c>
      <c r="B7079" s="51">
        <v>3780</v>
      </c>
      <c r="C7079" t="s">
        <v>10783</v>
      </c>
      <c r="D7079" t="s">
        <v>10781</v>
      </c>
    </row>
    <row r="7080" spans="1:4" x14ac:dyDescent="0.25">
      <c r="A7080" t="s">
        <v>10779</v>
      </c>
      <c r="B7080" s="51">
        <v>3780</v>
      </c>
      <c r="C7080" t="s">
        <v>10784</v>
      </c>
      <c r="D7080" t="s">
        <v>10781</v>
      </c>
    </row>
    <row r="7081" spans="1:4" x14ac:dyDescent="0.25">
      <c r="A7081" t="s">
        <v>10785</v>
      </c>
      <c r="B7081" s="51">
        <v>3781</v>
      </c>
      <c r="C7081" t="s">
        <v>10786</v>
      </c>
      <c r="D7081" t="s">
        <v>10787</v>
      </c>
    </row>
    <row r="7082" spans="1:4" x14ac:dyDescent="0.25">
      <c r="A7082" t="s">
        <v>10785</v>
      </c>
      <c r="B7082" s="51">
        <v>3781</v>
      </c>
      <c r="C7082" t="s">
        <v>10787</v>
      </c>
    </row>
    <row r="7083" spans="1:4" x14ac:dyDescent="0.25">
      <c r="A7083" t="s">
        <v>10788</v>
      </c>
      <c r="B7083" s="51">
        <v>3782</v>
      </c>
      <c r="C7083" t="s">
        <v>10789</v>
      </c>
      <c r="D7083" t="s">
        <v>10790</v>
      </c>
    </row>
    <row r="7084" spans="1:4" x14ac:dyDescent="0.25">
      <c r="A7084" t="s">
        <v>10788</v>
      </c>
      <c r="B7084" s="51">
        <v>3782</v>
      </c>
      <c r="C7084" t="s">
        <v>10791</v>
      </c>
      <c r="D7084" t="s">
        <v>10790</v>
      </c>
    </row>
    <row r="7085" spans="1:4" x14ac:dyDescent="0.25">
      <c r="A7085" t="s">
        <v>10788</v>
      </c>
      <c r="B7085" s="51">
        <v>3782</v>
      </c>
      <c r="C7085" t="s">
        <v>10792</v>
      </c>
      <c r="D7085" t="s">
        <v>10790</v>
      </c>
    </row>
    <row r="7086" spans="1:4" x14ac:dyDescent="0.25">
      <c r="A7086" t="s">
        <v>10788</v>
      </c>
      <c r="B7086" s="51">
        <v>3782</v>
      </c>
      <c r="C7086" t="s">
        <v>10790</v>
      </c>
    </row>
    <row r="7087" spans="1:4" x14ac:dyDescent="0.25">
      <c r="A7087" t="s">
        <v>10793</v>
      </c>
      <c r="B7087" s="51">
        <v>3783</v>
      </c>
      <c r="C7087" t="s">
        <v>10794</v>
      </c>
    </row>
    <row r="7088" spans="1:4" x14ac:dyDescent="0.25">
      <c r="A7088" t="s">
        <v>10793</v>
      </c>
      <c r="B7088" s="51">
        <v>3783</v>
      </c>
      <c r="C7088" t="s">
        <v>10795</v>
      </c>
      <c r="D7088" t="s">
        <v>10794</v>
      </c>
    </row>
    <row r="7089" spans="1:4" x14ac:dyDescent="0.25">
      <c r="A7089" t="s">
        <v>10796</v>
      </c>
      <c r="B7089" s="51">
        <v>3784</v>
      </c>
      <c r="C7089" t="s">
        <v>10797</v>
      </c>
      <c r="D7089" t="s">
        <v>10798</v>
      </c>
    </row>
    <row r="7090" spans="1:4" x14ac:dyDescent="0.25">
      <c r="A7090" t="s">
        <v>10796</v>
      </c>
      <c r="B7090" s="51">
        <v>3784</v>
      </c>
      <c r="C7090" t="s">
        <v>10798</v>
      </c>
    </row>
    <row r="7091" spans="1:4" x14ac:dyDescent="0.25">
      <c r="A7091" t="s">
        <v>10799</v>
      </c>
      <c r="B7091" s="51">
        <v>3785</v>
      </c>
      <c r="C7091" t="s">
        <v>10800</v>
      </c>
      <c r="D7091" t="s">
        <v>10801</v>
      </c>
    </row>
    <row r="7092" spans="1:4" x14ac:dyDescent="0.25">
      <c r="A7092" t="s">
        <v>10799</v>
      </c>
      <c r="B7092" s="51">
        <v>3785</v>
      </c>
      <c r="C7092" t="s">
        <v>10801</v>
      </c>
    </row>
    <row r="7093" spans="1:4" x14ac:dyDescent="0.25">
      <c r="A7093" t="s">
        <v>10802</v>
      </c>
      <c r="B7093" s="51">
        <v>3786</v>
      </c>
      <c r="C7093" t="s">
        <v>10803</v>
      </c>
      <c r="D7093" t="s">
        <v>10804</v>
      </c>
    </row>
    <row r="7094" spans="1:4" x14ac:dyDescent="0.25">
      <c r="A7094" t="s">
        <v>10802</v>
      </c>
      <c r="B7094" s="51">
        <v>3786</v>
      </c>
      <c r="C7094" t="s">
        <v>10805</v>
      </c>
      <c r="D7094" t="s">
        <v>10804</v>
      </c>
    </row>
    <row r="7095" spans="1:4" x14ac:dyDescent="0.25">
      <c r="A7095" t="s">
        <v>10802</v>
      </c>
      <c r="B7095" s="51">
        <v>3786</v>
      </c>
      <c r="C7095" t="s">
        <v>10806</v>
      </c>
      <c r="D7095" t="s">
        <v>10804</v>
      </c>
    </row>
    <row r="7096" spans="1:4" x14ac:dyDescent="0.25">
      <c r="A7096" t="s">
        <v>10802</v>
      </c>
      <c r="B7096" s="51">
        <v>3786</v>
      </c>
      <c r="C7096" t="s">
        <v>10804</v>
      </c>
    </row>
    <row r="7097" spans="1:4" x14ac:dyDescent="0.25">
      <c r="A7097" t="s">
        <v>10802</v>
      </c>
      <c r="B7097" s="51">
        <v>3786</v>
      </c>
      <c r="C7097" t="s">
        <v>10807</v>
      </c>
      <c r="D7097" t="s">
        <v>10804</v>
      </c>
    </row>
    <row r="7098" spans="1:4" x14ac:dyDescent="0.25">
      <c r="A7098" t="s">
        <v>10808</v>
      </c>
      <c r="B7098" s="51">
        <v>3787</v>
      </c>
      <c r="C7098" t="s">
        <v>10809</v>
      </c>
    </row>
    <row r="7099" spans="1:4" x14ac:dyDescent="0.25">
      <c r="A7099" t="s">
        <v>10810</v>
      </c>
      <c r="B7099" s="51">
        <v>3788</v>
      </c>
      <c r="C7099" t="s">
        <v>10811</v>
      </c>
      <c r="D7099" t="s">
        <v>10812</v>
      </c>
    </row>
    <row r="7100" spans="1:4" x14ac:dyDescent="0.25">
      <c r="A7100" t="s">
        <v>10810</v>
      </c>
      <c r="B7100" s="51">
        <v>3788</v>
      </c>
      <c r="C7100" t="s">
        <v>10813</v>
      </c>
      <c r="D7100" t="s">
        <v>10812</v>
      </c>
    </row>
    <row r="7101" spans="1:4" x14ac:dyDescent="0.25">
      <c r="A7101" t="s">
        <v>10810</v>
      </c>
      <c r="B7101" s="51">
        <v>3788</v>
      </c>
      <c r="C7101" t="s">
        <v>10812</v>
      </c>
    </row>
    <row r="7102" spans="1:4" x14ac:dyDescent="0.25">
      <c r="A7102" t="s">
        <v>10810</v>
      </c>
      <c r="B7102" s="51">
        <v>3788</v>
      </c>
      <c r="C7102" t="s">
        <v>10814</v>
      </c>
      <c r="D7102" t="s">
        <v>10812</v>
      </c>
    </row>
    <row r="7103" spans="1:4" x14ac:dyDescent="0.25">
      <c r="A7103" t="s">
        <v>10815</v>
      </c>
      <c r="B7103" s="51">
        <v>3789</v>
      </c>
      <c r="C7103" t="s">
        <v>10816</v>
      </c>
    </row>
    <row r="7104" spans="1:4" x14ac:dyDescent="0.25">
      <c r="A7104" t="s">
        <v>10817</v>
      </c>
      <c r="B7104" s="51">
        <v>3790</v>
      </c>
      <c r="C7104" t="s">
        <v>10818</v>
      </c>
      <c r="D7104" t="s">
        <v>10819</v>
      </c>
    </row>
    <row r="7105" spans="1:4" x14ac:dyDescent="0.25">
      <c r="A7105" t="s">
        <v>10817</v>
      </c>
      <c r="B7105" s="51">
        <v>3790</v>
      </c>
      <c r="C7105" t="s">
        <v>10819</v>
      </c>
    </row>
    <row r="7106" spans="1:4" x14ac:dyDescent="0.25">
      <c r="A7106" t="s">
        <v>10817</v>
      </c>
      <c r="B7106" s="51">
        <v>3790</v>
      </c>
      <c r="C7106" t="s">
        <v>10820</v>
      </c>
      <c r="D7106" t="s">
        <v>10819</v>
      </c>
    </row>
    <row r="7107" spans="1:4" x14ac:dyDescent="0.25">
      <c r="A7107" t="s">
        <v>10821</v>
      </c>
      <c r="B7107" s="51">
        <v>3791</v>
      </c>
      <c r="C7107" t="s">
        <v>10822</v>
      </c>
      <c r="D7107" t="s">
        <v>10823</v>
      </c>
    </row>
    <row r="7108" spans="1:4" x14ac:dyDescent="0.25">
      <c r="A7108" t="s">
        <v>10821</v>
      </c>
      <c r="B7108" s="51">
        <v>3791</v>
      </c>
      <c r="C7108" t="s">
        <v>10824</v>
      </c>
      <c r="D7108" t="s">
        <v>10823</v>
      </c>
    </row>
    <row r="7109" spans="1:4" x14ac:dyDescent="0.25">
      <c r="A7109" t="s">
        <v>10821</v>
      </c>
      <c r="B7109" s="51">
        <v>3791</v>
      </c>
      <c r="C7109" t="s">
        <v>10825</v>
      </c>
      <c r="D7109" t="s">
        <v>10823</v>
      </c>
    </row>
    <row r="7110" spans="1:4" x14ac:dyDescent="0.25">
      <c r="A7110" t="s">
        <v>10821</v>
      </c>
      <c r="B7110" s="51">
        <v>3791</v>
      </c>
      <c r="C7110" t="s">
        <v>10826</v>
      </c>
      <c r="D7110" t="s">
        <v>10823</v>
      </c>
    </row>
    <row r="7111" spans="1:4" x14ac:dyDescent="0.25">
      <c r="A7111" t="s">
        <v>10821</v>
      </c>
      <c r="B7111" s="51">
        <v>3791</v>
      </c>
      <c r="C7111" t="s">
        <v>10823</v>
      </c>
    </row>
    <row r="7112" spans="1:4" x14ac:dyDescent="0.25">
      <c r="A7112" t="s">
        <v>10827</v>
      </c>
      <c r="B7112" s="51">
        <v>3792</v>
      </c>
      <c r="C7112" t="s">
        <v>10828</v>
      </c>
      <c r="D7112" t="s">
        <v>10829</v>
      </c>
    </row>
    <row r="7113" spans="1:4" x14ac:dyDescent="0.25">
      <c r="A7113" t="s">
        <v>10827</v>
      </c>
      <c r="B7113" s="51">
        <v>3792</v>
      </c>
      <c r="C7113" t="s">
        <v>10830</v>
      </c>
      <c r="D7113" t="s">
        <v>10829</v>
      </c>
    </row>
    <row r="7114" spans="1:4" x14ac:dyDescent="0.25">
      <c r="A7114" t="s">
        <v>10827</v>
      </c>
      <c r="B7114" s="51">
        <v>3792</v>
      </c>
      <c r="C7114" t="s">
        <v>10831</v>
      </c>
      <c r="D7114" t="s">
        <v>10829</v>
      </c>
    </row>
    <row r="7115" spans="1:4" x14ac:dyDescent="0.25">
      <c r="A7115" t="s">
        <v>10827</v>
      </c>
      <c r="B7115" s="51">
        <v>3792</v>
      </c>
      <c r="C7115" t="s">
        <v>10829</v>
      </c>
    </row>
    <row r="7116" spans="1:4" x14ac:dyDescent="0.25">
      <c r="A7116" t="s">
        <v>10832</v>
      </c>
      <c r="B7116" s="51">
        <v>3793</v>
      </c>
      <c r="C7116" t="s">
        <v>10833</v>
      </c>
    </row>
    <row r="7117" spans="1:4" x14ac:dyDescent="0.25">
      <c r="A7117" t="s">
        <v>10832</v>
      </c>
      <c r="B7117" s="51">
        <v>3793</v>
      </c>
      <c r="C7117" t="s">
        <v>10834</v>
      </c>
      <c r="D7117" t="s">
        <v>10833</v>
      </c>
    </row>
    <row r="7118" spans="1:4" x14ac:dyDescent="0.25">
      <c r="A7118" t="s">
        <v>10835</v>
      </c>
      <c r="B7118" s="51">
        <v>3794</v>
      </c>
      <c r="C7118" t="s">
        <v>10836</v>
      </c>
      <c r="D7118" t="s">
        <v>10837</v>
      </c>
    </row>
    <row r="7119" spans="1:4" x14ac:dyDescent="0.25">
      <c r="A7119" t="s">
        <v>10835</v>
      </c>
      <c r="B7119" s="51">
        <v>3794</v>
      </c>
      <c r="C7119" t="s">
        <v>10838</v>
      </c>
      <c r="D7119" t="s">
        <v>10837</v>
      </c>
    </row>
    <row r="7120" spans="1:4" x14ac:dyDescent="0.25">
      <c r="A7120" t="s">
        <v>10835</v>
      </c>
      <c r="B7120" s="51">
        <v>3794</v>
      </c>
      <c r="C7120" t="s">
        <v>10839</v>
      </c>
      <c r="D7120" t="s">
        <v>10837</v>
      </c>
    </row>
    <row r="7121" spans="1:4" x14ac:dyDescent="0.25">
      <c r="A7121" t="s">
        <v>10835</v>
      </c>
      <c r="B7121" s="51">
        <v>3794</v>
      </c>
      <c r="C7121" t="s">
        <v>10837</v>
      </c>
    </row>
    <row r="7122" spans="1:4" x14ac:dyDescent="0.25">
      <c r="A7122" t="s">
        <v>10840</v>
      </c>
      <c r="B7122" s="51">
        <v>3795</v>
      </c>
      <c r="C7122" t="s">
        <v>10841</v>
      </c>
    </row>
    <row r="7123" spans="1:4" x14ac:dyDescent="0.25">
      <c r="A7123" t="s">
        <v>10842</v>
      </c>
      <c r="B7123" s="51">
        <v>3796</v>
      </c>
      <c r="C7123" t="s">
        <v>10843</v>
      </c>
      <c r="D7123" t="s">
        <v>10844</v>
      </c>
    </row>
    <row r="7124" spans="1:4" x14ac:dyDescent="0.25">
      <c r="A7124" t="s">
        <v>10842</v>
      </c>
      <c r="B7124" s="51">
        <v>3796</v>
      </c>
      <c r="C7124" t="s">
        <v>10845</v>
      </c>
      <c r="D7124" t="s">
        <v>10844</v>
      </c>
    </row>
    <row r="7125" spans="1:4" x14ac:dyDescent="0.25">
      <c r="A7125" t="s">
        <v>10842</v>
      </c>
      <c r="B7125" s="51">
        <v>3796</v>
      </c>
      <c r="C7125" t="s">
        <v>10844</v>
      </c>
    </row>
    <row r="7126" spans="1:4" x14ac:dyDescent="0.25">
      <c r="A7126" t="s">
        <v>10846</v>
      </c>
      <c r="B7126" s="51">
        <v>3797</v>
      </c>
      <c r="C7126" t="s">
        <v>10847</v>
      </c>
    </row>
    <row r="7127" spans="1:4" x14ac:dyDescent="0.25">
      <c r="A7127" t="s">
        <v>10846</v>
      </c>
      <c r="B7127" s="51">
        <v>3797</v>
      </c>
      <c r="C7127" t="s">
        <v>10848</v>
      </c>
      <c r="D7127" t="s">
        <v>10847</v>
      </c>
    </row>
    <row r="7128" spans="1:4" x14ac:dyDescent="0.25">
      <c r="A7128" t="s">
        <v>10846</v>
      </c>
      <c r="B7128" s="51">
        <v>3797</v>
      </c>
      <c r="C7128" t="s">
        <v>10849</v>
      </c>
      <c r="D7128" t="s">
        <v>10847</v>
      </c>
    </row>
    <row r="7129" spans="1:4" x14ac:dyDescent="0.25">
      <c r="A7129" t="s">
        <v>10850</v>
      </c>
      <c r="B7129" s="51">
        <v>3798</v>
      </c>
      <c r="C7129" t="s">
        <v>10851</v>
      </c>
      <c r="D7129" t="s">
        <v>10852</v>
      </c>
    </row>
    <row r="7130" spans="1:4" x14ac:dyDescent="0.25">
      <c r="A7130" t="s">
        <v>10850</v>
      </c>
      <c r="B7130" s="51">
        <v>3798</v>
      </c>
      <c r="C7130" t="s">
        <v>10853</v>
      </c>
      <c r="D7130" t="s">
        <v>10852</v>
      </c>
    </row>
    <row r="7131" spans="1:4" x14ac:dyDescent="0.25">
      <c r="A7131" t="s">
        <v>10850</v>
      </c>
      <c r="B7131" s="51">
        <v>3798</v>
      </c>
      <c r="C7131" t="s">
        <v>10854</v>
      </c>
      <c r="D7131" t="s">
        <v>10852</v>
      </c>
    </row>
    <row r="7132" spans="1:4" x14ac:dyDescent="0.25">
      <c r="A7132" t="s">
        <v>10850</v>
      </c>
      <c r="B7132" s="51">
        <v>3798</v>
      </c>
      <c r="C7132" t="s">
        <v>10852</v>
      </c>
    </row>
    <row r="7133" spans="1:4" x14ac:dyDescent="0.25">
      <c r="A7133" t="s">
        <v>10850</v>
      </c>
      <c r="B7133" s="51">
        <v>3798</v>
      </c>
      <c r="C7133" t="s">
        <v>10855</v>
      </c>
      <c r="D7133" t="s">
        <v>10852</v>
      </c>
    </row>
    <row r="7134" spans="1:4" x14ac:dyDescent="0.25">
      <c r="A7134" t="s">
        <v>10850</v>
      </c>
      <c r="B7134" s="51">
        <v>3798</v>
      </c>
      <c r="C7134" t="s">
        <v>10856</v>
      </c>
      <c r="D7134" t="s">
        <v>10852</v>
      </c>
    </row>
    <row r="7135" spans="1:4" x14ac:dyDescent="0.25">
      <c r="A7135" t="s">
        <v>10857</v>
      </c>
      <c r="B7135" s="51">
        <v>3799</v>
      </c>
      <c r="C7135" t="s">
        <v>10858</v>
      </c>
      <c r="D7135" t="s">
        <v>10859</v>
      </c>
    </row>
    <row r="7136" spans="1:4" x14ac:dyDescent="0.25">
      <c r="A7136" t="s">
        <v>10857</v>
      </c>
      <c r="B7136" s="51">
        <v>3799</v>
      </c>
      <c r="C7136" t="s">
        <v>10860</v>
      </c>
      <c r="D7136" t="s">
        <v>10859</v>
      </c>
    </row>
    <row r="7137" spans="1:4" x14ac:dyDescent="0.25">
      <c r="A7137" t="s">
        <v>10857</v>
      </c>
      <c r="B7137" s="51">
        <v>3799</v>
      </c>
      <c r="C7137" t="s">
        <v>10859</v>
      </c>
    </row>
    <row r="7138" spans="1:4" x14ac:dyDescent="0.25">
      <c r="A7138" t="s">
        <v>10857</v>
      </c>
      <c r="B7138" s="51">
        <v>3799</v>
      </c>
      <c r="C7138" t="s">
        <v>10861</v>
      </c>
      <c r="D7138" t="s">
        <v>10859</v>
      </c>
    </row>
    <row r="7139" spans="1:4" x14ac:dyDescent="0.25">
      <c r="A7139" t="s">
        <v>10857</v>
      </c>
      <c r="B7139" s="51">
        <v>3799</v>
      </c>
      <c r="C7139" t="s">
        <v>10862</v>
      </c>
      <c r="D7139" t="s">
        <v>10859</v>
      </c>
    </row>
    <row r="7140" spans="1:4" x14ac:dyDescent="0.25">
      <c r="A7140" t="s">
        <v>10863</v>
      </c>
      <c r="B7140" s="51">
        <v>3800</v>
      </c>
      <c r="C7140" t="s">
        <v>10864</v>
      </c>
    </row>
    <row r="7141" spans="1:4" x14ac:dyDescent="0.25">
      <c r="A7141" t="s">
        <v>10863</v>
      </c>
      <c r="B7141" s="51">
        <v>3800</v>
      </c>
      <c r="C7141" t="s">
        <v>10865</v>
      </c>
      <c r="D7141" t="s">
        <v>10864</v>
      </c>
    </row>
    <row r="7142" spans="1:4" x14ac:dyDescent="0.25">
      <c r="A7142" t="s">
        <v>10866</v>
      </c>
      <c r="B7142" s="51">
        <v>3801</v>
      </c>
      <c r="C7142" t="s">
        <v>10867</v>
      </c>
      <c r="D7142" t="s">
        <v>10868</v>
      </c>
    </row>
    <row r="7143" spans="1:4" x14ac:dyDescent="0.25">
      <c r="A7143" t="s">
        <v>10866</v>
      </c>
      <c r="B7143" s="51">
        <v>3801</v>
      </c>
      <c r="C7143" t="s">
        <v>10869</v>
      </c>
      <c r="D7143" t="s">
        <v>10868</v>
      </c>
    </row>
    <row r="7144" spans="1:4" x14ac:dyDescent="0.25">
      <c r="A7144" t="s">
        <v>10866</v>
      </c>
      <c r="B7144" s="51">
        <v>3801</v>
      </c>
      <c r="C7144" t="s">
        <v>10868</v>
      </c>
    </row>
    <row r="7145" spans="1:4" x14ac:dyDescent="0.25">
      <c r="A7145" t="s">
        <v>10866</v>
      </c>
      <c r="B7145" s="51">
        <v>3801</v>
      </c>
      <c r="C7145" t="s">
        <v>10870</v>
      </c>
      <c r="D7145" t="s">
        <v>10868</v>
      </c>
    </row>
    <row r="7146" spans="1:4" x14ac:dyDescent="0.25">
      <c r="A7146" t="s">
        <v>10871</v>
      </c>
      <c r="B7146" s="51">
        <v>3802</v>
      </c>
      <c r="C7146" t="s">
        <v>10872</v>
      </c>
      <c r="D7146" t="s">
        <v>10873</v>
      </c>
    </row>
    <row r="7147" spans="1:4" x14ac:dyDescent="0.25">
      <c r="A7147" t="s">
        <v>10871</v>
      </c>
      <c r="B7147" s="51">
        <v>3802</v>
      </c>
      <c r="C7147" t="s">
        <v>10874</v>
      </c>
      <c r="D7147" t="s">
        <v>10873</v>
      </c>
    </row>
    <row r="7148" spans="1:4" x14ac:dyDescent="0.25">
      <c r="A7148" t="s">
        <v>10871</v>
      </c>
      <c r="B7148" s="51">
        <v>3802</v>
      </c>
      <c r="C7148" t="s">
        <v>10875</v>
      </c>
      <c r="D7148" t="s">
        <v>10873</v>
      </c>
    </row>
    <row r="7149" spans="1:4" x14ac:dyDescent="0.25">
      <c r="A7149" t="s">
        <v>10871</v>
      </c>
      <c r="B7149" s="51">
        <v>3802</v>
      </c>
      <c r="C7149" t="s">
        <v>10876</v>
      </c>
      <c r="D7149" t="s">
        <v>10873</v>
      </c>
    </row>
    <row r="7150" spans="1:4" x14ac:dyDescent="0.25">
      <c r="A7150" t="s">
        <v>10871</v>
      </c>
      <c r="B7150" s="51">
        <v>3802</v>
      </c>
      <c r="C7150" t="s">
        <v>10873</v>
      </c>
    </row>
    <row r="7151" spans="1:4" x14ac:dyDescent="0.25">
      <c r="A7151" t="s">
        <v>10871</v>
      </c>
      <c r="B7151" s="51">
        <v>3802</v>
      </c>
      <c r="C7151" t="s">
        <v>10877</v>
      </c>
      <c r="D7151" t="s">
        <v>10873</v>
      </c>
    </row>
    <row r="7152" spans="1:4" x14ac:dyDescent="0.25">
      <c r="A7152" t="s">
        <v>10871</v>
      </c>
      <c r="B7152" s="51">
        <v>3802</v>
      </c>
      <c r="C7152" t="s">
        <v>10878</v>
      </c>
      <c r="D7152" t="s">
        <v>10873</v>
      </c>
    </row>
    <row r="7153" spans="1:4" x14ac:dyDescent="0.25">
      <c r="A7153" t="s">
        <v>10879</v>
      </c>
      <c r="B7153" s="51">
        <v>3803</v>
      </c>
      <c r="C7153" t="s">
        <v>10880</v>
      </c>
      <c r="D7153" t="s">
        <v>10881</v>
      </c>
    </row>
    <row r="7154" spans="1:4" x14ac:dyDescent="0.25">
      <c r="A7154" t="s">
        <v>10879</v>
      </c>
      <c r="B7154" s="51">
        <v>3803</v>
      </c>
      <c r="C7154" t="s">
        <v>10882</v>
      </c>
      <c r="D7154" t="s">
        <v>10881</v>
      </c>
    </row>
    <row r="7155" spans="1:4" x14ac:dyDescent="0.25">
      <c r="A7155" t="s">
        <v>10879</v>
      </c>
      <c r="B7155" s="51">
        <v>3803</v>
      </c>
      <c r="C7155" t="s">
        <v>10881</v>
      </c>
    </row>
    <row r="7156" spans="1:4" x14ac:dyDescent="0.25">
      <c r="A7156" t="s">
        <v>10879</v>
      </c>
      <c r="B7156" s="51">
        <v>3803</v>
      </c>
      <c r="C7156" t="s">
        <v>10883</v>
      </c>
      <c r="D7156" t="s">
        <v>10881</v>
      </c>
    </row>
    <row r="7157" spans="1:4" x14ac:dyDescent="0.25">
      <c r="A7157" t="s">
        <v>10879</v>
      </c>
      <c r="B7157" s="51">
        <v>3803</v>
      </c>
      <c r="C7157" t="s">
        <v>10884</v>
      </c>
      <c r="D7157" t="s">
        <v>10881</v>
      </c>
    </row>
    <row r="7158" spans="1:4" x14ac:dyDescent="0.25">
      <c r="A7158" t="s">
        <v>10879</v>
      </c>
      <c r="B7158" s="51">
        <v>3803</v>
      </c>
      <c r="C7158" t="s">
        <v>10885</v>
      </c>
      <c r="D7158" t="s">
        <v>10881</v>
      </c>
    </row>
    <row r="7159" spans="1:4" x14ac:dyDescent="0.25">
      <c r="A7159" t="s">
        <v>10879</v>
      </c>
      <c r="B7159" s="51">
        <v>3803</v>
      </c>
      <c r="C7159" t="s">
        <v>10886</v>
      </c>
      <c r="D7159" t="s">
        <v>10881</v>
      </c>
    </row>
    <row r="7160" spans="1:4" x14ac:dyDescent="0.25">
      <c r="A7160" t="s">
        <v>10879</v>
      </c>
      <c r="B7160" s="51">
        <v>3803</v>
      </c>
      <c r="C7160" t="s">
        <v>10887</v>
      </c>
      <c r="D7160" t="s">
        <v>10881</v>
      </c>
    </row>
    <row r="7161" spans="1:4" x14ac:dyDescent="0.25">
      <c r="A7161" t="s">
        <v>10888</v>
      </c>
      <c r="B7161" s="51">
        <v>3804</v>
      </c>
      <c r="C7161" t="s">
        <v>10889</v>
      </c>
      <c r="D7161" t="s">
        <v>10890</v>
      </c>
    </row>
    <row r="7162" spans="1:4" x14ac:dyDescent="0.25">
      <c r="A7162" t="s">
        <v>10888</v>
      </c>
      <c r="B7162" s="51">
        <v>3804</v>
      </c>
      <c r="C7162" t="s">
        <v>10890</v>
      </c>
    </row>
    <row r="7163" spans="1:4" x14ac:dyDescent="0.25">
      <c r="A7163" t="s">
        <v>10888</v>
      </c>
      <c r="B7163" s="51">
        <v>3804</v>
      </c>
      <c r="C7163" t="s">
        <v>10891</v>
      </c>
      <c r="D7163" t="s">
        <v>10890</v>
      </c>
    </row>
    <row r="7164" spans="1:4" x14ac:dyDescent="0.25">
      <c r="A7164" t="s">
        <v>10892</v>
      </c>
      <c r="B7164" s="51">
        <v>3805</v>
      </c>
      <c r="C7164" t="s">
        <v>10893</v>
      </c>
      <c r="D7164" t="s">
        <v>10894</v>
      </c>
    </row>
    <row r="7165" spans="1:4" x14ac:dyDescent="0.25">
      <c r="A7165" t="s">
        <v>10892</v>
      </c>
      <c r="B7165" s="51">
        <v>3805</v>
      </c>
      <c r="C7165" t="s">
        <v>10895</v>
      </c>
      <c r="D7165" t="s">
        <v>10894</v>
      </c>
    </row>
    <row r="7166" spans="1:4" x14ac:dyDescent="0.25">
      <c r="A7166" t="s">
        <v>10892</v>
      </c>
      <c r="B7166" s="51">
        <v>3805</v>
      </c>
      <c r="C7166" t="s">
        <v>10894</v>
      </c>
    </row>
    <row r="7167" spans="1:4" x14ac:dyDescent="0.25">
      <c r="A7167" t="s">
        <v>10892</v>
      </c>
      <c r="B7167" s="51">
        <v>3805</v>
      </c>
      <c r="C7167" t="s">
        <v>10896</v>
      </c>
      <c r="D7167" t="s">
        <v>10894</v>
      </c>
    </row>
    <row r="7168" spans="1:4" x14ac:dyDescent="0.25">
      <c r="A7168" t="s">
        <v>10897</v>
      </c>
      <c r="B7168" s="51">
        <v>3806</v>
      </c>
      <c r="C7168" t="s">
        <v>10898</v>
      </c>
      <c r="D7168" t="s">
        <v>10899</v>
      </c>
    </row>
    <row r="7169" spans="1:4" x14ac:dyDescent="0.25">
      <c r="A7169" t="s">
        <v>10897</v>
      </c>
      <c r="B7169" s="51">
        <v>3806</v>
      </c>
      <c r="C7169" t="s">
        <v>10900</v>
      </c>
      <c r="D7169" t="s">
        <v>10899</v>
      </c>
    </row>
    <row r="7170" spans="1:4" x14ac:dyDescent="0.25">
      <c r="A7170" t="s">
        <v>10897</v>
      </c>
      <c r="B7170" s="51">
        <v>3806</v>
      </c>
      <c r="C7170" t="s">
        <v>10901</v>
      </c>
      <c r="D7170" t="s">
        <v>10899</v>
      </c>
    </row>
    <row r="7171" spans="1:4" x14ac:dyDescent="0.25">
      <c r="A7171" t="s">
        <v>10897</v>
      </c>
      <c r="B7171" s="51">
        <v>3806</v>
      </c>
      <c r="C7171" t="s">
        <v>10899</v>
      </c>
    </row>
    <row r="7172" spans="1:4" x14ac:dyDescent="0.25">
      <c r="A7172" t="s">
        <v>10902</v>
      </c>
      <c r="B7172" s="51">
        <v>3807</v>
      </c>
      <c r="C7172" t="s">
        <v>10903</v>
      </c>
      <c r="D7172" t="s">
        <v>10904</v>
      </c>
    </row>
    <row r="7173" spans="1:4" x14ac:dyDescent="0.25">
      <c r="A7173" t="s">
        <v>10902</v>
      </c>
      <c r="B7173" s="51">
        <v>3807</v>
      </c>
      <c r="C7173" t="s">
        <v>10905</v>
      </c>
      <c r="D7173" t="s">
        <v>10904</v>
      </c>
    </row>
    <row r="7174" spans="1:4" x14ac:dyDescent="0.25">
      <c r="A7174" t="s">
        <v>10902</v>
      </c>
      <c r="B7174" s="51">
        <v>3807</v>
      </c>
      <c r="C7174" t="s">
        <v>10906</v>
      </c>
      <c r="D7174" t="s">
        <v>10904</v>
      </c>
    </row>
    <row r="7175" spans="1:4" x14ac:dyDescent="0.25">
      <c r="A7175" t="s">
        <v>10902</v>
      </c>
      <c r="B7175" s="51">
        <v>3807</v>
      </c>
      <c r="C7175" t="s">
        <v>10904</v>
      </c>
    </row>
    <row r="7176" spans="1:4" x14ac:dyDescent="0.25">
      <c r="A7176" t="s">
        <v>10902</v>
      </c>
      <c r="B7176" s="51">
        <v>3807</v>
      </c>
      <c r="C7176" t="s">
        <v>10907</v>
      </c>
      <c r="D7176" t="s">
        <v>10904</v>
      </c>
    </row>
    <row r="7177" spans="1:4" x14ac:dyDescent="0.25">
      <c r="A7177" t="s">
        <v>10902</v>
      </c>
      <c r="B7177" s="51">
        <v>3808</v>
      </c>
      <c r="C7177" t="s">
        <v>10908</v>
      </c>
      <c r="D7177" t="s">
        <v>10909</v>
      </c>
    </row>
    <row r="7178" spans="1:4" x14ac:dyDescent="0.25">
      <c r="A7178" t="s">
        <v>10902</v>
      </c>
      <c r="B7178" s="51">
        <v>3808</v>
      </c>
      <c r="C7178" t="s">
        <v>10909</v>
      </c>
    </row>
    <row r="7179" spans="1:4" x14ac:dyDescent="0.25">
      <c r="A7179" t="s">
        <v>10902</v>
      </c>
      <c r="B7179" s="51">
        <v>3808</v>
      </c>
      <c r="C7179" t="s">
        <v>10910</v>
      </c>
      <c r="D7179" t="s">
        <v>10909</v>
      </c>
    </row>
    <row r="7180" spans="1:4" x14ac:dyDescent="0.25">
      <c r="A7180" t="s">
        <v>10911</v>
      </c>
      <c r="B7180" s="51">
        <v>3809</v>
      </c>
      <c r="C7180" t="s">
        <v>10912</v>
      </c>
      <c r="D7180" t="s">
        <v>10913</v>
      </c>
    </row>
    <row r="7181" spans="1:4" x14ac:dyDescent="0.25">
      <c r="A7181" t="s">
        <v>10911</v>
      </c>
      <c r="B7181" s="51">
        <v>3809</v>
      </c>
      <c r="C7181" t="s">
        <v>10914</v>
      </c>
      <c r="D7181" t="s">
        <v>10913</v>
      </c>
    </row>
    <row r="7182" spans="1:4" x14ac:dyDescent="0.25">
      <c r="A7182" t="s">
        <v>10911</v>
      </c>
      <c r="B7182" s="51">
        <v>3809</v>
      </c>
      <c r="C7182" t="s">
        <v>10913</v>
      </c>
    </row>
    <row r="7183" spans="1:4" x14ac:dyDescent="0.25">
      <c r="A7183" t="s">
        <v>10915</v>
      </c>
      <c r="B7183" s="51">
        <v>3810</v>
      </c>
      <c r="C7183" t="s">
        <v>10916</v>
      </c>
      <c r="D7183" t="s">
        <v>10917</v>
      </c>
    </row>
    <row r="7184" spans="1:4" x14ac:dyDescent="0.25">
      <c r="A7184" t="s">
        <v>10915</v>
      </c>
      <c r="B7184" s="51">
        <v>3810</v>
      </c>
      <c r="C7184" t="s">
        <v>10917</v>
      </c>
    </row>
    <row r="7185" spans="1:4" x14ac:dyDescent="0.25">
      <c r="A7185" t="s">
        <v>10918</v>
      </c>
      <c r="B7185" s="51">
        <v>3811</v>
      </c>
      <c r="C7185" t="s">
        <v>10919</v>
      </c>
      <c r="D7185" t="s">
        <v>10920</v>
      </c>
    </row>
    <row r="7186" spans="1:4" x14ac:dyDescent="0.25">
      <c r="A7186" t="s">
        <v>10918</v>
      </c>
      <c r="B7186" s="51">
        <v>3811</v>
      </c>
      <c r="C7186" t="s">
        <v>10921</v>
      </c>
      <c r="D7186" t="s">
        <v>10920</v>
      </c>
    </row>
    <row r="7187" spans="1:4" x14ac:dyDescent="0.25">
      <c r="A7187" t="s">
        <v>10918</v>
      </c>
      <c r="B7187" s="51">
        <v>3811</v>
      </c>
      <c r="C7187" t="s">
        <v>10920</v>
      </c>
    </row>
    <row r="7188" spans="1:4" x14ac:dyDescent="0.25">
      <c r="A7188" t="s">
        <v>10918</v>
      </c>
      <c r="B7188" s="51">
        <v>3811</v>
      </c>
      <c r="C7188" t="s">
        <v>10922</v>
      </c>
      <c r="D7188" t="s">
        <v>10920</v>
      </c>
    </row>
    <row r="7189" spans="1:4" x14ac:dyDescent="0.25">
      <c r="A7189" t="s">
        <v>10918</v>
      </c>
      <c r="B7189" s="51">
        <v>3811</v>
      </c>
      <c r="C7189" t="s">
        <v>10923</v>
      </c>
      <c r="D7189" t="s">
        <v>10920</v>
      </c>
    </row>
    <row r="7190" spans="1:4" x14ac:dyDescent="0.25">
      <c r="A7190" t="s">
        <v>10924</v>
      </c>
      <c r="B7190" s="51">
        <v>3812</v>
      </c>
      <c r="C7190" t="s">
        <v>10925</v>
      </c>
      <c r="D7190" t="s">
        <v>10926</v>
      </c>
    </row>
    <row r="7191" spans="1:4" x14ac:dyDescent="0.25">
      <c r="A7191" t="s">
        <v>10924</v>
      </c>
      <c r="B7191" s="51">
        <v>3812</v>
      </c>
      <c r="C7191" t="s">
        <v>10927</v>
      </c>
      <c r="D7191" t="s">
        <v>10926</v>
      </c>
    </row>
    <row r="7192" spans="1:4" x14ac:dyDescent="0.25">
      <c r="A7192" t="s">
        <v>10924</v>
      </c>
      <c r="B7192" s="51">
        <v>3812</v>
      </c>
      <c r="C7192" t="s">
        <v>10928</v>
      </c>
      <c r="D7192" t="s">
        <v>10926</v>
      </c>
    </row>
    <row r="7193" spans="1:4" x14ac:dyDescent="0.25">
      <c r="A7193" t="s">
        <v>10924</v>
      </c>
      <c r="B7193" s="51">
        <v>3812</v>
      </c>
      <c r="C7193" t="s">
        <v>10929</v>
      </c>
      <c r="D7193" t="s">
        <v>10926</v>
      </c>
    </row>
    <row r="7194" spans="1:4" x14ac:dyDescent="0.25">
      <c r="A7194" t="s">
        <v>10924</v>
      </c>
      <c r="B7194" s="51">
        <v>3812</v>
      </c>
      <c r="C7194" t="s">
        <v>10926</v>
      </c>
    </row>
    <row r="7195" spans="1:4" x14ac:dyDescent="0.25">
      <c r="A7195" t="s">
        <v>10930</v>
      </c>
      <c r="B7195" s="51">
        <v>3813</v>
      </c>
      <c r="C7195" t="s">
        <v>10931</v>
      </c>
      <c r="D7195" t="s">
        <v>10932</v>
      </c>
    </row>
    <row r="7196" spans="1:4" x14ac:dyDescent="0.25">
      <c r="A7196" t="s">
        <v>10930</v>
      </c>
      <c r="B7196" s="51">
        <v>3813</v>
      </c>
      <c r="C7196" t="s">
        <v>10933</v>
      </c>
      <c r="D7196" t="s">
        <v>10932</v>
      </c>
    </row>
    <row r="7197" spans="1:4" x14ac:dyDescent="0.25">
      <c r="A7197" t="s">
        <v>10930</v>
      </c>
      <c r="B7197" s="51">
        <v>3813</v>
      </c>
      <c r="C7197" t="s">
        <v>10932</v>
      </c>
    </row>
    <row r="7198" spans="1:4" x14ac:dyDescent="0.25">
      <c r="A7198" t="s">
        <v>10934</v>
      </c>
      <c r="B7198" s="51">
        <v>3814</v>
      </c>
      <c r="C7198" t="s">
        <v>10935</v>
      </c>
      <c r="D7198" t="s">
        <v>10936</v>
      </c>
    </row>
    <row r="7199" spans="1:4" x14ac:dyDescent="0.25">
      <c r="A7199" t="s">
        <v>10934</v>
      </c>
      <c r="B7199" s="51">
        <v>3814</v>
      </c>
      <c r="C7199" t="s">
        <v>10936</v>
      </c>
    </row>
    <row r="7200" spans="1:4" x14ac:dyDescent="0.25">
      <c r="A7200" t="s">
        <v>10937</v>
      </c>
      <c r="B7200" s="51">
        <v>3815</v>
      </c>
      <c r="C7200" t="s">
        <v>10938</v>
      </c>
      <c r="D7200" t="s">
        <v>10939</v>
      </c>
    </row>
    <row r="7201" spans="1:4" x14ac:dyDescent="0.25">
      <c r="A7201" t="s">
        <v>10937</v>
      </c>
      <c r="B7201" s="51">
        <v>3815</v>
      </c>
      <c r="C7201" t="s">
        <v>10940</v>
      </c>
      <c r="D7201" t="s">
        <v>10939</v>
      </c>
    </row>
    <row r="7202" spans="1:4" x14ac:dyDescent="0.25">
      <c r="A7202" t="s">
        <v>10937</v>
      </c>
      <c r="B7202" s="51">
        <v>3815</v>
      </c>
      <c r="C7202" t="s">
        <v>10941</v>
      </c>
      <c r="D7202" t="s">
        <v>10939</v>
      </c>
    </row>
    <row r="7203" spans="1:4" x14ac:dyDescent="0.25">
      <c r="A7203" t="s">
        <v>10937</v>
      </c>
      <c r="B7203" s="51">
        <v>3815</v>
      </c>
      <c r="C7203" t="s">
        <v>10939</v>
      </c>
    </row>
    <row r="7204" spans="1:4" x14ac:dyDescent="0.25">
      <c r="A7204" t="s">
        <v>10937</v>
      </c>
      <c r="B7204" s="51">
        <v>3815</v>
      </c>
      <c r="C7204" t="s">
        <v>10942</v>
      </c>
      <c r="D7204" t="s">
        <v>10939</v>
      </c>
    </row>
    <row r="7205" spans="1:4" x14ac:dyDescent="0.25">
      <c r="A7205" t="s">
        <v>10943</v>
      </c>
      <c r="B7205" s="51">
        <v>3816</v>
      </c>
      <c r="C7205" t="s">
        <v>10944</v>
      </c>
    </row>
    <row r="7206" spans="1:4" x14ac:dyDescent="0.25">
      <c r="A7206" t="s">
        <v>10943</v>
      </c>
      <c r="B7206" s="51">
        <v>3816</v>
      </c>
      <c r="C7206" t="s">
        <v>10945</v>
      </c>
      <c r="D7206" t="s">
        <v>10944</v>
      </c>
    </row>
    <row r="7207" spans="1:4" x14ac:dyDescent="0.25">
      <c r="A7207" t="s">
        <v>10943</v>
      </c>
      <c r="B7207" s="51">
        <v>3816</v>
      </c>
      <c r="C7207" t="s">
        <v>10946</v>
      </c>
      <c r="D7207" t="s">
        <v>10944</v>
      </c>
    </row>
    <row r="7208" spans="1:4" x14ac:dyDescent="0.25">
      <c r="A7208" t="s">
        <v>10947</v>
      </c>
      <c r="B7208" s="51">
        <v>3817</v>
      </c>
      <c r="C7208" t="s">
        <v>10948</v>
      </c>
      <c r="D7208" t="s">
        <v>10949</v>
      </c>
    </row>
    <row r="7209" spans="1:4" x14ac:dyDescent="0.25">
      <c r="A7209" t="s">
        <v>10947</v>
      </c>
      <c r="B7209" s="51">
        <v>3817</v>
      </c>
      <c r="C7209" t="s">
        <v>10950</v>
      </c>
      <c r="D7209" t="s">
        <v>10949</v>
      </c>
    </row>
    <row r="7210" spans="1:4" x14ac:dyDescent="0.25">
      <c r="A7210" t="s">
        <v>10947</v>
      </c>
      <c r="B7210" s="51">
        <v>3817</v>
      </c>
      <c r="C7210" t="s">
        <v>10949</v>
      </c>
    </row>
    <row r="7211" spans="1:4" x14ac:dyDescent="0.25">
      <c r="A7211" t="s">
        <v>10947</v>
      </c>
      <c r="B7211" s="51">
        <v>3817</v>
      </c>
      <c r="C7211" t="s">
        <v>10951</v>
      </c>
      <c r="D7211" t="s">
        <v>10949</v>
      </c>
    </row>
    <row r="7212" spans="1:4" x14ac:dyDescent="0.25">
      <c r="A7212" t="s">
        <v>10952</v>
      </c>
      <c r="B7212" s="51">
        <v>3818</v>
      </c>
      <c r="C7212" t="s">
        <v>10953</v>
      </c>
      <c r="D7212" t="s">
        <v>10954</v>
      </c>
    </row>
    <row r="7213" spans="1:4" x14ac:dyDescent="0.25">
      <c r="A7213" t="s">
        <v>10952</v>
      </c>
      <c r="B7213" s="51">
        <v>3818</v>
      </c>
      <c r="C7213" t="s">
        <v>10954</v>
      </c>
    </row>
    <row r="7214" spans="1:4" x14ac:dyDescent="0.25">
      <c r="A7214" t="s">
        <v>10952</v>
      </c>
      <c r="B7214" s="51">
        <v>3818</v>
      </c>
      <c r="C7214" t="s">
        <v>10955</v>
      </c>
      <c r="D7214" t="s">
        <v>10954</v>
      </c>
    </row>
    <row r="7215" spans="1:4" x14ac:dyDescent="0.25">
      <c r="A7215" t="s">
        <v>10952</v>
      </c>
      <c r="B7215" s="51">
        <v>3818</v>
      </c>
      <c r="C7215" t="s">
        <v>10956</v>
      </c>
      <c r="D7215" t="s">
        <v>10954</v>
      </c>
    </row>
    <row r="7216" spans="1:4" x14ac:dyDescent="0.25">
      <c r="A7216" t="s">
        <v>10952</v>
      </c>
      <c r="B7216" s="51">
        <v>3818</v>
      </c>
      <c r="C7216" t="s">
        <v>10957</v>
      </c>
      <c r="D7216" t="s">
        <v>10954</v>
      </c>
    </row>
    <row r="7217" spans="1:4" x14ac:dyDescent="0.25">
      <c r="A7217" t="s">
        <v>10952</v>
      </c>
      <c r="B7217" s="51">
        <v>3818</v>
      </c>
      <c r="C7217" t="s">
        <v>10958</v>
      </c>
      <c r="D7217" t="s">
        <v>10954</v>
      </c>
    </row>
    <row r="7218" spans="1:4" x14ac:dyDescent="0.25">
      <c r="A7218" t="s">
        <v>10959</v>
      </c>
      <c r="B7218" s="51">
        <v>3819</v>
      </c>
      <c r="C7218" t="s">
        <v>10960</v>
      </c>
      <c r="D7218" t="s">
        <v>10961</v>
      </c>
    </row>
    <row r="7219" spans="1:4" x14ac:dyDescent="0.25">
      <c r="A7219" t="s">
        <v>10959</v>
      </c>
      <c r="B7219" s="51">
        <v>3819</v>
      </c>
      <c r="C7219" t="s">
        <v>10962</v>
      </c>
      <c r="D7219" t="s">
        <v>10961</v>
      </c>
    </row>
    <row r="7220" spans="1:4" x14ac:dyDescent="0.25">
      <c r="A7220" t="s">
        <v>10959</v>
      </c>
      <c r="B7220" s="51">
        <v>3819</v>
      </c>
      <c r="C7220" t="s">
        <v>10963</v>
      </c>
      <c r="D7220" t="s">
        <v>10961</v>
      </c>
    </row>
    <row r="7221" spans="1:4" x14ac:dyDescent="0.25">
      <c r="A7221" t="s">
        <v>10959</v>
      </c>
      <c r="B7221" s="51">
        <v>3819</v>
      </c>
      <c r="C7221" t="s">
        <v>10961</v>
      </c>
    </row>
    <row r="7222" spans="1:4" x14ac:dyDescent="0.25">
      <c r="A7222" t="s">
        <v>10964</v>
      </c>
      <c r="B7222" s="51">
        <v>3820</v>
      </c>
      <c r="C7222" t="s">
        <v>10965</v>
      </c>
      <c r="D7222" t="s">
        <v>10966</v>
      </c>
    </row>
    <row r="7223" spans="1:4" x14ac:dyDescent="0.25">
      <c r="A7223" t="s">
        <v>10964</v>
      </c>
      <c r="B7223" s="51">
        <v>3820</v>
      </c>
      <c r="C7223" t="s">
        <v>10966</v>
      </c>
    </row>
    <row r="7224" spans="1:4" x14ac:dyDescent="0.25">
      <c r="A7224" t="s">
        <v>10967</v>
      </c>
      <c r="B7224" s="51">
        <v>3821</v>
      </c>
      <c r="C7224" t="s">
        <v>10968</v>
      </c>
      <c r="D7224" t="s">
        <v>10969</v>
      </c>
    </row>
    <row r="7225" spans="1:4" x14ac:dyDescent="0.25">
      <c r="A7225" t="s">
        <v>10967</v>
      </c>
      <c r="B7225" s="51">
        <v>3821</v>
      </c>
      <c r="C7225" t="s">
        <v>10970</v>
      </c>
      <c r="D7225" t="s">
        <v>10969</v>
      </c>
    </row>
    <row r="7226" spans="1:4" x14ac:dyDescent="0.25">
      <c r="A7226" t="s">
        <v>10967</v>
      </c>
      <c r="B7226" s="51">
        <v>3821</v>
      </c>
      <c r="C7226" t="s">
        <v>10971</v>
      </c>
      <c r="D7226" t="s">
        <v>10969</v>
      </c>
    </row>
    <row r="7227" spans="1:4" x14ac:dyDescent="0.25">
      <c r="A7227" t="s">
        <v>10967</v>
      </c>
      <c r="B7227" s="51">
        <v>3821</v>
      </c>
      <c r="C7227" t="s">
        <v>10969</v>
      </c>
    </row>
    <row r="7228" spans="1:4" x14ac:dyDescent="0.25">
      <c r="A7228" t="s">
        <v>10967</v>
      </c>
      <c r="B7228" s="51">
        <v>3821</v>
      </c>
      <c r="C7228" t="s">
        <v>10972</v>
      </c>
      <c r="D7228" t="s">
        <v>10969</v>
      </c>
    </row>
    <row r="7229" spans="1:4" x14ac:dyDescent="0.25">
      <c r="A7229" t="s">
        <v>10967</v>
      </c>
      <c r="B7229" s="51">
        <v>3821</v>
      </c>
      <c r="C7229" t="s">
        <v>10973</v>
      </c>
      <c r="D7229" t="s">
        <v>10969</v>
      </c>
    </row>
    <row r="7230" spans="1:4" x14ac:dyDescent="0.25">
      <c r="A7230" t="s">
        <v>10967</v>
      </c>
      <c r="B7230" s="51">
        <v>3821</v>
      </c>
      <c r="C7230" t="s">
        <v>10974</v>
      </c>
      <c r="D7230" t="s">
        <v>10969</v>
      </c>
    </row>
    <row r="7231" spans="1:4" x14ac:dyDescent="0.25">
      <c r="A7231" t="s">
        <v>10967</v>
      </c>
      <c r="B7231" s="51">
        <v>3821</v>
      </c>
      <c r="C7231" t="s">
        <v>10975</v>
      </c>
      <c r="D7231" t="s">
        <v>10969</v>
      </c>
    </row>
    <row r="7232" spans="1:4" x14ac:dyDescent="0.25">
      <c r="A7232" t="s">
        <v>10967</v>
      </c>
      <c r="B7232" s="51">
        <v>3821</v>
      </c>
      <c r="C7232" t="s">
        <v>10976</v>
      </c>
      <c r="D7232" t="s">
        <v>10969</v>
      </c>
    </row>
    <row r="7233" spans="1:4" x14ac:dyDescent="0.25">
      <c r="A7233" t="s">
        <v>10977</v>
      </c>
      <c r="B7233" s="51">
        <v>3822</v>
      </c>
      <c r="C7233" t="s">
        <v>10978</v>
      </c>
      <c r="D7233" t="s">
        <v>10979</v>
      </c>
    </row>
    <row r="7234" spans="1:4" x14ac:dyDescent="0.25">
      <c r="A7234" t="s">
        <v>10977</v>
      </c>
      <c r="B7234" s="51">
        <v>3822</v>
      </c>
      <c r="C7234" t="s">
        <v>10979</v>
      </c>
    </row>
    <row r="7235" spans="1:4" x14ac:dyDescent="0.25">
      <c r="A7235" t="s">
        <v>10977</v>
      </c>
      <c r="B7235" s="51">
        <v>3822</v>
      </c>
      <c r="C7235" t="s">
        <v>10980</v>
      </c>
      <c r="D7235" t="s">
        <v>10979</v>
      </c>
    </row>
    <row r="7236" spans="1:4" x14ac:dyDescent="0.25">
      <c r="A7236" t="s">
        <v>10981</v>
      </c>
      <c r="B7236" s="51">
        <v>3823</v>
      </c>
      <c r="C7236" t="s">
        <v>10982</v>
      </c>
      <c r="D7236" t="s">
        <v>10983</v>
      </c>
    </row>
    <row r="7237" spans="1:4" x14ac:dyDescent="0.25">
      <c r="A7237" t="s">
        <v>10981</v>
      </c>
      <c r="B7237" s="51">
        <v>3823</v>
      </c>
      <c r="C7237" t="s">
        <v>10983</v>
      </c>
    </row>
    <row r="7238" spans="1:4" x14ac:dyDescent="0.25">
      <c r="A7238" t="s">
        <v>10984</v>
      </c>
      <c r="B7238" s="51">
        <v>3824</v>
      </c>
      <c r="C7238" t="s">
        <v>10985</v>
      </c>
    </row>
    <row r="7239" spans="1:4" x14ac:dyDescent="0.25">
      <c r="A7239" t="s">
        <v>10984</v>
      </c>
      <c r="B7239" s="51">
        <v>3824</v>
      </c>
      <c r="C7239" t="s">
        <v>10986</v>
      </c>
      <c r="D7239" t="s">
        <v>10985</v>
      </c>
    </row>
    <row r="7240" spans="1:4" x14ac:dyDescent="0.25">
      <c r="A7240" t="s">
        <v>10987</v>
      </c>
      <c r="B7240" s="51">
        <v>3825</v>
      </c>
      <c r="C7240" t="s">
        <v>10988</v>
      </c>
    </row>
    <row r="7241" spans="1:4" x14ac:dyDescent="0.25">
      <c r="A7241" t="s">
        <v>10987</v>
      </c>
      <c r="B7241" s="51">
        <v>3825</v>
      </c>
      <c r="C7241" t="s">
        <v>10989</v>
      </c>
      <c r="D7241" t="s">
        <v>10988</v>
      </c>
    </row>
    <row r="7242" spans="1:4" x14ac:dyDescent="0.25">
      <c r="A7242" t="s">
        <v>10987</v>
      </c>
      <c r="B7242" s="51">
        <v>3825</v>
      </c>
      <c r="C7242" t="s">
        <v>10990</v>
      </c>
      <c r="D7242" t="s">
        <v>10988</v>
      </c>
    </row>
    <row r="7243" spans="1:4" x14ac:dyDescent="0.25">
      <c r="A7243" t="s">
        <v>10987</v>
      </c>
      <c r="B7243" s="51">
        <v>3825</v>
      </c>
      <c r="C7243" t="s">
        <v>10991</v>
      </c>
      <c r="D7243" t="s">
        <v>10988</v>
      </c>
    </row>
    <row r="7244" spans="1:4" x14ac:dyDescent="0.25">
      <c r="A7244" t="s">
        <v>10987</v>
      </c>
      <c r="B7244" s="51">
        <v>3825</v>
      </c>
      <c r="C7244" t="s">
        <v>10992</v>
      </c>
      <c r="D7244" t="s">
        <v>10988</v>
      </c>
    </row>
    <row r="7245" spans="1:4" x14ac:dyDescent="0.25">
      <c r="A7245" t="s">
        <v>10987</v>
      </c>
      <c r="B7245" s="51">
        <v>3825</v>
      </c>
      <c r="C7245" t="s">
        <v>10993</v>
      </c>
      <c r="D7245" t="s">
        <v>10988</v>
      </c>
    </row>
    <row r="7246" spans="1:4" x14ac:dyDescent="0.25">
      <c r="A7246" t="s">
        <v>10987</v>
      </c>
      <c r="B7246" s="51">
        <v>3825</v>
      </c>
      <c r="C7246" t="s">
        <v>10994</v>
      </c>
      <c r="D7246" t="s">
        <v>10988</v>
      </c>
    </row>
    <row r="7247" spans="1:4" x14ac:dyDescent="0.25">
      <c r="A7247" t="s">
        <v>10987</v>
      </c>
      <c r="B7247" s="51">
        <v>3825</v>
      </c>
      <c r="C7247" t="s">
        <v>10995</v>
      </c>
      <c r="D7247" t="s">
        <v>10988</v>
      </c>
    </row>
    <row r="7248" spans="1:4" x14ac:dyDescent="0.25">
      <c r="A7248" t="s">
        <v>10987</v>
      </c>
      <c r="B7248" s="51">
        <v>3825</v>
      </c>
      <c r="C7248" t="s">
        <v>10996</v>
      </c>
      <c r="D7248" t="s">
        <v>10988</v>
      </c>
    </row>
    <row r="7249" spans="1:4" x14ac:dyDescent="0.25">
      <c r="A7249" t="s">
        <v>10987</v>
      </c>
      <c r="B7249" s="51">
        <v>3825</v>
      </c>
      <c r="C7249" t="s">
        <v>10997</v>
      </c>
      <c r="D7249" t="s">
        <v>10988</v>
      </c>
    </row>
    <row r="7250" spans="1:4" x14ac:dyDescent="0.25">
      <c r="A7250" t="s">
        <v>10987</v>
      </c>
      <c r="B7250" s="51">
        <v>3825</v>
      </c>
      <c r="C7250" t="s">
        <v>10998</v>
      </c>
      <c r="D7250" t="s">
        <v>10988</v>
      </c>
    </row>
    <row r="7251" spans="1:4" x14ac:dyDescent="0.25">
      <c r="A7251" t="s">
        <v>10987</v>
      </c>
      <c r="B7251" s="51">
        <v>3825</v>
      </c>
      <c r="C7251" t="s">
        <v>10999</v>
      </c>
      <c r="D7251" t="s">
        <v>10988</v>
      </c>
    </row>
    <row r="7252" spans="1:4" x14ac:dyDescent="0.25">
      <c r="A7252" t="s">
        <v>11000</v>
      </c>
      <c r="B7252" s="51">
        <v>3826</v>
      </c>
      <c r="C7252" t="s">
        <v>11001</v>
      </c>
    </row>
    <row r="7253" spans="1:4" x14ac:dyDescent="0.25">
      <c r="A7253" t="s">
        <v>11000</v>
      </c>
      <c r="B7253" s="51">
        <v>3826</v>
      </c>
      <c r="C7253" t="s">
        <v>11002</v>
      </c>
      <c r="D7253" t="s">
        <v>11001</v>
      </c>
    </row>
    <row r="7254" spans="1:4" x14ac:dyDescent="0.25">
      <c r="A7254" t="s">
        <v>11000</v>
      </c>
      <c r="B7254" s="51">
        <v>3826</v>
      </c>
      <c r="C7254" t="s">
        <v>11003</v>
      </c>
      <c r="D7254" t="s">
        <v>11001</v>
      </c>
    </row>
    <row r="7255" spans="1:4" x14ac:dyDescent="0.25">
      <c r="A7255" t="s">
        <v>11000</v>
      </c>
      <c r="B7255" s="51">
        <v>3826</v>
      </c>
      <c r="C7255" t="s">
        <v>11004</v>
      </c>
      <c r="D7255" t="s">
        <v>11001</v>
      </c>
    </row>
    <row r="7256" spans="1:4" x14ac:dyDescent="0.25">
      <c r="A7256" t="s">
        <v>11005</v>
      </c>
      <c r="B7256" s="51">
        <v>3827</v>
      </c>
      <c r="C7256" t="s">
        <v>11006</v>
      </c>
      <c r="D7256" t="s">
        <v>11007</v>
      </c>
    </row>
    <row r="7257" spans="1:4" x14ac:dyDescent="0.25">
      <c r="A7257" t="s">
        <v>11005</v>
      </c>
      <c r="B7257" s="51">
        <v>3827</v>
      </c>
      <c r="C7257" t="s">
        <v>11007</v>
      </c>
    </row>
    <row r="7258" spans="1:4" x14ac:dyDescent="0.25">
      <c r="A7258" t="s">
        <v>11005</v>
      </c>
      <c r="B7258" s="51">
        <v>3827</v>
      </c>
      <c r="C7258" t="s">
        <v>11008</v>
      </c>
      <c r="D7258" t="s">
        <v>11007</v>
      </c>
    </row>
    <row r="7259" spans="1:4" x14ac:dyDescent="0.25">
      <c r="A7259" t="s">
        <v>11005</v>
      </c>
      <c r="B7259" s="51">
        <v>3827</v>
      </c>
      <c r="C7259" t="s">
        <v>11009</v>
      </c>
      <c r="D7259" t="s">
        <v>11007</v>
      </c>
    </row>
    <row r="7260" spans="1:4" x14ac:dyDescent="0.25">
      <c r="A7260" t="s">
        <v>11005</v>
      </c>
      <c r="B7260" s="51">
        <v>3827</v>
      </c>
      <c r="C7260" t="s">
        <v>11010</v>
      </c>
      <c r="D7260" t="s">
        <v>11007</v>
      </c>
    </row>
    <row r="7261" spans="1:4" x14ac:dyDescent="0.25">
      <c r="A7261" t="s">
        <v>11005</v>
      </c>
      <c r="B7261" s="51">
        <v>3827</v>
      </c>
      <c r="C7261" t="s">
        <v>11011</v>
      </c>
      <c r="D7261" t="s">
        <v>11007</v>
      </c>
    </row>
    <row r="7262" spans="1:4" x14ac:dyDescent="0.25">
      <c r="A7262" t="s">
        <v>11012</v>
      </c>
      <c r="B7262" s="51">
        <v>3828</v>
      </c>
      <c r="C7262" t="s">
        <v>11013</v>
      </c>
    </row>
    <row r="7263" spans="1:4" x14ac:dyDescent="0.25">
      <c r="A7263" t="s">
        <v>11012</v>
      </c>
      <c r="B7263" s="51">
        <v>3828</v>
      </c>
      <c r="C7263" t="s">
        <v>11014</v>
      </c>
      <c r="D7263" t="s">
        <v>11013</v>
      </c>
    </row>
    <row r="7264" spans="1:4" x14ac:dyDescent="0.25">
      <c r="A7264" t="s">
        <v>11012</v>
      </c>
      <c r="B7264" s="51">
        <v>3828</v>
      </c>
      <c r="C7264" t="s">
        <v>11015</v>
      </c>
      <c r="D7264" t="s">
        <v>11013</v>
      </c>
    </row>
    <row r="7265" spans="1:4" x14ac:dyDescent="0.25">
      <c r="A7265" t="s">
        <v>11016</v>
      </c>
      <c r="B7265" s="51">
        <v>3829</v>
      </c>
      <c r="C7265" t="s">
        <v>11017</v>
      </c>
      <c r="D7265" t="s">
        <v>11018</v>
      </c>
    </row>
    <row r="7266" spans="1:4" x14ac:dyDescent="0.25">
      <c r="A7266" t="s">
        <v>11016</v>
      </c>
      <c r="B7266" s="51">
        <v>3829</v>
      </c>
      <c r="C7266" t="s">
        <v>11019</v>
      </c>
      <c r="D7266" t="s">
        <v>11018</v>
      </c>
    </row>
    <row r="7267" spans="1:4" x14ac:dyDescent="0.25">
      <c r="A7267" t="s">
        <v>11016</v>
      </c>
      <c r="B7267" s="51">
        <v>3829</v>
      </c>
      <c r="C7267" t="s">
        <v>11020</v>
      </c>
      <c r="D7267" t="s">
        <v>11018</v>
      </c>
    </row>
    <row r="7268" spans="1:4" x14ac:dyDescent="0.25">
      <c r="A7268" t="s">
        <v>11016</v>
      </c>
      <c r="B7268" s="51">
        <v>3829</v>
      </c>
      <c r="C7268" t="s">
        <v>11021</v>
      </c>
      <c r="D7268" t="s">
        <v>11018</v>
      </c>
    </row>
    <row r="7269" spans="1:4" x14ac:dyDescent="0.25">
      <c r="A7269" t="s">
        <v>11016</v>
      </c>
      <c r="B7269" s="51">
        <v>3829</v>
      </c>
      <c r="C7269" t="s">
        <v>11018</v>
      </c>
    </row>
    <row r="7270" spans="1:4" x14ac:dyDescent="0.25">
      <c r="A7270" t="s">
        <v>11022</v>
      </c>
      <c r="B7270" s="51">
        <v>3830</v>
      </c>
      <c r="C7270" t="s">
        <v>11023</v>
      </c>
      <c r="D7270" t="s">
        <v>11024</v>
      </c>
    </row>
    <row r="7271" spans="1:4" x14ac:dyDescent="0.25">
      <c r="A7271" t="s">
        <v>11022</v>
      </c>
      <c r="B7271" s="51">
        <v>3830</v>
      </c>
      <c r="C7271" t="s">
        <v>11024</v>
      </c>
    </row>
    <row r="7272" spans="1:4" x14ac:dyDescent="0.25">
      <c r="A7272" t="s">
        <v>11022</v>
      </c>
      <c r="B7272" s="51">
        <v>3830</v>
      </c>
      <c r="C7272" t="s">
        <v>11025</v>
      </c>
      <c r="D7272" t="s">
        <v>11024</v>
      </c>
    </row>
    <row r="7273" spans="1:4" x14ac:dyDescent="0.25">
      <c r="A7273" t="s">
        <v>11026</v>
      </c>
      <c r="B7273" s="51">
        <v>3831</v>
      </c>
      <c r="C7273" t="s">
        <v>11027</v>
      </c>
      <c r="D7273" t="s">
        <v>11028</v>
      </c>
    </row>
    <row r="7274" spans="1:4" x14ac:dyDescent="0.25">
      <c r="A7274" t="s">
        <v>11026</v>
      </c>
      <c r="B7274" s="51">
        <v>3831</v>
      </c>
      <c r="C7274" t="s">
        <v>11029</v>
      </c>
      <c r="D7274" t="s">
        <v>11028</v>
      </c>
    </row>
    <row r="7275" spans="1:4" x14ac:dyDescent="0.25">
      <c r="A7275" t="s">
        <v>11026</v>
      </c>
      <c r="B7275" s="51">
        <v>3831</v>
      </c>
      <c r="C7275" t="s">
        <v>11028</v>
      </c>
    </row>
    <row r="7276" spans="1:4" x14ac:dyDescent="0.25">
      <c r="A7276" t="s">
        <v>11026</v>
      </c>
      <c r="B7276" s="51">
        <v>3831</v>
      </c>
      <c r="C7276" t="s">
        <v>11030</v>
      </c>
      <c r="D7276" t="s">
        <v>11028</v>
      </c>
    </row>
    <row r="7277" spans="1:4" x14ac:dyDescent="0.25">
      <c r="A7277" t="s">
        <v>11026</v>
      </c>
      <c r="B7277" s="51">
        <v>3831</v>
      </c>
      <c r="C7277" t="s">
        <v>11031</v>
      </c>
      <c r="D7277" t="s">
        <v>11028</v>
      </c>
    </row>
    <row r="7278" spans="1:4" x14ac:dyDescent="0.25">
      <c r="A7278" t="s">
        <v>11026</v>
      </c>
      <c r="B7278" s="51">
        <v>3831</v>
      </c>
      <c r="C7278" t="s">
        <v>11032</v>
      </c>
      <c r="D7278" t="s">
        <v>11028</v>
      </c>
    </row>
    <row r="7279" spans="1:4" x14ac:dyDescent="0.25">
      <c r="A7279" t="s">
        <v>11033</v>
      </c>
      <c r="B7279" s="51">
        <v>3832</v>
      </c>
      <c r="C7279" t="s">
        <v>11034</v>
      </c>
      <c r="D7279" t="s">
        <v>11035</v>
      </c>
    </row>
    <row r="7280" spans="1:4" x14ac:dyDescent="0.25">
      <c r="A7280" t="s">
        <v>11033</v>
      </c>
      <c r="B7280" s="51">
        <v>3832</v>
      </c>
      <c r="C7280" t="s">
        <v>11036</v>
      </c>
      <c r="D7280" t="s">
        <v>11035</v>
      </c>
    </row>
    <row r="7281" spans="1:4" x14ac:dyDescent="0.25">
      <c r="A7281" t="s">
        <v>11033</v>
      </c>
      <c r="B7281" s="51">
        <v>3832</v>
      </c>
      <c r="C7281" t="s">
        <v>11035</v>
      </c>
    </row>
    <row r="7282" spans="1:4" x14ac:dyDescent="0.25">
      <c r="A7282" t="s">
        <v>11037</v>
      </c>
      <c r="B7282" s="51">
        <v>3833</v>
      </c>
      <c r="C7282" t="s">
        <v>11038</v>
      </c>
    </row>
    <row r="7283" spans="1:4" x14ac:dyDescent="0.25">
      <c r="A7283" t="s">
        <v>11037</v>
      </c>
      <c r="B7283" s="51">
        <v>3833</v>
      </c>
      <c r="C7283" t="s">
        <v>11039</v>
      </c>
      <c r="D7283" t="s">
        <v>11038</v>
      </c>
    </row>
    <row r="7284" spans="1:4" x14ac:dyDescent="0.25">
      <c r="A7284" t="s">
        <v>11037</v>
      </c>
      <c r="B7284" s="51">
        <v>3833</v>
      </c>
      <c r="C7284" t="s">
        <v>11040</v>
      </c>
      <c r="D7284" t="s">
        <v>11038</v>
      </c>
    </row>
    <row r="7285" spans="1:4" x14ac:dyDescent="0.25">
      <c r="A7285" t="s">
        <v>11041</v>
      </c>
      <c r="B7285" s="51">
        <v>3834</v>
      </c>
      <c r="C7285" t="s">
        <v>11042</v>
      </c>
    </row>
    <row r="7286" spans="1:4" x14ac:dyDescent="0.25">
      <c r="A7286" t="s">
        <v>11041</v>
      </c>
      <c r="B7286" s="51">
        <v>3834</v>
      </c>
      <c r="C7286" t="s">
        <v>11043</v>
      </c>
      <c r="D7286" t="s">
        <v>11042</v>
      </c>
    </row>
    <row r="7287" spans="1:4" x14ac:dyDescent="0.25">
      <c r="A7287" t="s">
        <v>11044</v>
      </c>
      <c r="B7287" s="51">
        <v>3835</v>
      </c>
      <c r="C7287" t="s">
        <v>11045</v>
      </c>
      <c r="D7287" t="s">
        <v>11046</v>
      </c>
    </row>
    <row r="7288" spans="1:4" x14ac:dyDescent="0.25">
      <c r="A7288" t="s">
        <v>11044</v>
      </c>
      <c r="B7288" s="51">
        <v>3835</v>
      </c>
      <c r="C7288" t="s">
        <v>11047</v>
      </c>
      <c r="D7288" t="s">
        <v>11046</v>
      </c>
    </row>
    <row r="7289" spans="1:4" x14ac:dyDescent="0.25">
      <c r="A7289" t="s">
        <v>11044</v>
      </c>
      <c r="B7289" s="51">
        <v>3835</v>
      </c>
      <c r="C7289" t="s">
        <v>11046</v>
      </c>
    </row>
    <row r="7290" spans="1:4" x14ac:dyDescent="0.25">
      <c r="A7290" t="s">
        <v>11048</v>
      </c>
      <c r="B7290" s="51">
        <v>3836</v>
      </c>
      <c r="C7290" t="s">
        <v>11049</v>
      </c>
    </row>
    <row r="7291" spans="1:4" x14ac:dyDescent="0.25">
      <c r="A7291" t="s">
        <v>11050</v>
      </c>
      <c r="B7291" s="51">
        <v>3837</v>
      </c>
      <c r="C7291" t="s">
        <v>11051</v>
      </c>
    </row>
    <row r="7292" spans="1:4" x14ac:dyDescent="0.25">
      <c r="A7292" t="s">
        <v>11050</v>
      </c>
      <c r="B7292" s="51">
        <v>3837</v>
      </c>
      <c r="C7292" t="s">
        <v>11052</v>
      </c>
      <c r="D7292" t="s">
        <v>11051</v>
      </c>
    </row>
    <row r="7293" spans="1:4" x14ac:dyDescent="0.25">
      <c r="A7293" t="s">
        <v>11053</v>
      </c>
      <c r="B7293" s="51">
        <v>3838</v>
      </c>
      <c r="C7293" t="s">
        <v>11054</v>
      </c>
    </row>
    <row r="7294" spans="1:4" x14ac:dyDescent="0.25">
      <c r="A7294" t="s">
        <v>11053</v>
      </c>
      <c r="B7294" s="51">
        <v>3838</v>
      </c>
      <c r="C7294" t="s">
        <v>11055</v>
      </c>
      <c r="D7294" t="s">
        <v>11054</v>
      </c>
    </row>
    <row r="7295" spans="1:4" x14ac:dyDescent="0.25">
      <c r="A7295" t="s">
        <v>11056</v>
      </c>
      <c r="B7295" s="51">
        <v>3839</v>
      </c>
      <c r="C7295" t="s">
        <v>11057</v>
      </c>
      <c r="D7295" t="s">
        <v>11058</v>
      </c>
    </row>
    <row r="7296" spans="1:4" x14ac:dyDescent="0.25">
      <c r="A7296" t="s">
        <v>11056</v>
      </c>
      <c r="B7296" s="51">
        <v>3839</v>
      </c>
      <c r="C7296" t="s">
        <v>11059</v>
      </c>
      <c r="D7296" t="s">
        <v>11058</v>
      </c>
    </row>
    <row r="7297" spans="1:4" x14ac:dyDescent="0.25">
      <c r="A7297" t="s">
        <v>11056</v>
      </c>
      <c r="B7297" s="51">
        <v>3839</v>
      </c>
      <c r="C7297" t="s">
        <v>11060</v>
      </c>
      <c r="D7297" t="s">
        <v>11058</v>
      </c>
    </row>
    <row r="7298" spans="1:4" x14ac:dyDescent="0.25">
      <c r="A7298" t="s">
        <v>11056</v>
      </c>
      <c r="B7298" s="51">
        <v>3839</v>
      </c>
      <c r="C7298" t="s">
        <v>11061</v>
      </c>
      <c r="D7298" t="s">
        <v>11058</v>
      </c>
    </row>
    <row r="7299" spans="1:4" x14ac:dyDescent="0.25">
      <c r="A7299" t="s">
        <v>11056</v>
      </c>
      <c r="B7299" s="51">
        <v>3839</v>
      </c>
      <c r="C7299" t="s">
        <v>11058</v>
      </c>
    </row>
    <row r="7300" spans="1:4" x14ac:dyDescent="0.25">
      <c r="A7300" t="s">
        <v>11056</v>
      </c>
      <c r="B7300" s="51">
        <v>3839</v>
      </c>
      <c r="C7300" t="s">
        <v>11062</v>
      </c>
      <c r="D7300" t="s">
        <v>11058</v>
      </c>
    </row>
    <row r="7301" spans="1:4" x14ac:dyDescent="0.25">
      <c r="A7301" t="s">
        <v>11063</v>
      </c>
      <c r="B7301" s="51">
        <v>3840</v>
      </c>
      <c r="C7301" t="s">
        <v>11064</v>
      </c>
    </row>
    <row r="7302" spans="1:4" x14ac:dyDescent="0.25">
      <c r="A7302" t="s">
        <v>11063</v>
      </c>
      <c r="B7302" s="51">
        <v>3840</v>
      </c>
      <c r="C7302" t="s">
        <v>11065</v>
      </c>
      <c r="D7302" t="s">
        <v>11064</v>
      </c>
    </row>
    <row r="7303" spans="1:4" x14ac:dyDescent="0.25">
      <c r="A7303" t="s">
        <v>11063</v>
      </c>
      <c r="B7303" s="51">
        <v>3840</v>
      </c>
      <c r="C7303" t="s">
        <v>11066</v>
      </c>
      <c r="D7303" t="s">
        <v>11064</v>
      </c>
    </row>
    <row r="7304" spans="1:4" x14ac:dyDescent="0.25">
      <c r="A7304" t="s">
        <v>11063</v>
      </c>
      <c r="B7304" s="51">
        <v>3840</v>
      </c>
      <c r="C7304" t="s">
        <v>11067</v>
      </c>
      <c r="D7304" t="s">
        <v>11064</v>
      </c>
    </row>
    <row r="7305" spans="1:4" x14ac:dyDescent="0.25">
      <c r="A7305" t="s">
        <v>11068</v>
      </c>
      <c r="B7305" s="51">
        <v>3841</v>
      </c>
      <c r="C7305" t="s">
        <v>11069</v>
      </c>
    </row>
    <row r="7306" spans="1:4" x14ac:dyDescent="0.25">
      <c r="A7306" t="s">
        <v>11068</v>
      </c>
      <c r="B7306" s="51">
        <v>3841</v>
      </c>
      <c r="C7306" t="s">
        <v>11070</v>
      </c>
      <c r="D7306" t="s">
        <v>11069</v>
      </c>
    </row>
    <row r="7307" spans="1:4" x14ac:dyDescent="0.25">
      <c r="A7307" t="s">
        <v>11068</v>
      </c>
      <c r="B7307" s="51">
        <v>3841</v>
      </c>
      <c r="C7307" t="s">
        <v>11071</v>
      </c>
      <c r="D7307" t="s">
        <v>11069</v>
      </c>
    </row>
    <row r="7308" spans="1:4" x14ac:dyDescent="0.25">
      <c r="A7308" t="s">
        <v>11072</v>
      </c>
      <c r="B7308" s="51">
        <v>3842</v>
      </c>
      <c r="C7308" t="s">
        <v>11073</v>
      </c>
    </row>
    <row r="7309" spans="1:4" x14ac:dyDescent="0.25">
      <c r="A7309" t="s">
        <v>11072</v>
      </c>
      <c r="B7309" s="51">
        <v>3842</v>
      </c>
      <c r="C7309" t="s">
        <v>11074</v>
      </c>
      <c r="D7309" t="s">
        <v>11073</v>
      </c>
    </row>
    <row r="7310" spans="1:4" x14ac:dyDescent="0.25">
      <c r="A7310" t="s">
        <v>11072</v>
      </c>
      <c r="B7310" s="51">
        <v>3842</v>
      </c>
      <c r="C7310" t="s">
        <v>11075</v>
      </c>
      <c r="D7310" t="s">
        <v>11073</v>
      </c>
    </row>
    <row r="7311" spans="1:4" x14ac:dyDescent="0.25">
      <c r="A7311" t="s">
        <v>11072</v>
      </c>
      <c r="B7311" s="51">
        <v>3842</v>
      </c>
      <c r="C7311" t="s">
        <v>11076</v>
      </c>
      <c r="D7311" t="s">
        <v>11073</v>
      </c>
    </row>
    <row r="7312" spans="1:4" x14ac:dyDescent="0.25">
      <c r="A7312" t="s">
        <v>11077</v>
      </c>
      <c r="B7312" s="51">
        <v>3843</v>
      </c>
      <c r="C7312" t="s">
        <v>11078</v>
      </c>
      <c r="D7312" t="s">
        <v>11079</v>
      </c>
    </row>
    <row r="7313" spans="1:4" x14ac:dyDescent="0.25">
      <c r="A7313" t="s">
        <v>11077</v>
      </c>
      <c r="B7313" s="51">
        <v>3843</v>
      </c>
      <c r="C7313" t="s">
        <v>11079</v>
      </c>
    </row>
    <row r="7314" spans="1:4" x14ac:dyDescent="0.25">
      <c r="A7314" t="s">
        <v>11077</v>
      </c>
      <c r="B7314" s="51">
        <v>3843</v>
      </c>
      <c r="C7314" t="s">
        <v>11079</v>
      </c>
      <c r="D7314" t="s">
        <v>11079</v>
      </c>
    </row>
    <row r="7315" spans="1:4" x14ac:dyDescent="0.25">
      <c r="A7315" t="s">
        <v>11077</v>
      </c>
      <c r="B7315" s="51">
        <v>3843</v>
      </c>
      <c r="C7315" t="s">
        <v>11080</v>
      </c>
      <c r="D7315" t="s">
        <v>11079</v>
      </c>
    </row>
    <row r="7316" spans="1:4" x14ac:dyDescent="0.25">
      <c r="A7316" t="s">
        <v>11081</v>
      </c>
      <c r="B7316" s="51">
        <v>3844</v>
      </c>
      <c r="C7316" t="s">
        <v>11082</v>
      </c>
      <c r="D7316" t="s">
        <v>11083</v>
      </c>
    </row>
    <row r="7317" spans="1:4" x14ac:dyDescent="0.25">
      <c r="A7317" t="s">
        <v>11081</v>
      </c>
      <c r="B7317" s="51">
        <v>3844</v>
      </c>
      <c r="C7317" t="s">
        <v>11084</v>
      </c>
      <c r="D7317" t="s">
        <v>11083</v>
      </c>
    </row>
    <row r="7318" spans="1:4" x14ac:dyDescent="0.25">
      <c r="A7318" t="s">
        <v>11081</v>
      </c>
      <c r="B7318" s="51">
        <v>3844</v>
      </c>
      <c r="C7318" t="s">
        <v>11083</v>
      </c>
    </row>
    <row r="7319" spans="1:4" x14ac:dyDescent="0.25">
      <c r="A7319" t="s">
        <v>11081</v>
      </c>
      <c r="B7319" s="51">
        <v>3844</v>
      </c>
      <c r="C7319" t="s">
        <v>11085</v>
      </c>
      <c r="D7319" t="s">
        <v>11083</v>
      </c>
    </row>
    <row r="7320" spans="1:4" x14ac:dyDescent="0.25">
      <c r="A7320" t="s">
        <v>11086</v>
      </c>
      <c r="B7320" s="51">
        <v>3845</v>
      </c>
      <c r="C7320" t="s">
        <v>11087</v>
      </c>
      <c r="D7320" t="s">
        <v>11088</v>
      </c>
    </row>
    <row r="7321" spans="1:4" x14ac:dyDescent="0.25">
      <c r="A7321" t="s">
        <v>11086</v>
      </c>
      <c r="B7321" s="51">
        <v>3845</v>
      </c>
      <c r="C7321" t="s">
        <v>11088</v>
      </c>
    </row>
    <row r="7322" spans="1:4" x14ac:dyDescent="0.25">
      <c r="A7322" t="s">
        <v>11086</v>
      </c>
      <c r="B7322" s="51">
        <v>3845</v>
      </c>
      <c r="C7322" t="s">
        <v>11089</v>
      </c>
      <c r="D7322" t="s">
        <v>11088</v>
      </c>
    </row>
    <row r="7323" spans="1:4" x14ac:dyDescent="0.25">
      <c r="A7323" t="s">
        <v>11090</v>
      </c>
      <c r="B7323" s="51">
        <v>3846</v>
      </c>
      <c r="C7323" t="s">
        <v>11091</v>
      </c>
      <c r="D7323" t="s">
        <v>11092</v>
      </c>
    </row>
    <row r="7324" spans="1:4" x14ac:dyDescent="0.25">
      <c r="A7324" t="s">
        <v>11090</v>
      </c>
      <c r="B7324" s="51">
        <v>3846</v>
      </c>
      <c r="C7324" t="s">
        <v>11093</v>
      </c>
      <c r="D7324" t="s">
        <v>11092</v>
      </c>
    </row>
    <row r="7325" spans="1:4" x14ac:dyDescent="0.25">
      <c r="A7325" t="s">
        <v>11090</v>
      </c>
      <c r="B7325" s="51">
        <v>3846</v>
      </c>
      <c r="C7325" t="s">
        <v>11092</v>
      </c>
    </row>
    <row r="7326" spans="1:4" x14ac:dyDescent="0.25">
      <c r="A7326" t="s">
        <v>11090</v>
      </c>
      <c r="B7326" s="51">
        <v>3846</v>
      </c>
      <c r="C7326" t="s">
        <v>11094</v>
      </c>
      <c r="D7326" t="s">
        <v>11092</v>
      </c>
    </row>
    <row r="7327" spans="1:4" x14ac:dyDescent="0.25">
      <c r="A7327" t="s">
        <v>11090</v>
      </c>
      <c r="B7327" s="51">
        <v>3846</v>
      </c>
      <c r="C7327" t="s">
        <v>11095</v>
      </c>
      <c r="D7327" t="s">
        <v>11092</v>
      </c>
    </row>
    <row r="7328" spans="1:4" x14ac:dyDescent="0.25">
      <c r="A7328" t="s">
        <v>11096</v>
      </c>
      <c r="B7328" s="51">
        <v>3847</v>
      </c>
      <c r="C7328" t="s">
        <v>11097</v>
      </c>
      <c r="D7328" t="s">
        <v>11098</v>
      </c>
    </row>
    <row r="7329" spans="1:4" x14ac:dyDescent="0.25">
      <c r="A7329" t="s">
        <v>11096</v>
      </c>
      <c r="B7329" s="51">
        <v>3847</v>
      </c>
      <c r="C7329" t="s">
        <v>11099</v>
      </c>
      <c r="D7329" t="s">
        <v>11098</v>
      </c>
    </row>
    <row r="7330" spans="1:4" x14ac:dyDescent="0.25">
      <c r="A7330" t="s">
        <v>11096</v>
      </c>
      <c r="B7330" s="51">
        <v>3847</v>
      </c>
      <c r="C7330" t="s">
        <v>11100</v>
      </c>
      <c r="D7330" t="s">
        <v>11098</v>
      </c>
    </row>
    <row r="7331" spans="1:4" x14ac:dyDescent="0.25">
      <c r="A7331" t="s">
        <v>11096</v>
      </c>
      <c r="B7331" s="51">
        <v>3847</v>
      </c>
      <c r="C7331" t="s">
        <v>11098</v>
      </c>
    </row>
    <row r="7332" spans="1:4" x14ac:dyDescent="0.25">
      <c r="A7332" t="s">
        <v>11096</v>
      </c>
      <c r="B7332" s="51">
        <v>3847</v>
      </c>
      <c r="C7332" t="s">
        <v>11101</v>
      </c>
      <c r="D7332" t="s">
        <v>11098</v>
      </c>
    </row>
    <row r="7333" spans="1:4" x14ac:dyDescent="0.25">
      <c r="A7333" t="s">
        <v>11102</v>
      </c>
      <c r="B7333" s="51">
        <v>3848</v>
      </c>
      <c r="C7333" t="s">
        <v>11103</v>
      </c>
      <c r="D7333" t="s">
        <v>11104</v>
      </c>
    </row>
    <row r="7334" spans="1:4" x14ac:dyDescent="0.25">
      <c r="A7334" t="s">
        <v>11102</v>
      </c>
      <c r="B7334" s="51">
        <v>3848</v>
      </c>
      <c r="C7334" t="s">
        <v>11104</v>
      </c>
    </row>
    <row r="7335" spans="1:4" x14ac:dyDescent="0.25">
      <c r="A7335" t="s">
        <v>11102</v>
      </c>
      <c r="B7335" s="51">
        <v>3848</v>
      </c>
      <c r="C7335" t="s">
        <v>11105</v>
      </c>
      <c r="D7335" t="s">
        <v>11104</v>
      </c>
    </row>
    <row r="7336" spans="1:4" x14ac:dyDescent="0.25">
      <c r="A7336" t="s">
        <v>11106</v>
      </c>
      <c r="B7336" s="51">
        <v>3849</v>
      </c>
      <c r="C7336" t="s">
        <v>11107</v>
      </c>
      <c r="D7336" t="s">
        <v>11108</v>
      </c>
    </row>
    <row r="7337" spans="1:4" x14ac:dyDescent="0.25">
      <c r="A7337" t="s">
        <v>11106</v>
      </c>
      <c r="B7337" s="51">
        <v>3849</v>
      </c>
      <c r="C7337" t="s">
        <v>11108</v>
      </c>
    </row>
    <row r="7338" spans="1:4" x14ac:dyDescent="0.25">
      <c r="A7338" t="s">
        <v>11106</v>
      </c>
      <c r="B7338" s="51">
        <v>3849</v>
      </c>
      <c r="C7338" t="s">
        <v>11109</v>
      </c>
      <c r="D7338" t="s">
        <v>11108</v>
      </c>
    </row>
    <row r="7339" spans="1:4" x14ac:dyDescent="0.25">
      <c r="A7339" t="s">
        <v>11110</v>
      </c>
      <c r="B7339" s="51">
        <v>3850</v>
      </c>
      <c r="C7339" t="s">
        <v>11111</v>
      </c>
    </row>
    <row r="7340" spans="1:4" x14ac:dyDescent="0.25">
      <c r="A7340" t="s">
        <v>11110</v>
      </c>
      <c r="B7340" s="51">
        <v>3850</v>
      </c>
      <c r="C7340" t="s">
        <v>11112</v>
      </c>
      <c r="D7340" t="s">
        <v>11111</v>
      </c>
    </row>
    <row r="7341" spans="1:4" x14ac:dyDescent="0.25">
      <c r="A7341" t="s">
        <v>11110</v>
      </c>
      <c r="B7341" s="51">
        <v>3850</v>
      </c>
      <c r="C7341" t="s">
        <v>11113</v>
      </c>
      <c r="D7341" t="s">
        <v>11111</v>
      </c>
    </row>
    <row r="7342" spans="1:4" x14ac:dyDescent="0.25">
      <c r="A7342" t="s">
        <v>11114</v>
      </c>
      <c r="B7342" s="51">
        <v>3851</v>
      </c>
      <c r="C7342" t="s">
        <v>11115</v>
      </c>
    </row>
    <row r="7343" spans="1:4" x14ac:dyDescent="0.25">
      <c r="A7343" t="s">
        <v>11114</v>
      </c>
      <c r="B7343" s="51">
        <v>3851</v>
      </c>
      <c r="C7343" t="s">
        <v>11116</v>
      </c>
      <c r="D7343" t="s">
        <v>11115</v>
      </c>
    </row>
    <row r="7344" spans="1:4" x14ac:dyDescent="0.25">
      <c r="A7344" t="s">
        <v>11114</v>
      </c>
      <c r="B7344" s="51">
        <v>3851</v>
      </c>
      <c r="C7344" t="s">
        <v>11117</v>
      </c>
      <c r="D7344" t="s">
        <v>11115</v>
      </c>
    </row>
    <row r="7345" spans="1:4" x14ac:dyDescent="0.25">
      <c r="A7345" t="s">
        <v>11118</v>
      </c>
      <c r="B7345" s="51">
        <v>3852</v>
      </c>
      <c r="C7345" t="s">
        <v>11119</v>
      </c>
    </row>
    <row r="7346" spans="1:4" x14ac:dyDescent="0.25">
      <c r="A7346" t="s">
        <v>11118</v>
      </c>
      <c r="B7346" s="51">
        <v>3852</v>
      </c>
      <c r="C7346" t="s">
        <v>11120</v>
      </c>
      <c r="D7346" t="s">
        <v>11119</v>
      </c>
    </row>
    <row r="7347" spans="1:4" x14ac:dyDescent="0.25">
      <c r="A7347" t="s">
        <v>11118</v>
      </c>
      <c r="B7347" s="51">
        <v>3852</v>
      </c>
      <c r="C7347" t="s">
        <v>11121</v>
      </c>
      <c r="D7347" t="s">
        <v>11119</v>
      </c>
    </row>
    <row r="7348" spans="1:4" x14ac:dyDescent="0.25">
      <c r="A7348" t="s">
        <v>11122</v>
      </c>
      <c r="B7348" s="51">
        <v>3853</v>
      </c>
      <c r="C7348" t="s">
        <v>11123</v>
      </c>
      <c r="D7348" t="s">
        <v>11124</v>
      </c>
    </row>
    <row r="7349" spans="1:4" x14ac:dyDescent="0.25">
      <c r="A7349" t="s">
        <v>11122</v>
      </c>
      <c r="B7349" s="51">
        <v>3853</v>
      </c>
      <c r="C7349" t="s">
        <v>11124</v>
      </c>
    </row>
    <row r="7350" spans="1:4" x14ac:dyDescent="0.25">
      <c r="A7350" t="s">
        <v>11122</v>
      </c>
      <c r="B7350" s="51">
        <v>3853</v>
      </c>
      <c r="C7350" t="s">
        <v>11125</v>
      </c>
      <c r="D7350" t="s">
        <v>11124</v>
      </c>
    </row>
    <row r="7351" spans="1:4" x14ac:dyDescent="0.25">
      <c r="A7351" t="s">
        <v>11122</v>
      </c>
      <c r="B7351" s="51">
        <v>3853</v>
      </c>
      <c r="C7351" t="s">
        <v>11126</v>
      </c>
      <c r="D7351" t="s">
        <v>11124</v>
      </c>
    </row>
    <row r="7352" spans="1:4" x14ac:dyDescent="0.25">
      <c r="A7352" t="s">
        <v>11122</v>
      </c>
      <c r="B7352" s="51">
        <v>3853</v>
      </c>
      <c r="C7352" t="s">
        <v>11127</v>
      </c>
      <c r="D7352" t="s">
        <v>11124</v>
      </c>
    </row>
    <row r="7353" spans="1:4" x14ac:dyDescent="0.25">
      <c r="A7353" t="s">
        <v>11128</v>
      </c>
      <c r="B7353" s="51">
        <v>3854</v>
      </c>
      <c r="C7353" t="s">
        <v>11129</v>
      </c>
      <c r="D7353" t="s">
        <v>11130</v>
      </c>
    </row>
    <row r="7354" spans="1:4" x14ac:dyDescent="0.25">
      <c r="A7354" t="s">
        <v>11128</v>
      </c>
      <c r="B7354" s="51">
        <v>3854</v>
      </c>
      <c r="C7354" t="s">
        <v>11130</v>
      </c>
    </row>
    <row r="7355" spans="1:4" x14ac:dyDescent="0.25">
      <c r="A7355" t="s">
        <v>11128</v>
      </c>
      <c r="B7355" s="51">
        <v>3854</v>
      </c>
      <c r="C7355" t="s">
        <v>11131</v>
      </c>
      <c r="D7355" t="s">
        <v>11130</v>
      </c>
    </row>
    <row r="7356" spans="1:4" x14ac:dyDescent="0.25">
      <c r="A7356" t="s">
        <v>11128</v>
      </c>
      <c r="B7356" s="51">
        <v>3854</v>
      </c>
      <c r="C7356" t="s">
        <v>11132</v>
      </c>
      <c r="D7356" t="s">
        <v>11130</v>
      </c>
    </row>
    <row r="7357" spans="1:4" x14ac:dyDescent="0.25">
      <c r="A7357" t="s">
        <v>11133</v>
      </c>
      <c r="B7357" s="51">
        <v>3855</v>
      </c>
      <c r="C7357" t="s">
        <v>11134</v>
      </c>
      <c r="D7357" t="s">
        <v>11135</v>
      </c>
    </row>
    <row r="7358" spans="1:4" x14ac:dyDescent="0.25">
      <c r="A7358" t="s">
        <v>11133</v>
      </c>
      <c r="B7358" s="51">
        <v>3855</v>
      </c>
      <c r="C7358" t="s">
        <v>11135</v>
      </c>
    </row>
    <row r="7359" spans="1:4" x14ac:dyDescent="0.25">
      <c r="A7359" t="s">
        <v>11133</v>
      </c>
      <c r="B7359" s="51">
        <v>3855</v>
      </c>
      <c r="C7359" t="s">
        <v>11136</v>
      </c>
      <c r="D7359" t="s">
        <v>11135</v>
      </c>
    </row>
    <row r="7360" spans="1:4" x14ac:dyDescent="0.25">
      <c r="A7360" t="s">
        <v>11133</v>
      </c>
      <c r="B7360" s="51">
        <v>3855</v>
      </c>
      <c r="C7360" t="s">
        <v>11137</v>
      </c>
      <c r="D7360" t="s">
        <v>11135</v>
      </c>
    </row>
    <row r="7361" spans="1:4" x14ac:dyDescent="0.25">
      <c r="A7361" t="s">
        <v>11138</v>
      </c>
      <c r="B7361" s="51">
        <v>3856</v>
      </c>
      <c r="C7361" t="s">
        <v>11139</v>
      </c>
      <c r="D7361" t="s">
        <v>11140</v>
      </c>
    </row>
    <row r="7362" spans="1:4" x14ac:dyDescent="0.25">
      <c r="A7362" t="s">
        <v>11138</v>
      </c>
      <c r="B7362" s="51">
        <v>3856</v>
      </c>
      <c r="C7362" t="s">
        <v>11140</v>
      </c>
    </row>
    <row r="7363" spans="1:4" x14ac:dyDescent="0.25">
      <c r="A7363" t="s">
        <v>11138</v>
      </c>
      <c r="B7363" s="51">
        <v>3856</v>
      </c>
      <c r="C7363" t="s">
        <v>11141</v>
      </c>
      <c r="D7363" t="s">
        <v>11140</v>
      </c>
    </row>
    <row r="7364" spans="1:4" x14ac:dyDescent="0.25">
      <c r="A7364" t="s">
        <v>11142</v>
      </c>
      <c r="B7364" s="51">
        <v>3857</v>
      </c>
      <c r="C7364" t="s">
        <v>11143</v>
      </c>
      <c r="D7364" t="s">
        <v>11144</v>
      </c>
    </row>
    <row r="7365" spans="1:4" x14ac:dyDescent="0.25">
      <c r="A7365" t="s">
        <v>11142</v>
      </c>
      <c r="B7365" s="51">
        <v>3857</v>
      </c>
      <c r="C7365" t="s">
        <v>11145</v>
      </c>
      <c r="D7365" t="s">
        <v>11144</v>
      </c>
    </row>
    <row r="7366" spans="1:4" x14ac:dyDescent="0.25">
      <c r="A7366" t="s">
        <v>11142</v>
      </c>
      <c r="B7366" s="51">
        <v>3857</v>
      </c>
      <c r="C7366" t="s">
        <v>11146</v>
      </c>
      <c r="D7366" t="s">
        <v>11144</v>
      </c>
    </row>
    <row r="7367" spans="1:4" x14ac:dyDescent="0.25">
      <c r="A7367" t="s">
        <v>11142</v>
      </c>
      <c r="B7367" s="51">
        <v>3857</v>
      </c>
      <c r="C7367" t="s">
        <v>11144</v>
      </c>
    </row>
    <row r="7368" spans="1:4" x14ac:dyDescent="0.25">
      <c r="A7368" t="s">
        <v>11142</v>
      </c>
      <c r="B7368" s="51">
        <v>3857</v>
      </c>
      <c r="C7368" t="s">
        <v>11147</v>
      </c>
      <c r="D7368" t="s">
        <v>11144</v>
      </c>
    </row>
    <row r="7369" spans="1:4" x14ac:dyDescent="0.25">
      <c r="A7369" t="s">
        <v>11148</v>
      </c>
      <c r="B7369" s="51">
        <v>3858</v>
      </c>
      <c r="C7369" t="s">
        <v>11149</v>
      </c>
      <c r="D7369" t="s">
        <v>11150</v>
      </c>
    </row>
    <row r="7370" spans="1:4" x14ac:dyDescent="0.25">
      <c r="A7370" t="s">
        <v>11148</v>
      </c>
      <c r="B7370" s="51">
        <v>3858</v>
      </c>
      <c r="C7370" t="s">
        <v>11151</v>
      </c>
      <c r="D7370" t="s">
        <v>11150</v>
      </c>
    </row>
    <row r="7371" spans="1:4" x14ac:dyDescent="0.25">
      <c r="A7371" t="s">
        <v>11148</v>
      </c>
      <c r="B7371" s="51">
        <v>3858</v>
      </c>
      <c r="C7371" t="s">
        <v>11152</v>
      </c>
      <c r="D7371" t="s">
        <v>11150</v>
      </c>
    </row>
    <row r="7372" spans="1:4" x14ac:dyDescent="0.25">
      <c r="A7372" t="s">
        <v>11148</v>
      </c>
      <c r="B7372" s="51">
        <v>3858</v>
      </c>
      <c r="C7372" t="s">
        <v>11153</v>
      </c>
      <c r="D7372" t="s">
        <v>11150</v>
      </c>
    </row>
    <row r="7373" spans="1:4" x14ac:dyDescent="0.25">
      <c r="A7373" t="s">
        <v>11148</v>
      </c>
      <c r="B7373" s="51">
        <v>3858</v>
      </c>
      <c r="C7373" t="s">
        <v>11150</v>
      </c>
    </row>
    <row r="7374" spans="1:4" x14ac:dyDescent="0.25">
      <c r="A7374" t="s">
        <v>11148</v>
      </c>
      <c r="B7374" s="51">
        <v>3858</v>
      </c>
      <c r="C7374" t="s">
        <v>11154</v>
      </c>
      <c r="D7374" t="s">
        <v>11150</v>
      </c>
    </row>
    <row r="7375" spans="1:4" x14ac:dyDescent="0.25">
      <c r="A7375" t="s">
        <v>11155</v>
      </c>
      <c r="B7375" s="51">
        <v>3859</v>
      </c>
      <c r="C7375" t="s">
        <v>11156</v>
      </c>
      <c r="D7375" t="s">
        <v>11157</v>
      </c>
    </row>
    <row r="7376" spans="1:4" x14ac:dyDescent="0.25">
      <c r="A7376" t="s">
        <v>11155</v>
      </c>
      <c r="B7376" s="51">
        <v>3859</v>
      </c>
      <c r="C7376" t="s">
        <v>11157</v>
      </c>
    </row>
    <row r="7377" spans="1:4" x14ac:dyDescent="0.25">
      <c r="A7377" t="s">
        <v>11155</v>
      </c>
      <c r="B7377" s="51">
        <v>3859</v>
      </c>
      <c r="C7377" t="s">
        <v>11158</v>
      </c>
      <c r="D7377" t="s">
        <v>11157</v>
      </c>
    </row>
    <row r="7378" spans="1:4" x14ac:dyDescent="0.25">
      <c r="A7378" t="s">
        <v>11159</v>
      </c>
      <c r="B7378" s="51">
        <v>3860</v>
      </c>
      <c r="C7378" t="s">
        <v>11160</v>
      </c>
      <c r="D7378" t="s">
        <v>11161</v>
      </c>
    </row>
    <row r="7379" spans="1:4" x14ac:dyDescent="0.25">
      <c r="A7379" t="s">
        <v>11159</v>
      </c>
      <c r="B7379" s="51">
        <v>3860</v>
      </c>
      <c r="C7379" t="s">
        <v>11162</v>
      </c>
      <c r="D7379" t="s">
        <v>11161</v>
      </c>
    </row>
    <row r="7380" spans="1:4" x14ac:dyDescent="0.25">
      <c r="A7380" t="s">
        <v>11159</v>
      </c>
      <c r="B7380" s="51">
        <v>3860</v>
      </c>
      <c r="C7380" t="s">
        <v>11163</v>
      </c>
      <c r="D7380" t="s">
        <v>11161</v>
      </c>
    </row>
    <row r="7381" spans="1:4" x14ac:dyDescent="0.25">
      <c r="A7381" t="s">
        <v>11159</v>
      </c>
      <c r="B7381" s="51">
        <v>3860</v>
      </c>
      <c r="C7381" t="s">
        <v>11161</v>
      </c>
    </row>
    <row r="7382" spans="1:4" x14ac:dyDescent="0.25">
      <c r="A7382" t="s">
        <v>11159</v>
      </c>
      <c r="B7382" s="51">
        <v>3860</v>
      </c>
      <c r="C7382" t="s">
        <v>11164</v>
      </c>
      <c r="D7382" t="s">
        <v>11161</v>
      </c>
    </row>
    <row r="7383" spans="1:4" x14ac:dyDescent="0.25">
      <c r="A7383" t="s">
        <v>11159</v>
      </c>
      <c r="B7383" s="51">
        <v>3860</v>
      </c>
      <c r="C7383" t="s">
        <v>11165</v>
      </c>
      <c r="D7383" t="s">
        <v>11161</v>
      </c>
    </row>
    <row r="7384" spans="1:4" x14ac:dyDescent="0.25">
      <c r="A7384" t="s">
        <v>11159</v>
      </c>
      <c r="B7384" s="51">
        <v>3860</v>
      </c>
      <c r="C7384" t="s">
        <v>11166</v>
      </c>
      <c r="D7384" t="s">
        <v>11161</v>
      </c>
    </row>
    <row r="7385" spans="1:4" x14ac:dyDescent="0.25">
      <c r="A7385" t="s">
        <v>11159</v>
      </c>
      <c r="B7385" s="51">
        <v>3860</v>
      </c>
      <c r="C7385" t="s">
        <v>11167</v>
      </c>
      <c r="D7385" t="s">
        <v>11161</v>
      </c>
    </row>
    <row r="7386" spans="1:4" x14ac:dyDescent="0.25">
      <c r="A7386" t="s">
        <v>11159</v>
      </c>
      <c r="B7386" s="51">
        <v>3860</v>
      </c>
      <c r="C7386" t="s">
        <v>11168</v>
      </c>
      <c r="D7386" t="s">
        <v>11161</v>
      </c>
    </row>
    <row r="7387" spans="1:4" x14ac:dyDescent="0.25">
      <c r="A7387" t="s">
        <v>11169</v>
      </c>
      <c r="B7387" s="51">
        <v>3861</v>
      </c>
      <c r="C7387" t="s">
        <v>11170</v>
      </c>
      <c r="D7387" t="s">
        <v>11171</v>
      </c>
    </row>
    <row r="7388" spans="1:4" x14ac:dyDescent="0.25">
      <c r="A7388" t="s">
        <v>11169</v>
      </c>
      <c r="B7388" s="51">
        <v>3861</v>
      </c>
      <c r="C7388" t="s">
        <v>11171</v>
      </c>
    </row>
    <row r="7389" spans="1:4" x14ac:dyDescent="0.25">
      <c r="A7389" t="s">
        <v>11169</v>
      </c>
      <c r="B7389" s="51">
        <v>3861</v>
      </c>
      <c r="C7389" t="s">
        <v>11172</v>
      </c>
      <c r="D7389" t="s">
        <v>11171</v>
      </c>
    </row>
    <row r="7390" spans="1:4" x14ac:dyDescent="0.25">
      <c r="A7390" t="s">
        <v>11169</v>
      </c>
      <c r="B7390" s="51">
        <v>3861</v>
      </c>
      <c r="C7390" t="s">
        <v>11173</v>
      </c>
      <c r="D7390" t="s">
        <v>11171</v>
      </c>
    </row>
    <row r="7391" spans="1:4" x14ac:dyDescent="0.25">
      <c r="A7391" s="138" t="s">
        <v>11169</v>
      </c>
      <c r="B7391" s="139">
        <v>3861</v>
      </c>
      <c r="C7391" s="138" t="s">
        <v>11174</v>
      </c>
      <c r="D7391" s="138" t="s">
        <v>11171</v>
      </c>
    </row>
    <row r="7392" spans="1:4" x14ac:dyDescent="0.25">
      <c r="A7392" s="138" t="s">
        <v>11175</v>
      </c>
      <c r="B7392" s="139">
        <v>3862</v>
      </c>
      <c r="C7392" s="138" t="s">
        <v>11176</v>
      </c>
      <c r="D7392" s="138"/>
    </row>
    <row r="7393" spans="1:4" x14ac:dyDescent="0.25">
      <c r="A7393" s="138" t="s">
        <v>11177</v>
      </c>
      <c r="B7393" s="139">
        <v>3863</v>
      </c>
      <c r="C7393" s="138" t="s">
        <v>11178</v>
      </c>
      <c r="D7393" s="138" t="s">
        <v>11179</v>
      </c>
    </row>
    <row r="7394" spans="1:4" x14ac:dyDescent="0.25">
      <c r="A7394" s="138" t="s">
        <v>11177</v>
      </c>
      <c r="B7394" s="139">
        <v>3863</v>
      </c>
      <c r="C7394" s="138" t="s">
        <v>11180</v>
      </c>
      <c r="D7394" s="138" t="s">
        <v>11179</v>
      </c>
    </row>
    <row r="7395" spans="1:4" x14ac:dyDescent="0.25">
      <c r="A7395" s="138" t="s">
        <v>11177</v>
      </c>
      <c r="B7395" s="139">
        <v>3863</v>
      </c>
      <c r="C7395" s="138" t="s">
        <v>11179</v>
      </c>
      <c r="D7395" s="138"/>
    </row>
    <row r="7396" spans="1:4" x14ac:dyDescent="0.25">
      <c r="A7396" s="138" t="s">
        <v>11181</v>
      </c>
      <c r="B7396" s="139">
        <v>3864</v>
      </c>
      <c r="C7396" s="138" t="s">
        <v>11182</v>
      </c>
      <c r="D7396" s="138" t="s">
        <v>11183</v>
      </c>
    </row>
    <row r="7397" spans="1:4" x14ac:dyDescent="0.25">
      <c r="A7397" s="138" t="s">
        <v>11181</v>
      </c>
      <c r="B7397" s="139">
        <v>3864</v>
      </c>
      <c r="C7397" s="138" t="s">
        <v>11184</v>
      </c>
      <c r="D7397" s="138" t="s">
        <v>11183</v>
      </c>
    </row>
    <row r="7398" spans="1:4" x14ac:dyDescent="0.25">
      <c r="A7398" s="138" t="s">
        <v>11181</v>
      </c>
      <c r="B7398" s="139">
        <v>3864</v>
      </c>
      <c r="C7398" s="138" t="s">
        <v>11183</v>
      </c>
      <c r="D7398" s="138"/>
    </row>
    <row r="7399" spans="1:4" x14ac:dyDescent="0.25">
      <c r="A7399" s="138" t="s">
        <v>11181</v>
      </c>
      <c r="B7399" s="139">
        <v>3864</v>
      </c>
      <c r="C7399" s="138" t="s">
        <v>11185</v>
      </c>
      <c r="D7399" s="138" t="s">
        <v>11183</v>
      </c>
    </row>
    <row r="7400" spans="1:4" x14ac:dyDescent="0.25">
      <c r="A7400" s="138" t="s">
        <v>11186</v>
      </c>
      <c r="B7400" s="139">
        <v>3865</v>
      </c>
      <c r="C7400" s="138" t="s">
        <v>11187</v>
      </c>
      <c r="D7400" s="138"/>
    </row>
    <row r="7401" spans="1:4" x14ac:dyDescent="0.25">
      <c r="A7401" s="138" t="s">
        <v>11188</v>
      </c>
      <c r="B7401" s="139">
        <v>3866</v>
      </c>
      <c r="C7401" s="138" t="s">
        <v>11189</v>
      </c>
      <c r="D7401" s="138" t="s">
        <v>11190</v>
      </c>
    </row>
    <row r="7402" spans="1:4" x14ac:dyDescent="0.25">
      <c r="A7402" s="138" t="s">
        <v>11188</v>
      </c>
      <c r="B7402" s="139">
        <v>3866</v>
      </c>
      <c r="C7402" s="138" t="s">
        <v>11190</v>
      </c>
      <c r="D7402" s="138"/>
    </row>
    <row r="7403" spans="1:4" x14ac:dyDescent="0.25">
      <c r="A7403" s="138" t="s">
        <v>11188</v>
      </c>
      <c r="B7403" s="139">
        <v>3866</v>
      </c>
      <c r="C7403" s="138" t="s">
        <v>11191</v>
      </c>
      <c r="D7403" s="138" t="s">
        <v>11190</v>
      </c>
    </row>
    <row r="7404" spans="1:4" x14ac:dyDescent="0.25">
      <c r="A7404" s="138" t="s">
        <v>11192</v>
      </c>
      <c r="B7404" s="139">
        <v>3867</v>
      </c>
      <c r="C7404" s="138" t="s">
        <v>11193</v>
      </c>
      <c r="D7404" s="138"/>
    </row>
    <row r="7405" spans="1:4" x14ac:dyDescent="0.25">
      <c r="A7405" s="138" t="s">
        <v>11192</v>
      </c>
      <c r="B7405" s="139">
        <v>3867</v>
      </c>
      <c r="C7405" s="138" t="s">
        <v>11194</v>
      </c>
      <c r="D7405" s="138" t="s">
        <v>11193</v>
      </c>
    </row>
    <row r="7406" spans="1:4" x14ac:dyDescent="0.25">
      <c r="A7406" s="138" t="s">
        <v>11195</v>
      </c>
      <c r="B7406" s="139">
        <v>3868</v>
      </c>
      <c r="C7406" s="138" t="s">
        <v>11196</v>
      </c>
      <c r="D7406" s="138"/>
    </row>
    <row r="7407" spans="1:4" x14ac:dyDescent="0.25">
      <c r="A7407" s="138" t="s">
        <v>11195</v>
      </c>
      <c r="B7407" s="139">
        <v>3868</v>
      </c>
      <c r="C7407" s="138" t="s">
        <v>11197</v>
      </c>
      <c r="D7407" s="138" t="s">
        <v>11196</v>
      </c>
    </row>
    <row r="7408" spans="1:4" x14ac:dyDescent="0.25">
      <c r="A7408" s="138" t="s">
        <v>11195</v>
      </c>
      <c r="B7408" s="139">
        <v>3868</v>
      </c>
      <c r="C7408" s="138" t="s">
        <v>11198</v>
      </c>
      <c r="D7408" s="138" t="s">
        <v>11196</v>
      </c>
    </row>
    <row r="7409" spans="1:4" x14ac:dyDescent="0.25">
      <c r="A7409" s="138" t="s">
        <v>11199</v>
      </c>
      <c r="B7409" s="139">
        <v>3869</v>
      </c>
      <c r="C7409" s="138" t="s">
        <v>11200</v>
      </c>
      <c r="D7409" s="138" t="s">
        <v>11201</v>
      </c>
    </row>
    <row r="7410" spans="1:4" x14ac:dyDescent="0.25">
      <c r="A7410" s="138" t="s">
        <v>11199</v>
      </c>
      <c r="B7410" s="139">
        <v>3869</v>
      </c>
      <c r="C7410" s="138" t="s">
        <v>11202</v>
      </c>
      <c r="D7410" s="138" t="s">
        <v>11201</v>
      </c>
    </row>
    <row r="7411" spans="1:4" x14ac:dyDescent="0.25">
      <c r="A7411" s="138" t="s">
        <v>11199</v>
      </c>
      <c r="B7411" s="139">
        <v>3869</v>
      </c>
      <c r="C7411" s="138" t="s">
        <v>11203</v>
      </c>
      <c r="D7411" s="138" t="s">
        <v>11201</v>
      </c>
    </row>
    <row r="7412" spans="1:4" x14ac:dyDescent="0.25">
      <c r="A7412" s="138" t="s">
        <v>11199</v>
      </c>
      <c r="B7412" s="139">
        <v>3869</v>
      </c>
      <c r="C7412" s="138" t="s">
        <v>11204</v>
      </c>
      <c r="D7412" s="138" t="s">
        <v>11201</v>
      </c>
    </row>
    <row r="7413" spans="1:4" x14ac:dyDescent="0.25">
      <c r="A7413" s="138" t="s">
        <v>11199</v>
      </c>
      <c r="B7413" s="139">
        <v>3869</v>
      </c>
      <c r="C7413" s="138" t="s">
        <v>11205</v>
      </c>
      <c r="D7413" s="138" t="s">
        <v>11201</v>
      </c>
    </row>
    <row r="7414" spans="1:4" x14ac:dyDescent="0.25">
      <c r="A7414" s="138" t="s">
        <v>11199</v>
      </c>
      <c r="B7414" s="139">
        <v>3869</v>
      </c>
      <c r="C7414" s="138" t="s">
        <v>11201</v>
      </c>
      <c r="D7414" s="138"/>
    </row>
    <row r="7415" spans="1:4" x14ac:dyDescent="0.25">
      <c r="A7415" s="138" t="s">
        <v>11199</v>
      </c>
      <c r="B7415" s="139">
        <v>3869</v>
      </c>
      <c r="C7415" s="138" t="s">
        <v>11206</v>
      </c>
      <c r="D7415" s="138" t="s">
        <v>11201</v>
      </c>
    </row>
    <row r="7416" spans="1:4" x14ac:dyDescent="0.25">
      <c r="A7416" s="138" t="s">
        <v>11199</v>
      </c>
      <c r="B7416" s="139">
        <v>3869</v>
      </c>
      <c r="C7416" s="138" t="s">
        <v>11207</v>
      </c>
      <c r="D7416" s="138" t="s">
        <v>11201</v>
      </c>
    </row>
    <row r="7417" spans="1:4" x14ac:dyDescent="0.25">
      <c r="A7417" s="138" t="s">
        <v>11199</v>
      </c>
      <c r="B7417" s="139">
        <v>3869</v>
      </c>
      <c r="C7417" s="138" t="s">
        <v>11208</v>
      </c>
      <c r="D7417" s="138" t="s">
        <v>11201</v>
      </c>
    </row>
    <row r="7418" spans="1:4" x14ac:dyDescent="0.25">
      <c r="A7418" s="138" t="s">
        <v>11199</v>
      </c>
      <c r="B7418" s="139">
        <v>3869</v>
      </c>
      <c r="C7418" s="138" t="s">
        <v>11209</v>
      </c>
      <c r="D7418" s="138" t="s">
        <v>11201</v>
      </c>
    </row>
    <row r="7419" spans="1:4" x14ac:dyDescent="0.25">
      <c r="A7419" s="138" t="s">
        <v>11210</v>
      </c>
      <c r="B7419" s="139">
        <v>3870</v>
      </c>
      <c r="C7419" s="138" t="s">
        <v>11211</v>
      </c>
      <c r="D7419" s="138" t="s">
        <v>11212</v>
      </c>
    </row>
    <row r="7420" spans="1:4" x14ac:dyDescent="0.25">
      <c r="A7420" s="138" t="s">
        <v>11210</v>
      </c>
      <c r="B7420" s="139">
        <v>3870</v>
      </c>
      <c r="C7420" s="138" t="s">
        <v>11212</v>
      </c>
      <c r="D7420" s="138"/>
    </row>
    <row r="7421" spans="1:4" x14ac:dyDescent="0.25">
      <c r="A7421" s="138" t="s">
        <v>11210</v>
      </c>
      <c r="B7421" s="139">
        <v>3870</v>
      </c>
      <c r="C7421" s="138" t="s">
        <v>11213</v>
      </c>
      <c r="D7421" s="138" t="s">
        <v>11212</v>
      </c>
    </row>
    <row r="7422" spans="1:4" x14ac:dyDescent="0.25">
      <c r="A7422" s="138" t="s">
        <v>11210</v>
      </c>
      <c r="B7422" s="139">
        <v>3870</v>
      </c>
      <c r="C7422" s="138" t="s">
        <v>11214</v>
      </c>
      <c r="D7422" s="138" t="s">
        <v>11212</v>
      </c>
    </row>
    <row r="7423" spans="1:4" x14ac:dyDescent="0.25">
      <c r="A7423" s="138" t="s">
        <v>11210</v>
      </c>
      <c r="B7423" s="139">
        <v>3870</v>
      </c>
      <c r="C7423" s="138" t="s">
        <v>11215</v>
      </c>
      <c r="D7423" s="138" t="s">
        <v>11212</v>
      </c>
    </row>
    <row r="7424" spans="1:4" x14ac:dyDescent="0.25">
      <c r="A7424" s="138" t="s">
        <v>11216</v>
      </c>
      <c r="B7424" s="139">
        <v>3871</v>
      </c>
      <c r="C7424" s="138" t="s">
        <v>11217</v>
      </c>
      <c r="D7424" s="138" t="s">
        <v>11218</v>
      </c>
    </row>
    <row r="7425" spans="1:4" x14ac:dyDescent="0.25">
      <c r="A7425" s="138" t="s">
        <v>11216</v>
      </c>
      <c r="B7425" s="139">
        <v>3871</v>
      </c>
      <c r="C7425" s="138" t="s">
        <v>11219</v>
      </c>
      <c r="D7425" s="138" t="s">
        <v>11218</v>
      </c>
    </row>
    <row r="7426" spans="1:4" x14ac:dyDescent="0.25">
      <c r="A7426" s="138" t="s">
        <v>11216</v>
      </c>
      <c r="B7426" s="139">
        <v>3871</v>
      </c>
      <c r="C7426" s="138" t="s">
        <v>11220</v>
      </c>
      <c r="D7426" s="138" t="s">
        <v>11218</v>
      </c>
    </row>
    <row r="7427" spans="1:4" x14ac:dyDescent="0.25">
      <c r="A7427" s="138" t="s">
        <v>11216</v>
      </c>
      <c r="B7427" s="139">
        <v>3871</v>
      </c>
      <c r="C7427" s="138" t="s">
        <v>11218</v>
      </c>
      <c r="D7427" s="138"/>
    </row>
    <row r="7428" spans="1:4" x14ac:dyDescent="0.25">
      <c r="A7428" s="138" t="s">
        <v>11216</v>
      </c>
      <c r="B7428" s="139">
        <v>3871</v>
      </c>
      <c r="C7428" s="138" t="s">
        <v>11221</v>
      </c>
      <c r="D7428" s="138" t="s">
        <v>11218</v>
      </c>
    </row>
    <row r="7429" spans="1:4" x14ac:dyDescent="0.25">
      <c r="A7429" s="138" t="s">
        <v>11216</v>
      </c>
      <c r="B7429" s="139">
        <v>3871</v>
      </c>
      <c r="C7429" s="138" t="s">
        <v>11222</v>
      </c>
      <c r="D7429" s="138" t="s">
        <v>11218</v>
      </c>
    </row>
    <row r="7430" spans="1:4" x14ac:dyDescent="0.25">
      <c r="A7430" s="138" t="s">
        <v>11216</v>
      </c>
      <c r="B7430" s="139">
        <v>3871</v>
      </c>
      <c r="C7430" s="138" t="s">
        <v>11223</v>
      </c>
      <c r="D7430" s="138" t="s">
        <v>11218</v>
      </c>
    </row>
    <row r="7431" spans="1:4" x14ac:dyDescent="0.25">
      <c r="A7431" s="138" t="s">
        <v>11216</v>
      </c>
      <c r="B7431" s="139">
        <v>3871</v>
      </c>
      <c r="C7431" s="138" t="s">
        <v>11224</v>
      </c>
      <c r="D7431" s="138" t="s">
        <v>11218</v>
      </c>
    </row>
    <row r="7432" spans="1:4" x14ac:dyDescent="0.25">
      <c r="A7432" s="138" t="s">
        <v>11225</v>
      </c>
      <c r="B7432" s="139">
        <v>3872</v>
      </c>
      <c r="C7432" s="138" t="s">
        <v>11226</v>
      </c>
      <c r="D7432" s="138" t="s">
        <v>11227</v>
      </c>
    </row>
    <row r="7433" spans="1:4" x14ac:dyDescent="0.25">
      <c r="A7433" s="138" t="s">
        <v>11225</v>
      </c>
      <c r="B7433" s="139">
        <v>3872</v>
      </c>
      <c r="C7433" s="138" t="s">
        <v>11227</v>
      </c>
      <c r="D7433" s="138"/>
    </row>
    <row r="7434" spans="1:4" x14ac:dyDescent="0.25">
      <c r="A7434" s="138" t="s">
        <v>11225</v>
      </c>
      <c r="B7434" s="139">
        <v>3872</v>
      </c>
      <c r="C7434" s="138" t="s">
        <v>11228</v>
      </c>
      <c r="D7434" s="138" t="s">
        <v>11227</v>
      </c>
    </row>
    <row r="7435" spans="1:4" x14ac:dyDescent="0.25">
      <c r="A7435" s="138" t="s">
        <v>11229</v>
      </c>
      <c r="B7435" s="139">
        <v>3873</v>
      </c>
      <c r="C7435" s="138" t="s">
        <v>11230</v>
      </c>
      <c r="D7435" s="138" t="s">
        <v>11231</v>
      </c>
    </row>
    <row r="7436" spans="1:4" x14ac:dyDescent="0.25">
      <c r="A7436" s="138" t="s">
        <v>11229</v>
      </c>
      <c r="B7436" s="139">
        <v>3873</v>
      </c>
      <c r="C7436" s="138" t="s">
        <v>11232</v>
      </c>
      <c r="D7436" s="138" t="s">
        <v>11231</v>
      </c>
    </row>
    <row r="7437" spans="1:4" x14ac:dyDescent="0.25">
      <c r="A7437" s="138" t="s">
        <v>11229</v>
      </c>
      <c r="B7437" s="139">
        <v>3873</v>
      </c>
      <c r="C7437" s="138" t="s">
        <v>11231</v>
      </c>
      <c r="D7437" s="138"/>
    </row>
    <row r="7438" spans="1:4" x14ac:dyDescent="0.25">
      <c r="A7438" s="138" t="s">
        <v>11229</v>
      </c>
      <c r="B7438" s="139">
        <v>3873</v>
      </c>
      <c r="C7438" s="138" t="s">
        <v>11233</v>
      </c>
      <c r="D7438" s="138" t="s">
        <v>11231</v>
      </c>
    </row>
    <row r="7439" spans="1:4" x14ac:dyDescent="0.25">
      <c r="A7439" s="138" t="s">
        <v>11229</v>
      </c>
      <c r="B7439" s="139">
        <v>3873</v>
      </c>
      <c r="C7439" s="138" t="s">
        <v>11234</v>
      </c>
      <c r="D7439" s="138" t="s">
        <v>11231</v>
      </c>
    </row>
    <row r="7440" spans="1:4" x14ac:dyDescent="0.25">
      <c r="A7440" s="138" t="s">
        <v>11229</v>
      </c>
      <c r="B7440" s="139">
        <v>3873</v>
      </c>
      <c r="C7440" s="138" t="s">
        <v>11235</v>
      </c>
      <c r="D7440" s="138" t="s">
        <v>11231</v>
      </c>
    </row>
    <row r="7441" spans="1:4" x14ac:dyDescent="0.25">
      <c r="A7441" s="138" t="s">
        <v>11229</v>
      </c>
      <c r="B7441" s="139">
        <v>3873</v>
      </c>
      <c r="C7441" s="138" t="s">
        <v>11236</v>
      </c>
      <c r="D7441" s="138" t="s">
        <v>11231</v>
      </c>
    </row>
    <row r="7442" spans="1:4" x14ac:dyDescent="0.25">
      <c r="A7442" s="138" t="s">
        <v>11229</v>
      </c>
      <c r="B7442" s="139">
        <v>3873</v>
      </c>
      <c r="C7442" s="138" t="s">
        <v>11237</v>
      </c>
      <c r="D7442" s="138" t="s">
        <v>11231</v>
      </c>
    </row>
    <row r="7443" spans="1:4" x14ac:dyDescent="0.25">
      <c r="A7443" s="138" t="s">
        <v>11229</v>
      </c>
      <c r="B7443" s="139">
        <v>3873</v>
      </c>
      <c r="C7443" s="138" t="s">
        <v>11238</v>
      </c>
      <c r="D7443" s="138" t="s">
        <v>11231</v>
      </c>
    </row>
    <row r="7444" spans="1:4" x14ac:dyDescent="0.25">
      <c r="A7444" s="138" t="s">
        <v>11229</v>
      </c>
      <c r="B7444" s="139">
        <v>3873</v>
      </c>
      <c r="C7444" s="138" t="s">
        <v>11239</v>
      </c>
      <c r="D7444" s="138" t="s">
        <v>11231</v>
      </c>
    </row>
    <row r="7445" spans="1:4" x14ac:dyDescent="0.25">
      <c r="A7445" s="138" t="s">
        <v>11240</v>
      </c>
      <c r="B7445" s="139">
        <v>3874</v>
      </c>
      <c r="C7445" s="138" t="s">
        <v>11241</v>
      </c>
      <c r="D7445" s="138" t="s">
        <v>11242</v>
      </c>
    </row>
    <row r="7446" spans="1:4" x14ac:dyDescent="0.25">
      <c r="A7446" s="138" t="s">
        <v>11240</v>
      </c>
      <c r="B7446" s="139">
        <v>3874</v>
      </c>
      <c r="C7446" s="138" t="s">
        <v>11242</v>
      </c>
      <c r="D7446" s="138"/>
    </row>
    <row r="7447" spans="1:4" x14ac:dyDescent="0.25">
      <c r="A7447" s="138" t="s">
        <v>11240</v>
      </c>
      <c r="B7447" s="139">
        <v>3874</v>
      </c>
      <c r="C7447" s="138" t="s">
        <v>11243</v>
      </c>
      <c r="D7447" s="138" t="s">
        <v>11242</v>
      </c>
    </row>
    <row r="7448" spans="1:4" x14ac:dyDescent="0.25">
      <c r="A7448" s="138" t="s">
        <v>11244</v>
      </c>
      <c r="B7448" s="139">
        <v>3875</v>
      </c>
      <c r="C7448" s="138" t="s">
        <v>11245</v>
      </c>
      <c r="D7448" s="138" t="s">
        <v>11246</v>
      </c>
    </row>
    <row r="7449" spans="1:4" x14ac:dyDescent="0.25">
      <c r="A7449" s="138" t="s">
        <v>11244</v>
      </c>
      <c r="B7449" s="139">
        <v>3875</v>
      </c>
      <c r="C7449" s="138" t="s">
        <v>11247</v>
      </c>
      <c r="D7449" s="138" t="s">
        <v>11246</v>
      </c>
    </row>
    <row r="7450" spans="1:4" x14ac:dyDescent="0.25">
      <c r="A7450" s="138" t="s">
        <v>11244</v>
      </c>
      <c r="B7450" s="139">
        <v>3875</v>
      </c>
      <c r="C7450" s="138" t="s">
        <v>11248</v>
      </c>
      <c r="D7450" s="138" t="s">
        <v>11246</v>
      </c>
    </row>
    <row r="7451" spans="1:4" x14ac:dyDescent="0.25">
      <c r="A7451" s="138" t="s">
        <v>11244</v>
      </c>
      <c r="B7451" s="139">
        <v>3875</v>
      </c>
      <c r="C7451" s="138" t="s">
        <v>11246</v>
      </c>
      <c r="D7451" s="138"/>
    </row>
    <row r="7452" spans="1:4" x14ac:dyDescent="0.25">
      <c r="A7452" s="138" t="s">
        <v>11244</v>
      </c>
      <c r="B7452" s="139">
        <v>3875</v>
      </c>
      <c r="C7452" s="138" t="s">
        <v>11249</v>
      </c>
      <c r="D7452" s="138" t="s">
        <v>11246</v>
      </c>
    </row>
    <row r="7453" spans="1:4" x14ac:dyDescent="0.25">
      <c r="A7453" s="138" t="s">
        <v>11250</v>
      </c>
      <c r="B7453" s="139">
        <v>3876</v>
      </c>
      <c r="C7453" s="138" t="s">
        <v>11251</v>
      </c>
      <c r="D7453" s="138" t="s">
        <v>11252</v>
      </c>
    </row>
    <row r="7454" spans="1:4" x14ac:dyDescent="0.25">
      <c r="A7454" s="138" t="s">
        <v>11250</v>
      </c>
      <c r="B7454" s="139">
        <v>3876</v>
      </c>
      <c r="C7454" s="138" t="s">
        <v>11253</v>
      </c>
      <c r="D7454" s="138" t="s">
        <v>11252</v>
      </c>
    </row>
    <row r="7455" spans="1:4" x14ac:dyDescent="0.25">
      <c r="A7455" s="138" t="s">
        <v>11250</v>
      </c>
      <c r="B7455" s="139">
        <v>3876</v>
      </c>
      <c r="C7455" s="138" t="s">
        <v>11254</v>
      </c>
      <c r="D7455" s="138" t="s">
        <v>11252</v>
      </c>
    </row>
    <row r="7456" spans="1:4" x14ac:dyDescent="0.25">
      <c r="A7456" s="138" t="s">
        <v>11250</v>
      </c>
      <c r="B7456" s="139">
        <v>3876</v>
      </c>
      <c r="C7456" s="138" t="s">
        <v>11255</v>
      </c>
      <c r="D7456" s="138" t="s">
        <v>11252</v>
      </c>
    </row>
    <row r="7457" spans="1:4" x14ac:dyDescent="0.25">
      <c r="A7457" s="138" t="s">
        <v>11250</v>
      </c>
      <c r="B7457" s="139">
        <v>3876</v>
      </c>
      <c r="C7457" s="138" t="s">
        <v>11256</v>
      </c>
      <c r="D7457" s="138" t="s">
        <v>11252</v>
      </c>
    </row>
    <row r="7458" spans="1:4" x14ac:dyDescent="0.25">
      <c r="A7458" s="138" t="s">
        <v>11250</v>
      </c>
      <c r="B7458" s="139">
        <v>3876</v>
      </c>
      <c r="C7458" s="138" t="s">
        <v>11257</v>
      </c>
      <c r="D7458" s="138" t="s">
        <v>11252</v>
      </c>
    </row>
    <row r="7459" spans="1:4" x14ac:dyDescent="0.25">
      <c r="A7459" s="138" t="s">
        <v>11250</v>
      </c>
      <c r="B7459" s="139">
        <v>3876</v>
      </c>
      <c r="C7459" s="138" t="s">
        <v>11258</v>
      </c>
      <c r="D7459" s="138" t="s">
        <v>11252</v>
      </c>
    </row>
    <row r="7460" spans="1:4" x14ac:dyDescent="0.25">
      <c r="A7460" s="138" t="s">
        <v>11250</v>
      </c>
      <c r="B7460" s="139">
        <v>3876</v>
      </c>
      <c r="C7460" s="138" t="s">
        <v>11259</v>
      </c>
      <c r="D7460" s="138" t="s">
        <v>11252</v>
      </c>
    </row>
    <row r="7461" spans="1:4" x14ac:dyDescent="0.25">
      <c r="A7461" s="138" t="s">
        <v>11250</v>
      </c>
      <c r="B7461" s="139">
        <v>3876</v>
      </c>
      <c r="C7461" s="138" t="s">
        <v>11260</v>
      </c>
      <c r="D7461" s="138" t="s">
        <v>11252</v>
      </c>
    </row>
    <row r="7462" spans="1:4" x14ac:dyDescent="0.25">
      <c r="A7462" s="138" t="s">
        <v>11250</v>
      </c>
      <c r="B7462" s="139">
        <v>3876</v>
      </c>
      <c r="C7462" s="138" t="s">
        <v>11261</v>
      </c>
      <c r="D7462" s="138" t="s">
        <v>11252</v>
      </c>
    </row>
    <row r="7463" spans="1:4" x14ac:dyDescent="0.25">
      <c r="A7463" s="138" t="s">
        <v>11250</v>
      </c>
      <c r="B7463" s="139">
        <v>3876</v>
      </c>
      <c r="C7463" s="138" t="s">
        <v>11262</v>
      </c>
      <c r="D7463" s="138" t="s">
        <v>11252</v>
      </c>
    </row>
    <row r="7464" spans="1:4" x14ac:dyDescent="0.25">
      <c r="A7464" s="138" t="s">
        <v>11250</v>
      </c>
      <c r="B7464" s="139">
        <v>3876</v>
      </c>
      <c r="C7464" s="138" t="s">
        <v>11252</v>
      </c>
      <c r="D7464" s="138"/>
    </row>
    <row r="7465" spans="1:4" x14ac:dyDescent="0.25">
      <c r="A7465" s="138" t="s">
        <v>11250</v>
      </c>
      <c r="B7465" s="139">
        <v>3876</v>
      </c>
      <c r="C7465" s="138" t="s">
        <v>11263</v>
      </c>
      <c r="D7465" s="138" t="s">
        <v>11252</v>
      </c>
    </row>
    <row r="7466" spans="1:4" x14ac:dyDescent="0.25">
      <c r="A7466" s="138" t="s">
        <v>11264</v>
      </c>
      <c r="B7466" s="139">
        <v>3877</v>
      </c>
      <c r="C7466" s="138" t="s">
        <v>11265</v>
      </c>
      <c r="D7466" s="138"/>
    </row>
    <row r="7467" spans="1:4" x14ac:dyDescent="0.25">
      <c r="A7467" s="138" t="s">
        <v>11266</v>
      </c>
      <c r="B7467" s="139">
        <v>3878</v>
      </c>
      <c r="C7467" s="138" t="s">
        <v>11267</v>
      </c>
      <c r="D7467" s="138" t="s">
        <v>11268</v>
      </c>
    </row>
    <row r="7468" spans="1:4" x14ac:dyDescent="0.25">
      <c r="A7468" s="138" t="s">
        <v>11266</v>
      </c>
      <c r="B7468" s="139">
        <v>3878</v>
      </c>
      <c r="C7468" s="138" t="s">
        <v>11258</v>
      </c>
      <c r="D7468" s="138" t="s">
        <v>11268</v>
      </c>
    </row>
    <row r="7469" spans="1:4" x14ac:dyDescent="0.25">
      <c r="A7469" s="138" t="s">
        <v>11266</v>
      </c>
      <c r="B7469" s="139">
        <v>3878</v>
      </c>
      <c r="C7469" s="138" t="s">
        <v>11268</v>
      </c>
      <c r="D7469" s="138"/>
    </row>
    <row r="7470" spans="1:4" x14ac:dyDescent="0.25">
      <c r="A7470" s="138" t="s">
        <v>11269</v>
      </c>
      <c r="B7470" s="139">
        <v>3879</v>
      </c>
      <c r="C7470" s="138" t="s">
        <v>11270</v>
      </c>
      <c r="D7470" s="138" t="s">
        <v>11271</v>
      </c>
    </row>
    <row r="7471" spans="1:4" x14ac:dyDescent="0.25">
      <c r="A7471" s="138" t="s">
        <v>11269</v>
      </c>
      <c r="B7471" s="139">
        <v>3879</v>
      </c>
      <c r="C7471" s="138" t="s">
        <v>11271</v>
      </c>
      <c r="D7471" s="138"/>
    </row>
    <row r="7472" spans="1:4" x14ac:dyDescent="0.25">
      <c r="A7472" s="138" t="s">
        <v>11272</v>
      </c>
      <c r="B7472" s="139">
        <v>3880</v>
      </c>
      <c r="C7472" s="138" t="s">
        <v>11273</v>
      </c>
      <c r="D7472" s="138" t="s">
        <v>11274</v>
      </c>
    </row>
    <row r="7473" spans="1:4" x14ac:dyDescent="0.25">
      <c r="A7473" s="138" t="s">
        <v>11272</v>
      </c>
      <c r="B7473" s="139">
        <v>3880</v>
      </c>
      <c r="C7473" s="138" t="s">
        <v>11274</v>
      </c>
      <c r="D7473" s="138"/>
    </row>
    <row r="7474" spans="1:4" x14ac:dyDescent="0.25">
      <c r="A7474" s="138" t="s">
        <v>11275</v>
      </c>
      <c r="B7474" s="139">
        <v>3881</v>
      </c>
      <c r="C7474" s="138" t="s">
        <v>11276</v>
      </c>
      <c r="D7474" s="138" t="s">
        <v>11277</v>
      </c>
    </row>
    <row r="7475" spans="1:4" x14ac:dyDescent="0.25">
      <c r="A7475" s="138" t="s">
        <v>11275</v>
      </c>
      <c r="B7475" s="139">
        <v>3881</v>
      </c>
      <c r="C7475" s="138" t="s">
        <v>11277</v>
      </c>
      <c r="D7475" s="138"/>
    </row>
    <row r="7476" spans="1:4" x14ac:dyDescent="0.25">
      <c r="A7476" s="138" t="s">
        <v>11275</v>
      </c>
      <c r="B7476" s="139">
        <v>3881</v>
      </c>
      <c r="C7476" s="138" t="s">
        <v>11278</v>
      </c>
      <c r="D7476" s="138" t="s">
        <v>11277</v>
      </c>
    </row>
    <row r="7477" spans="1:4" x14ac:dyDescent="0.25">
      <c r="A7477" s="138" t="s">
        <v>11275</v>
      </c>
      <c r="B7477" s="139">
        <v>3881</v>
      </c>
      <c r="C7477" s="138" t="s">
        <v>11279</v>
      </c>
      <c r="D7477" s="138" t="s">
        <v>11277</v>
      </c>
    </row>
    <row r="7478" spans="1:4" x14ac:dyDescent="0.25">
      <c r="A7478" s="138" t="s">
        <v>11280</v>
      </c>
      <c r="B7478" s="139">
        <v>3882</v>
      </c>
      <c r="C7478" s="138" t="s">
        <v>11281</v>
      </c>
      <c r="D7478" s="138" t="s">
        <v>11282</v>
      </c>
    </row>
    <row r="7479" spans="1:4" x14ac:dyDescent="0.25">
      <c r="A7479" s="138" t="s">
        <v>11280</v>
      </c>
      <c r="B7479" s="139">
        <v>3882</v>
      </c>
      <c r="C7479" s="138" t="s">
        <v>11283</v>
      </c>
      <c r="D7479" s="138" t="s">
        <v>11282</v>
      </c>
    </row>
    <row r="7480" spans="1:4" x14ac:dyDescent="0.25">
      <c r="A7480" s="138" t="s">
        <v>11280</v>
      </c>
      <c r="B7480" s="139">
        <v>3882</v>
      </c>
      <c r="C7480" s="138" t="s">
        <v>11282</v>
      </c>
      <c r="D7480" s="138"/>
    </row>
    <row r="7481" spans="1:4" x14ac:dyDescent="0.25">
      <c r="A7481" s="138" t="s">
        <v>11280</v>
      </c>
      <c r="B7481" s="139">
        <v>3882</v>
      </c>
      <c r="C7481" s="138" t="s">
        <v>11284</v>
      </c>
      <c r="D7481" s="138" t="s">
        <v>11282</v>
      </c>
    </row>
    <row r="7482" spans="1:4" x14ac:dyDescent="0.25">
      <c r="A7482" s="138" t="s">
        <v>11280</v>
      </c>
      <c r="B7482" s="139">
        <v>3882</v>
      </c>
      <c r="C7482" s="138" t="s">
        <v>11285</v>
      </c>
      <c r="D7482" s="138" t="s">
        <v>11282</v>
      </c>
    </row>
    <row r="7483" spans="1:4" x14ac:dyDescent="0.25">
      <c r="A7483" s="138" t="s">
        <v>11280</v>
      </c>
      <c r="B7483" s="139">
        <v>3882</v>
      </c>
      <c r="C7483" s="138" t="s">
        <v>11286</v>
      </c>
      <c r="D7483" s="138" t="s">
        <v>11282</v>
      </c>
    </row>
    <row r="7484" spans="1:4" x14ac:dyDescent="0.25">
      <c r="A7484" s="138" t="s">
        <v>11280</v>
      </c>
      <c r="B7484" s="139">
        <v>3882</v>
      </c>
      <c r="C7484" s="138" t="s">
        <v>11287</v>
      </c>
      <c r="D7484" s="138" t="s">
        <v>11282</v>
      </c>
    </row>
    <row r="7485" spans="1:4" x14ac:dyDescent="0.25">
      <c r="A7485" s="138" t="s">
        <v>11288</v>
      </c>
      <c r="B7485" s="139">
        <v>3883</v>
      </c>
      <c r="C7485" s="138" t="s">
        <v>11289</v>
      </c>
      <c r="D7485" s="138" t="s">
        <v>11290</v>
      </c>
    </row>
    <row r="7486" spans="1:4" x14ac:dyDescent="0.25">
      <c r="A7486" s="138" t="s">
        <v>11288</v>
      </c>
      <c r="B7486" s="139">
        <v>3883</v>
      </c>
      <c r="C7486" s="138" t="s">
        <v>11291</v>
      </c>
      <c r="D7486" s="138" t="s">
        <v>11290</v>
      </c>
    </row>
    <row r="7487" spans="1:4" x14ac:dyDescent="0.25">
      <c r="A7487" s="138" t="s">
        <v>11288</v>
      </c>
      <c r="B7487" s="139">
        <v>3883</v>
      </c>
      <c r="C7487" s="138" t="s">
        <v>11292</v>
      </c>
      <c r="D7487" s="138" t="s">
        <v>11290</v>
      </c>
    </row>
    <row r="7488" spans="1:4" x14ac:dyDescent="0.25">
      <c r="A7488" s="138" t="s">
        <v>11288</v>
      </c>
      <c r="B7488" s="139">
        <v>3883</v>
      </c>
      <c r="C7488" s="138" t="s">
        <v>11290</v>
      </c>
      <c r="D7488" s="138"/>
    </row>
    <row r="7489" spans="1:4" x14ac:dyDescent="0.25">
      <c r="A7489" s="138" t="s">
        <v>11288</v>
      </c>
      <c r="B7489" s="139">
        <v>3883</v>
      </c>
      <c r="C7489" s="138" t="s">
        <v>11293</v>
      </c>
      <c r="D7489" s="138" t="s">
        <v>11290</v>
      </c>
    </row>
    <row r="7490" spans="1:4" x14ac:dyDescent="0.25">
      <c r="A7490" s="138" t="s">
        <v>11294</v>
      </c>
      <c r="B7490" s="139">
        <v>3884</v>
      </c>
      <c r="C7490" s="138" t="s">
        <v>11295</v>
      </c>
      <c r="D7490" s="138"/>
    </row>
    <row r="7491" spans="1:4" x14ac:dyDescent="0.25">
      <c r="A7491" s="138" t="s">
        <v>11294</v>
      </c>
      <c r="B7491" s="139">
        <v>3884</v>
      </c>
      <c r="C7491" s="138" t="s">
        <v>11296</v>
      </c>
      <c r="D7491" s="138" t="s">
        <v>11295</v>
      </c>
    </row>
    <row r="7492" spans="1:4" x14ac:dyDescent="0.25">
      <c r="A7492" s="138" t="s">
        <v>11297</v>
      </c>
      <c r="B7492" s="139">
        <v>3885</v>
      </c>
      <c r="C7492" s="138" t="s">
        <v>11298</v>
      </c>
      <c r="D7492" s="138"/>
    </row>
    <row r="7493" spans="1:4" x14ac:dyDescent="0.25">
      <c r="A7493" s="138" t="s">
        <v>11297</v>
      </c>
      <c r="B7493" s="139">
        <v>3885</v>
      </c>
      <c r="C7493" s="138" t="s">
        <v>11299</v>
      </c>
      <c r="D7493" s="138" t="s">
        <v>11298</v>
      </c>
    </row>
    <row r="7494" spans="1:4" x14ac:dyDescent="0.25">
      <c r="A7494" s="138" t="s">
        <v>11300</v>
      </c>
      <c r="B7494" s="139">
        <v>3886</v>
      </c>
      <c r="C7494" s="138" t="s">
        <v>11301</v>
      </c>
      <c r="D7494" s="138" t="s">
        <v>11302</v>
      </c>
    </row>
    <row r="7495" spans="1:4" x14ac:dyDescent="0.25">
      <c r="A7495" s="138" t="s">
        <v>11300</v>
      </c>
      <c r="B7495" s="139">
        <v>3886</v>
      </c>
      <c r="C7495" s="138" t="s">
        <v>11302</v>
      </c>
      <c r="D7495" s="138"/>
    </row>
    <row r="7496" spans="1:4" x14ac:dyDescent="0.25">
      <c r="A7496" s="138" t="s">
        <v>11300</v>
      </c>
      <c r="B7496" s="139">
        <v>3886</v>
      </c>
      <c r="C7496" s="138" t="s">
        <v>11303</v>
      </c>
      <c r="D7496" s="138" t="s">
        <v>11302</v>
      </c>
    </row>
    <row r="7497" spans="1:4" x14ac:dyDescent="0.25">
      <c r="A7497" s="138" t="s">
        <v>11304</v>
      </c>
      <c r="B7497" s="139">
        <v>3887</v>
      </c>
      <c r="C7497" s="138" t="s">
        <v>11305</v>
      </c>
      <c r="D7497" s="138"/>
    </row>
    <row r="7498" spans="1:4" x14ac:dyDescent="0.25">
      <c r="A7498" s="138" t="s">
        <v>11304</v>
      </c>
      <c r="B7498" s="139">
        <v>3887</v>
      </c>
      <c r="C7498" s="138" t="s">
        <v>11306</v>
      </c>
      <c r="D7498" s="138" t="s">
        <v>11305</v>
      </c>
    </row>
    <row r="7499" spans="1:4" x14ac:dyDescent="0.25">
      <c r="A7499" s="138" t="s">
        <v>11304</v>
      </c>
      <c r="B7499" s="139">
        <v>3887</v>
      </c>
      <c r="C7499" s="138" t="s">
        <v>11307</v>
      </c>
      <c r="D7499" s="138" t="s">
        <v>11305</v>
      </c>
    </row>
    <row r="7500" spans="1:4" x14ac:dyDescent="0.25">
      <c r="A7500" s="138" t="s">
        <v>11304</v>
      </c>
      <c r="B7500" s="139">
        <v>3887</v>
      </c>
      <c r="C7500" s="138" t="s">
        <v>11308</v>
      </c>
      <c r="D7500" s="138" t="s">
        <v>11305</v>
      </c>
    </row>
    <row r="7501" spans="1:4" x14ac:dyDescent="0.25">
      <c r="A7501" s="138" t="s">
        <v>11309</v>
      </c>
      <c r="B7501" s="139">
        <v>3888</v>
      </c>
      <c r="C7501" s="138" t="s">
        <v>11310</v>
      </c>
      <c r="D7501" s="138" t="s">
        <v>11311</v>
      </c>
    </row>
    <row r="7502" spans="1:4" x14ac:dyDescent="0.25">
      <c r="A7502" s="138" t="s">
        <v>11309</v>
      </c>
      <c r="B7502" s="139">
        <v>3888</v>
      </c>
      <c r="C7502" s="138" t="s">
        <v>11311</v>
      </c>
      <c r="D7502" s="138"/>
    </row>
    <row r="7503" spans="1:4" x14ac:dyDescent="0.25">
      <c r="A7503" s="138" t="s">
        <v>11309</v>
      </c>
      <c r="B7503" s="139">
        <v>3888</v>
      </c>
      <c r="C7503" s="138" t="s">
        <v>11312</v>
      </c>
      <c r="D7503" s="138" t="s">
        <v>11311</v>
      </c>
    </row>
    <row r="7504" spans="1:4" x14ac:dyDescent="0.25">
      <c r="A7504" s="138" t="s">
        <v>11313</v>
      </c>
      <c r="B7504" s="139">
        <v>3889</v>
      </c>
      <c r="C7504" s="138" t="s">
        <v>11314</v>
      </c>
      <c r="D7504" s="138" t="s">
        <v>11315</v>
      </c>
    </row>
    <row r="7505" spans="1:4" x14ac:dyDescent="0.25">
      <c r="A7505" s="138" t="s">
        <v>11313</v>
      </c>
      <c r="B7505" s="139">
        <v>3889</v>
      </c>
      <c r="C7505" s="138" t="s">
        <v>11315</v>
      </c>
      <c r="D7505" s="138"/>
    </row>
    <row r="7506" spans="1:4" x14ac:dyDescent="0.25">
      <c r="A7506" s="138" t="s">
        <v>11313</v>
      </c>
      <c r="B7506" s="139">
        <v>3889</v>
      </c>
      <c r="C7506" s="138" t="s">
        <v>11316</v>
      </c>
      <c r="D7506" s="138" t="s">
        <v>11315</v>
      </c>
    </row>
    <row r="7507" spans="1:4" x14ac:dyDescent="0.25">
      <c r="A7507" s="138" t="s">
        <v>11317</v>
      </c>
      <c r="B7507" s="139">
        <v>3890</v>
      </c>
      <c r="C7507" s="138" t="s">
        <v>11318</v>
      </c>
      <c r="D7507" s="138" t="s">
        <v>11319</v>
      </c>
    </row>
    <row r="7508" spans="1:4" x14ac:dyDescent="0.25">
      <c r="A7508" s="138" t="s">
        <v>11317</v>
      </c>
      <c r="B7508" s="139">
        <v>3890</v>
      </c>
      <c r="C7508" s="138" t="s">
        <v>11320</v>
      </c>
      <c r="D7508" s="138" t="s">
        <v>11319</v>
      </c>
    </row>
    <row r="7509" spans="1:4" x14ac:dyDescent="0.25">
      <c r="A7509" s="138" t="s">
        <v>11317</v>
      </c>
      <c r="B7509" s="139">
        <v>3890</v>
      </c>
      <c r="C7509" s="138" t="s">
        <v>11319</v>
      </c>
      <c r="D7509" s="138"/>
    </row>
    <row r="7510" spans="1:4" x14ac:dyDescent="0.25">
      <c r="A7510" s="138" t="s">
        <v>11317</v>
      </c>
      <c r="B7510" s="139">
        <v>3890</v>
      </c>
      <c r="C7510" s="138" t="s">
        <v>11321</v>
      </c>
      <c r="D7510" s="138" t="s">
        <v>11319</v>
      </c>
    </row>
    <row r="7511" spans="1:4" x14ac:dyDescent="0.25">
      <c r="A7511" s="138" t="s">
        <v>11317</v>
      </c>
      <c r="B7511" s="139">
        <v>3890</v>
      </c>
      <c r="C7511" s="138" t="s">
        <v>11322</v>
      </c>
      <c r="D7511" s="138" t="s">
        <v>11319</v>
      </c>
    </row>
    <row r="7512" spans="1:4" x14ac:dyDescent="0.25">
      <c r="A7512" s="138" t="s">
        <v>11323</v>
      </c>
      <c r="B7512" s="139">
        <v>3891</v>
      </c>
      <c r="C7512" s="138" t="s">
        <v>11324</v>
      </c>
      <c r="D7512" s="138" t="s">
        <v>11325</v>
      </c>
    </row>
    <row r="7513" spans="1:4" x14ac:dyDescent="0.25">
      <c r="A7513" s="138" t="s">
        <v>11323</v>
      </c>
      <c r="B7513" s="139">
        <v>3891</v>
      </c>
      <c r="C7513" s="138" t="s">
        <v>11326</v>
      </c>
      <c r="D7513" s="138" t="s">
        <v>11325</v>
      </c>
    </row>
    <row r="7514" spans="1:4" x14ac:dyDescent="0.25">
      <c r="A7514" s="138" t="s">
        <v>11323</v>
      </c>
      <c r="B7514" s="139">
        <v>3891</v>
      </c>
      <c r="C7514" s="138" t="s">
        <v>11327</v>
      </c>
      <c r="D7514" s="138" t="s">
        <v>11325</v>
      </c>
    </row>
    <row r="7515" spans="1:4" x14ac:dyDescent="0.25">
      <c r="A7515" s="138" t="s">
        <v>11323</v>
      </c>
      <c r="B7515" s="139">
        <v>3891</v>
      </c>
      <c r="C7515" s="138" t="s">
        <v>11325</v>
      </c>
      <c r="D7515" s="138"/>
    </row>
    <row r="7516" spans="1:4" x14ac:dyDescent="0.25">
      <c r="A7516" s="138" t="s">
        <v>11323</v>
      </c>
      <c r="B7516" s="139">
        <v>3891</v>
      </c>
      <c r="C7516" s="138" t="s">
        <v>11328</v>
      </c>
      <c r="D7516" s="138" t="s">
        <v>11325</v>
      </c>
    </row>
    <row r="7517" spans="1:4" x14ac:dyDescent="0.25">
      <c r="A7517" s="138" t="s">
        <v>11323</v>
      </c>
      <c r="B7517" s="139">
        <v>3891</v>
      </c>
      <c r="C7517" s="138" t="s">
        <v>11329</v>
      </c>
      <c r="D7517" s="138" t="s">
        <v>11325</v>
      </c>
    </row>
    <row r="7518" spans="1:4" x14ac:dyDescent="0.25">
      <c r="A7518" s="138" t="s">
        <v>11330</v>
      </c>
      <c r="B7518" s="139">
        <v>3892</v>
      </c>
      <c r="C7518" s="138" t="s">
        <v>11331</v>
      </c>
      <c r="D7518" s="138"/>
    </row>
    <row r="7519" spans="1:4" x14ac:dyDescent="0.25">
      <c r="A7519" s="138" t="s">
        <v>11330</v>
      </c>
      <c r="B7519" s="139">
        <v>3892</v>
      </c>
      <c r="C7519" s="138" t="s">
        <v>11332</v>
      </c>
      <c r="D7519" s="138" t="s">
        <v>11331</v>
      </c>
    </row>
    <row r="7520" spans="1:4" x14ac:dyDescent="0.25">
      <c r="A7520" s="138" t="s">
        <v>11330</v>
      </c>
      <c r="B7520" s="139">
        <v>3892</v>
      </c>
      <c r="C7520" s="138" t="s">
        <v>11333</v>
      </c>
      <c r="D7520" s="138" t="s">
        <v>11331</v>
      </c>
    </row>
    <row r="7521" spans="1:4" x14ac:dyDescent="0.25">
      <c r="A7521" s="138" t="s">
        <v>11334</v>
      </c>
      <c r="B7521" s="139">
        <v>3893</v>
      </c>
      <c r="C7521" s="138" t="s">
        <v>11335</v>
      </c>
      <c r="D7521" s="138" t="s">
        <v>11336</v>
      </c>
    </row>
    <row r="7522" spans="1:4" x14ac:dyDescent="0.25">
      <c r="A7522" s="138" t="s">
        <v>11334</v>
      </c>
      <c r="B7522" s="139">
        <v>3893</v>
      </c>
      <c r="C7522" s="138" t="s">
        <v>11337</v>
      </c>
      <c r="D7522" s="138" t="s">
        <v>11336</v>
      </c>
    </row>
    <row r="7523" spans="1:4" x14ac:dyDescent="0.25">
      <c r="A7523" s="138" t="s">
        <v>11334</v>
      </c>
      <c r="B7523" s="139">
        <v>3893</v>
      </c>
      <c r="C7523" s="138" t="s">
        <v>11338</v>
      </c>
      <c r="D7523" s="138" t="s">
        <v>11336</v>
      </c>
    </row>
    <row r="7524" spans="1:4" x14ac:dyDescent="0.25">
      <c r="A7524" s="138" t="s">
        <v>11334</v>
      </c>
      <c r="B7524" s="139">
        <v>3893</v>
      </c>
      <c r="C7524" s="138" t="s">
        <v>11336</v>
      </c>
      <c r="D7524" s="138"/>
    </row>
    <row r="7525" spans="1:4" x14ac:dyDescent="0.25">
      <c r="A7525" s="138" t="s">
        <v>11339</v>
      </c>
      <c r="B7525" s="139">
        <v>3894</v>
      </c>
      <c r="C7525" s="138" t="s">
        <v>11340</v>
      </c>
      <c r="D7525" s="138" t="s">
        <v>11341</v>
      </c>
    </row>
    <row r="7526" spans="1:4" x14ac:dyDescent="0.25">
      <c r="A7526" s="138" t="s">
        <v>11339</v>
      </c>
      <c r="B7526" s="139">
        <v>3894</v>
      </c>
      <c r="C7526" s="138" t="s">
        <v>11342</v>
      </c>
      <c r="D7526" s="138" t="s">
        <v>11341</v>
      </c>
    </row>
    <row r="7527" spans="1:4" x14ac:dyDescent="0.25">
      <c r="A7527" s="138" t="s">
        <v>11339</v>
      </c>
      <c r="B7527" s="139">
        <v>3894</v>
      </c>
      <c r="C7527" s="138" t="s">
        <v>11343</v>
      </c>
      <c r="D7527" s="138" t="s">
        <v>11341</v>
      </c>
    </row>
    <row r="7528" spans="1:4" x14ac:dyDescent="0.25">
      <c r="A7528" s="138" t="s">
        <v>11339</v>
      </c>
      <c r="B7528" s="139">
        <v>3894</v>
      </c>
      <c r="C7528" s="138" t="s">
        <v>11344</v>
      </c>
      <c r="D7528" s="138" t="s">
        <v>11341</v>
      </c>
    </row>
    <row r="7529" spans="1:4" x14ac:dyDescent="0.25">
      <c r="A7529" s="138" t="s">
        <v>11339</v>
      </c>
      <c r="B7529" s="139">
        <v>3894</v>
      </c>
      <c r="C7529" s="138" t="s">
        <v>11341</v>
      </c>
      <c r="D7529" s="138"/>
    </row>
    <row r="7530" spans="1:4" x14ac:dyDescent="0.25">
      <c r="A7530" s="138" t="s">
        <v>11345</v>
      </c>
      <c r="B7530" s="139">
        <v>3895</v>
      </c>
      <c r="C7530" s="138" t="s">
        <v>11346</v>
      </c>
      <c r="D7530" s="138" t="s">
        <v>11347</v>
      </c>
    </row>
    <row r="7531" spans="1:4" x14ac:dyDescent="0.25">
      <c r="A7531" s="138" t="s">
        <v>11345</v>
      </c>
      <c r="B7531" s="139">
        <v>3895</v>
      </c>
      <c r="C7531" s="138" t="s">
        <v>11347</v>
      </c>
      <c r="D7531" s="138"/>
    </row>
    <row r="7532" spans="1:4" x14ac:dyDescent="0.25">
      <c r="A7532" s="138" t="s">
        <v>11345</v>
      </c>
      <c r="B7532" s="139">
        <v>3895</v>
      </c>
      <c r="C7532" s="138" t="s">
        <v>11348</v>
      </c>
      <c r="D7532" s="138" t="s">
        <v>11347</v>
      </c>
    </row>
    <row r="7533" spans="1:4" x14ac:dyDescent="0.25">
      <c r="A7533" s="138" t="s">
        <v>11349</v>
      </c>
      <c r="B7533" s="139">
        <v>3896</v>
      </c>
      <c r="C7533" s="138" t="s">
        <v>11350</v>
      </c>
      <c r="D7533" s="138" t="s">
        <v>11351</v>
      </c>
    </row>
    <row r="7534" spans="1:4" x14ac:dyDescent="0.25">
      <c r="A7534" s="138" t="s">
        <v>11349</v>
      </c>
      <c r="B7534" s="139">
        <v>3896</v>
      </c>
      <c r="C7534" s="138" t="s">
        <v>11352</v>
      </c>
      <c r="D7534" s="138" t="s">
        <v>11351</v>
      </c>
    </row>
    <row r="7535" spans="1:4" x14ac:dyDescent="0.25">
      <c r="A7535" s="138" t="s">
        <v>11349</v>
      </c>
      <c r="B7535" s="139">
        <v>3896</v>
      </c>
      <c r="C7535" s="138" t="s">
        <v>11353</v>
      </c>
      <c r="D7535" s="138" t="s">
        <v>11351</v>
      </c>
    </row>
    <row r="7536" spans="1:4" x14ac:dyDescent="0.25">
      <c r="A7536" s="138" t="s">
        <v>11349</v>
      </c>
      <c r="B7536" s="139">
        <v>3896</v>
      </c>
      <c r="C7536" s="138" t="s">
        <v>11354</v>
      </c>
      <c r="D7536" s="138" t="s">
        <v>11351</v>
      </c>
    </row>
    <row r="7537" spans="1:4" x14ac:dyDescent="0.25">
      <c r="A7537" s="138" t="s">
        <v>11349</v>
      </c>
      <c r="B7537" s="139">
        <v>3896</v>
      </c>
      <c r="C7537" s="138" t="s">
        <v>11355</v>
      </c>
      <c r="D7537" s="138" t="s">
        <v>11351</v>
      </c>
    </row>
    <row r="7538" spans="1:4" x14ac:dyDescent="0.25">
      <c r="A7538" s="138" t="s">
        <v>11349</v>
      </c>
      <c r="B7538" s="139">
        <v>3896</v>
      </c>
      <c r="C7538" s="138" t="s">
        <v>11351</v>
      </c>
      <c r="D7538" s="138"/>
    </row>
    <row r="7539" spans="1:4" x14ac:dyDescent="0.25">
      <c r="A7539" s="138" t="s">
        <v>11356</v>
      </c>
      <c r="B7539" s="139">
        <v>3897</v>
      </c>
      <c r="C7539" s="138" t="s">
        <v>11357</v>
      </c>
      <c r="D7539" s="138" t="s">
        <v>11358</v>
      </c>
    </row>
    <row r="7540" spans="1:4" x14ac:dyDescent="0.25">
      <c r="A7540" s="138" t="s">
        <v>11356</v>
      </c>
      <c r="B7540" s="139">
        <v>3897</v>
      </c>
      <c r="C7540" s="138" t="s">
        <v>11359</v>
      </c>
      <c r="D7540" s="138" t="s">
        <v>11358</v>
      </c>
    </row>
    <row r="7541" spans="1:4" x14ac:dyDescent="0.25">
      <c r="A7541" s="138" t="s">
        <v>11356</v>
      </c>
      <c r="B7541" s="139">
        <v>3897</v>
      </c>
      <c r="C7541" s="138" t="s">
        <v>11358</v>
      </c>
      <c r="D7541" s="138"/>
    </row>
    <row r="7542" spans="1:4" x14ac:dyDescent="0.25">
      <c r="A7542" s="138" t="s">
        <v>11360</v>
      </c>
      <c r="B7542" s="139">
        <v>3898</v>
      </c>
      <c r="C7542" s="138" t="s">
        <v>11361</v>
      </c>
      <c r="D7542" s="138" t="s">
        <v>11362</v>
      </c>
    </row>
    <row r="7543" spans="1:4" x14ac:dyDescent="0.25">
      <c r="A7543" s="138" t="s">
        <v>11360</v>
      </c>
      <c r="B7543" s="139">
        <v>3898</v>
      </c>
      <c r="C7543" s="138" t="s">
        <v>11362</v>
      </c>
      <c r="D7543" s="138"/>
    </row>
    <row r="7544" spans="1:4" x14ac:dyDescent="0.25">
      <c r="A7544" s="138" t="s">
        <v>11363</v>
      </c>
      <c r="B7544" s="139">
        <v>3899</v>
      </c>
      <c r="C7544" s="138" t="s">
        <v>11364</v>
      </c>
      <c r="D7544" s="138" t="s">
        <v>11365</v>
      </c>
    </row>
    <row r="7545" spans="1:4" x14ac:dyDescent="0.25">
      <c r="A7545" s="138" t="s">
        <v>11363</v>
      </c>
      <c r="B7545" s="139">
        <v>3899</v>
      </c>
      <c r="C7545" s="138" t="s">
        <v>11366</v>
      </c>
      <c r="D7545" s="138" t="s">
        <v>11365</v>
      </c>
    </row>
    <row r="7546" spans="1:4" x14ac:dyDescent="0.25">
      <c r="A7546" s="138" t="s">
        <v>11363</v>
      </c>
      <c r="B7546" s="139">
        <v>3899</v>
      </c>
      <c r="C7546" s="138" t="s">
        <v>11365</v>
      </c>
      <c r="D7546" s="138"/>
    </row>
    <row r="7547" spans="1:4" x14ac:dyDescent="0.25">
      <c r="A7547" s="138" t="s">
        <v>11367</v>
      </c>
      <c r="B7547" s="139">
        <v>3900</v>
      </c>
      <c r="C7547" s="138" t="s">
        <v>7350</v>
      </c>
      <c r="D7547" s="138" t="s">
        <v>11368</v>
      </c>
    </row>
    <row r="7548" spans="1:4" x14ac:dyDescent="0.25">
      <c r="A7548" s="138" t="s">
        <v>11367</v>
      </c>
      <c r="B7548" s="139">
        <v>3900</v>
      </c>
      <c r="C7548" s="138" t="s">
        <v>11369</v>
      </c>
      <c r="D7548" s="138" t="s">
        <v>11368</v>
      </c>
    </row>
    <row r="7549" spans="1:4" x14ac:dyDescent="0.25">
      <c r="A7549" s="138" t="s">
        <v>11367</v>
      </c>
      <c r="B7549" s="139">
        <v>3900</v>
      </c>
      <c r="C7549" s="138" t="s">
        <v>11368</v>
      </c>
      <c r="D7549" s="138"/>
    </row>
    <row r="7550" spans="1:4" x14ac:dyDescent="0.25">
      <c r="A7550" s="138" t="s">
        <v>11367</v>
      </c>
      <c r="B7550" s="139">
        <v>3900</v>
      </c>
      <c r="C7550" s="138" t="s">
        <v>11370</v>
      </c>
      <c r="D7550" s="138" t="s">
        <v>11368</v>
      </c>
    </row>
    <row r="7551" spans="1:4" x14ac:dyDescent="0.25">
      <c r="A7551" s="138" t="s">
        <v>11371</v>
      </c>
      <c r="B7551" s="139">
        <v>3901</v>
      </c>
      <c r="C7551" s="138" t="s">
        <v>11372</v>
      </c>
      <c r="D7551" s="138" t="s">
        <v>11373</v>
      </c>
    </row>
    <row r="7552" spans="1:4" x14ac:dyDescent="0.25">
      <c r="A7552" s="138" t="s">
        <v>11371</v>
      </c>
      <c r="B7552" s="139">
        <v>3901</v>
      </c>
      <c r="C7552" s="138" t="s">
        <v>11374</v>
      </c>
      <c r="D7552" s="138" t="s">
        <v>11373</v>
      </c>
    </row>
    <row r="7553" spans="1:4" x14ac:dyDescent="0.25">
      <c r="A7553" s="138" t="s">
        <v>11371</v>
      </c>
      <c r="B7553" s="139">
        <v>3901</v>
      </c>
      <c r="C7553" s="138" t="s">
        <v>11375</v>
      </c>
      <c r="D7553" s="138" t="s">
        <v>11373</v>
      </c>
    </row>
    <row r="7554" spans="1:4" x14ac:dyDescent="0.25">
      <c r="A7554" s="138" t="s">
        <v>11371</v>
      </c>
      <c r="B7554" s="139">
        <v>3901</v>
      </c>
      <c r="C7554" s="138" t="s">
        <v>11373</v>
      </c>
      <c r="D7554" s="138"/>
    </row>
    <row r="7555" spans="1:4" x14ac:dyDescent="0.25">
      <c r="A7555" s="138" t="s">
        <v>11371</v>
      </c>
      <c r="B7555" s="139">
        <v>3901</v>
      </c>
      <c r="C7555" s="138" t="s">
        <v>11376</v>
      </c>
      <c r="D7555" s="138" t="s">
        <v>11373</v>
      </c>
    </row>
    <row r="7556" spans="1:4" x14ac:dyDescent="0.25">
      <c r="A7556" s="138" t="s">
        <v>11377</v>
      </c>
      <c r="B7556" s="139">
        <v>3902</v>
      </c>
      <c r="C7556" s="138" t="s">
        <v>11378</v>
      </c>
      <c r="D7556" s="138" t="s">
        <v>11379</v>
      </c>
    </row>
    <row r="7557" spans="1:4" x14ac:dyDescent="0.25">
      <c r="A7557" s="138" t="s">
        <v>11377</v>
      </c>
      <c r="B7557" s="139">
        <v>3902</v>
      </c>
      <c r="C7557" s="138" t="s">
        <v>11380</v>
      </c>
      <c r="D7557" s="138" t="s">
        <v>11379</v>
      </c>
    </row>
    <row r="7558" spans="1:4" x14ac:dyDescent="0.25">
      <c r="A7558" s="138" t="s">
        <v>11377</v>
      </c>
      <c r="B7558" s="139">
        <v>3902</v>
      </c>
      <c r="C7558" s="138" t="s">
        <v>11381</v>
      </c>
      <c r="D7558" s="138" t="s">
        <v>11379</v>
      </c>
    </row>
    <row r="7559" spans="1:4" x14ac:dyDescent="0.25">
      <c r="A7559" s="138" t="s">
        <v>11377</v>
      </c>
      <c r="B7559" s="139">
        <v>3902</v>
      </c>
      <c r="C7559" s="138" t="s">
        <v>11379</v>
      </c>
      <c r="D7559" s="138"/>
    </row>
    <row r="7560" spans="1:4" x14ac:dyDescent="0.25">
      <c r="A7560" s="138" t="s">
        <v>11382</v>
      </c>
      <c r="B7560" s="139">
        <v>3903</v>
      </c>
      <c r="C7560" s="138" t="s">
        <v>11383</v>
      </c>
      <c r="D7560" s="138" t="s">
        <v>11384</v>
      </c>
    </row>
    <row r="7561" spans="1:4" x14ac:dyDescent="0.25">
      <c r="A7561" s="138" t="s">
        <v>11382</v>
      </c>
      <c r="B7561" s="139">
        <v>3903</v>
      </c>
      <c r="C7561" s="138" t="s">
        <v>11385</v>
      </c>
      <c r="D7561" s="138" t="s">
        <v>11384</v>
      </c>
    </row>
    <row r="7562" spans="1:4" x14ac:dyDescent="0.25">
      <c r="A7562" s="138" t="s">
        <v>11382</v>
      </c>
      <c r="B7562" s="139">
        <v>3903</v>
      </c>
      <c r="C7562" s="138" t="s">
        <v>11384</v>
      </c>
      <c r="D7562" s="138"/>
    </row>
    <row r="7563" spans="1:4" x14ac:dyDescent="0.25">
      <c r="A7563" s="138" t="s">
        <v>11386</v>
      </c>
      <c r="B7563" s="139">
        <v>3904</v>
      </c>
      <c r="C7563" s="138" t="s">
        <v>11387</v>
      </c>
      <c r="D7563" s="138" t="s">
        <v>11388</v>
      </c>
    </row>
    <row r="7564" spans="1:4" x14ac:dyDescent="0.25">
      <c r="A7564" s="138" t="s">
        <v>11386</v>
      </c>
      <c r="B7564" s="139">
        <v>3904</v>
      </c>
      <c r="C7564" s="138" t="s">
        <v>11389</v>
      </c>
      <c r="D7564" s="138" t="s">
        <v>11388</v>
      </c>
    </row>
    <row r="7565" spans="1:4" x14ac:dyDescent="0.25">
      <c r="A7565" s="138" t="s">
        <v>11386</v>
      </c>
      <c r="B7565" s="139">
        <v>3904</v>
      </c>
      <c r="C7565" s="138" t="s">
        <v>11388</v>
      </c>
      <c r="D7565" s="138"/>
    </row>
    <row r="7566" spans="1:4" x14ac:dyDescent="0.25">
      <c r="A7566" s="138" t="s">
        <v>11390</v>
      </c>
      <c r="B7566" s="139">
        <v>3905</v>
      </c>
      <c r="C7566" s="138" t="s">
        <v>11391</v>
      </c>
      <c r="D7566" s="138" t="s">
        <v>11392</v>
      </c>
    </row>
    <row r="7567" spans="1:4" x14ac:dyDescent="0.25">
      <c r="A7567" s="138" t="s">
        <v>11390</v>
      </c>
      <c r="B7567" s="139">
        <v>3905</v>
      </c>
      <c r="C7567" s="138" t="s">
        <v>11392</v>
      </c>
      <c r="D7567" s="138"/>
    </row>
    <row r="7568" spans="1:4" x14ac:dyDescent="0.25">
      <c r="A7568" s="138"/>
      <c r="B7568" s="139">
        <v>3906</v>
      </c>
      <c r="C7568" s="144" t="s">
        <v>1635</v>
      </c>
      <c r="D7568" s="138"/>
    </row>
    <row r="7569" spans="1:4" x14ac:dyDescent="0.25">
      <c r="A7569" s="138"/>
      <c r="B7569" s="139">
        <v>3907</v>
      </c>
      <c r="C7569" s="149" t="s">
        <v>1636</v>
      </c>
      <c r="D7569" s="138"/>
    </row>
    <row r="7570" spans="1:4" x14ac:dyDescent="0.25">
      <c r="A7570" s="138"/>
      <c r="B7570" s="139">
        <v>3908</v>
      </c>
      <c r="C7570" s="150" t="s">
        <v>12881</v>
      </c>
      <c r="D7570" s="138"/>
    </row>
    <row r="7571" spans="1:4" x14ac:dyDescent="0.25">
      <c r="A7571" s="138"/>
      <c r="B7571" s="139">
        <v>3909</v>
      </c>
      <c r="C7571" s="149" t="s">
        <v>1637</v>
      </c>
      <c r="D7571" s="138"/>
    </row>
    <row r="7572" spans="1:4" x14ac:dyDescent="0.25">
      <c r="A7572" s="138"/>
      <c r="B7572" s="139">
        <v>3910</v>
      </c>
      <c r="C7572" s="149" t="s">
        <v>1638</v>
      </c>
      <c r="D7572" s="138"/>
    </row>
    <row r="7573" spans="1:4" x14ac:dyDescent="0.25">
      <c r="A7573" s="138"/>
      <c r="B7573" s="139">
        <v>3911</v>
      </c>
      <c r="C7573" s="144" t="s">
        <v>12882</v>
      </c>
      <c r="D7573" s="138"/>
    </row>
    <row r="7574" spans="1:4" x14ac:dyDescent="0.25">
      <c r="A7574" s="138"/>
      <c r="B7574" s="139">
        <v>3912</v>
      </c>
      <c r="C7574" s="149" t="s">
        <v>1639</v>
      </c>
      <c r="D7574" s="138"/>
    </row>
    <row r="7575" spans="1:4" x14ac:dyDescent="0.25">
      <c r="A7575" s="138"/>
      <c r="B7575" s="139">
        <v>3913</v>
      </c>
      <c r="C7575" s="149" t="s">
        <v>1640</v>
      </c>
      <c r="D7575" s="138"/>
    </row>
    <row r="7576" spans="1:4" x14ac:dyDescent="0.25">
      <c r="A7576" s="138"/>
      <c r="B7576" s="139">
        <v>3914</v>
      </c>
      <c r="C7576" s="149" t="s">
        <v>1641</v>
      </c>
      <c r="D7576" s="138"/>
    </row>
    <row r="7577" spans="1:4" x14ac:dyDescent="0.25">
      <c r="A7577" s="138"/>
      <c r="B7577" s="139">
        <v>3915</v>
      </c>
      <c r="C7577" s="144" t="s">
        <v>1642</v>
      </c>
      <c r="D7577" s="138"/>
    </row>
    <row r="7578" spans="1:4" x14ac:dyDescent="0.25">
      <c r="A7578" s="138"/>
      <c r="B7578" s="139">
        <v>3916</v>
      </c>
      <c r="C7578" s="144" t="s">
        <v>1643</v>
      </c>
      <c r="D7578" s="138"/>
    </row>
    <row r="7579" spans="1:4" x14ac:dyDescent="0.25">
      <c r="A7579" s="138"/>
      <c r="B7579" s="139">
        <v>3917</v>
      </c>
      <c r="C7579" s="144" t="s">
        <v>12883</v>
      </c>
      <c r="D7579" s="138"/>
    </row>
    <row r="7580" spans="1:4" x14ac:dyDescent="0.25">
      <c r="A7580" s="138"/>
      <c r="B7580" s="139">
        <v>3918</v>
      </c>
      <c r="C7580" s="144" t="s">
        <v>1644</v>
      </c>
      <c r="D7580" s="138"/>
    </row>
    <row r="7581" spans="1:4" x14ac:dyDescent="0.25">
      <c r="A7581" s="138"/>
      <c r="B7581" s="139">
        <v>3919</v>
      </c>
      <c r="C7581" s="144" t="s">
        <v>1645</v>
      </c>
      <c r="D7581" s="138"/>
    </row>
    <row r="7582" spans="1:4" x14ac:dyDescent="0.25">
      <c r="A7582" s="138"/>
      <c r="B7582" s="139">
        <v>3919</v>
      </c>
      <c r="C7582" s="144" t="s">
        <v>1645</v>
      </c>
      <c r="D7582" s="138"/>
    </row>
    <row r="7583" spans="1:4" x14ac:dyDescent="0.25">
      <c r="A7583" s="138"/>
      <c r="B7583" s="139">
        <v>3920</v>
      </c>
      <c r="C7583" s="144" t="s">
        <v>12884</v>
      </c>
      <c r="D7583" s="138"/>
    </row>
    <row r="7584" spans="1:4" x14ac:dyDescent="0.25">
      <c r="A7584" s="138"/>
      <c r="B7584" s="139">
        <v>3921</v>
      </c>
      <c r="C7584" s="150" t="s">
        <v>12885</v>
      </c>
      <c r="D7584" s="138"/>
    </row>
    <row r="7585" spans="1:4" x14ac:dyDescent="0.25">
      <c r="A7585" s="138"/>
      <c r="B7585" s="139">
        <v>3922</v>
      </c>
      <c r="C7585" s="149" t="s">
        <v>1646</v>
      </c>
      <c r="D7585" s="138"/>
    </row>
    <row r="7586" spans="1:4" x14ac:dyDescent="0.25">
      <c r="A7586" s="138"/>
      <c r="B7586" s="139">
        <v>3923</v>
      </c>
      <c r="C7586" s="149" t="s">
        <v>1647</v>
      </c>
      <c r="D7586" s="138"/>
    </row>
    <row r="7587" spans="1:4" x14ac:dyDescent="0.25">
      <c r="A7587" s="138"/>
      <c r="B7587" s="139">
        <v>3924</v>
      </c>
      <c r="C7587" s="149" t="s">
        <v>1648</v>
      </c>
      <c r="D7587" s="138"/>
    </row>
    <row r="7588" spans="1:4" x14ac:dyDescent="0.25">
      <c r="A7588" s="138"/>
      <c r="B7588" s="139">
        <v>3925</v>
      </c>
      <c r="C7588" s="149" t="s">
        <v>1649</v>
      </c>
      <c r="D7588" s="138"/>
    </row>
    <row r="7589" spans="1:4" x14ac:dyDescent="0.25">
      <c r="A7589" s="138"/>
      <c r="B7589" s="139">
        <v>3926</v>
      </c>
      <c r="C7589" s="150" t="s">
        <v>12886</v>
      </c>
      <c r="D7589" s="138"/>
    </row>
    <row r="7590" spans="1:4" x14ac:dyDescent="0.25">
      <c r="A7590" s="138"/>
      <c r="B7590" s="139">
        <v>3927</v>
      </c>
      <c r="C7590" s="150" t="s">
        <v>12887</v>
      </c>
      <c r="D7590" s="138"/>
    </row>
    <row r="7591" spans="1:4" x14ac:dyDescent="0.25">
      <c r="A7591" s="138"/>
      <c r="B7591" s="139">
        <v>3928</v>
      </c>
      <c r="C7591" s="144" t="s">
        <v>12888</v>
      </c>
      <c r="D7591" s="138"/>
    </row>
    <row r="7592" spans="1:4" x14ac:dyDescent="0.25">
      <c r="A7592" s="138"/>
      <c r="B7592" s="139">
        <v>3929</v>
      </c>
      <c r="C7592" s="144" t="s">
        <v>12889</v>
      </c>
      <c r="D7592" s="138"/>
    </row>
    <row r="7593" spans="1:4" x14ac:dyDescent="0.25">
      <c r="A7593" s="138"/>
      <c r="B7593" s="139">
        <v>3930</v>
      </c>
      <c r="C7593" s="150" t="s">
        <v>12890</v>
      </c>
      <c r="D7593" s="138"/>
    </row>
    <row r="7594" spans="1:4" x14ac:dyDescent="0.25">
      <c r="A7594" s="138"/>
      <c r="B7594" s="139">
        <v>3931</v>
      </c>
      <c r="C7594" s="150" t="s">
        <v>12891</v>
      </c>
      <c r="D7594" s="138"/>
    </row>
    <row r="7595" spans="1:4" x14ac:dyDescent="0.25">
      <c r="A7595" s="138"/>
      <c r="B7595" s="139">
        <v>3932</v>
      </c>
      <c r="C7595" s="150" t="s">
        <v>12892</v>
      </c>
      <c r="D7595" s="138"/>
    </row>
    <row r="7596" spans="1:4" x14ac:dyDescent="0.25">
      <c r="A7596" s="138"/>
      <c r="B7596" s="139">
        <v>3933</v>
      </c>
      <c r="C7596" s="150" t="s">
        <v>12893</v>
      </c>
      <c r="D7596" s="138"/>
    </row>
    <row r="7597" spans="1:4" x14ac:dyDescent="0.25">
      <c r="A7597" s="138"/>
      <c r="B7597" s="139">
        <v>3934</v>
      </c>
      <c r="C7597" s="150" t="s">
        <v>12894</v>
      </c>
      <c r="D7597" s="138"/>
    </row>
    <row r="7598" spans="1:4" x14ac:dyDescent="0.25">
      <c r="A7598" s="138"/>
      <c r="B7598" s="139">
        <v>3935</v>
      </c>
      <c r="C7598" s="150" t="s">
        <v>12895</v>
      </c>
      <c r="D7598" s="138"/>
    </row>
    <row r="7599" spans="1:4" x14ac:dyDescent="0.25">
      <c r="A7599" s="138"/>
      <c r="B7599" s="139">
        <v>3936</v>
      </c>
      <c r="C7599" s="150" t="s">
        <v>12896</v>
      </c>
      <c r="D7599" s="138"/>
    </row>
    <row r="7600" spans="1:4" x14ac:dyDescent="0.25">
      <c r="A7600" s="138"/>
      <c r="B7600" s="139">
        <v>3937</v>
      </c>
      <c r="C7600" s="144" t="s">
        <v>14093</v>
      </c>
      <c r="D7600" s="138"/>
    </row>
    <row r="7601" spans="1:4" x14ac:dyDescent="0.25">
      <c r="A7601" s="138"/>
      <c r="B7601" s="139">
        <v>3938</v>
      </c>
      <c r="C7601" s="144" t="s">
        <v>1650</v>
      </c>
      <c r="D7601" s="138"/>
    </row>
    <row r="7602" spans="1:4" x14ac:dyDescent="0.25">
      <c r="A7602" s="138"/>
      <c r="B7602" s="139">
        <v>3939</v>
      </c>
      <c r="C7602" s="149" t="s">
        <v>1651</v>
      </c>
      <c r="D7602" s="138"/>
    </row>
    <row r="7603" spans="1:4" x14ac:dyDescent="0.25">
      <c r="A7603" s="138"/>
      <c r="B7603" s="139">
        <v>3940</v>
      </c>
      <c r="C7603" s="149" t="s">
        <v>1652</v>
      </c>
      <c r="D7603" s="138"/>
    </row>
    <row r="7604" spans="1:4" x14ac:dyDescent="0.25">
      <c r="A7604" s="138"/>
      <c r="B7604" s="139">
        <v>3941</v>
      </c>
      <c r="C7604" s="149" t="s">
        <v>1653</v>
      </c>
      <c r="D7604" s="138"/>
    </row>
    <row r="7605" spans="1:4" x14ac:dyDescent="0.25">
      <c r="A7605" s="138"/>
      <c r="B7605" s="139">
        <v>3942</v>
      </c>
      <c r="C7605" s="149" t="s">
        <v>1654</v>
      </c>
      <c r="D7605" s="138"/>
    </row>
    <row r="7606" spans="1:4" x14ac:dyDescent="0.25">
      <c r="A7606" s="138"/>
      <c r="B7606" s="139">
        <v>3943</v>
      </c>
      <c r="C7606" s="149" t="s">
        <v>1655</v>
      </c>
      <c r="D7606" s="138"/>
    </row>
    <row r="7607" spans="1:4" x14ac:dyDescent="0.25">
      <c r="A7607" s="138"/>
      <c r="B7607" s="139">
        <v>3944</v>
      </c>
      <c r="C7607" s="149" t="s">
        <v>1656</v>
      </c>
      <c r="D7607" s="138"/>
    </row>
    <row r="7608" spans="1:4" x14ac:dyDescent="0.25">
      <c r="A7608" s="138"/>
      <c r="B7608" s="139">
        <v>3945</v>
      </c>
      <c r="C7608" s="149" t="s">
        <v>1657</v>
      </c>
      <c r="D7608" s="138"/>
    </row>
    <row r="7609" spans="1:4" x14ac:dyDescent="0.25">
      <c r="A7609" s="138"/>
      <c r="B7609" s="139">
        <v>3946</v>
      </c>
      <c r="C7609" s="149" t="s">
        <v>1658</v>
      </c>
      <c r="D7609" s="138"/>
    </row>
    <row r="7610" spans="1:4" x14ac:dyDescent="0.25">
      <c r="A7610" s="138"/>
      <c r="B7610" s="139">
        <v>3947</v>
      </c>
      <c r="C7610" s="149" t="s">
        <v>1659</v>
      </c>
      <c r="D7610" s="138"/>
    </row>
    <row r="7611" spans="1:4" x14ac:dyDescent="0.25">
      <c r="A7611" s="138"/>
      <c r="B7611" s="139">
        <v>3948</v>
      </c>
      <c r="C7611" s="149" t="s">
        <v>1660</v>
      </c>
      <c r="D7611" s="138"/>
    </row>
    <row r="7612" spans="1:4" x14ac:dyDescent="0.25">
      <c r="A7612" s="138"/>
      <c r="B7612" s="139">
        <v>3949</v>
      </c>
      <c r="C7612" s="149" t="s">
        <v>1661</v>
      </c>
      <c r="D7612" s="138"/>
    </row>
    <row r="7613" spans="1:4" x14ac:dyDescent="0.25">
      <c r="A7613" s="138"/>
      <c r="B7613" s="139">
        <v>3950</v>
      </c>
      <c r="C7613" s="149" t="s">
        <v>1662</v>
      </c>
      <c r="D7613" s="138"/>
    </row>
    <row r="7614" spans="1:4" x14ac:dyDescent="0.25">
      <c r="A7614" s="138"/>
      <c r="B7614" s="139">
        <v>3951</v>
      </c>
      <c r="C7614" s="149" t="s">
        <v>1663</v>
      </c>
      <c r="D7614" s="138"/>
    </row>
    <row r="7615" spans="1:4" x14ac:dyDescent="0.25">
      <c r="A7615" s="138"/>
      <c r="B7615" s="139">
        <v>3952</v>
      </c>
      <c r="C7615" s="149" t="s">
        <v>12897</v>
      </c>
      <c r="D7615" s="138"/>
    </row>
    <row r="7616" spans="1:4" x14ac:dyDescent="0.25">
      <c r="A7616" s="138"/>
      <c r="B7616" s="139">
        <v>3953</v>
      </c>
      <c r="C7616" s="149" t="s">
        <v>12898</v>
      </c>
      <c r="D7616" s="138"/>
    </row>
    <row r="7617" spans="1:4" x14ac:dyDescent="0.25">
      <c r="A7617" s="138"/>
      <c r="B7617" s="139">
        <v>3954</v>
      </c>
      <c r="C7617" s="149" t="s">
        <v>1664</v>
      </c>
      <c r="D7617" s="138"/>
    </row>
    <row r="7618" spans="1:4" x14ac:dyDescent="0.25">
      <c r="A7618" s="138"/>
      <c r="B7618" s="139">
        <v>3955</v>
      </c>
      <c r="C7618" s="149" t="s">
        <v>1665</v>
      </c>
      <c r="D7618" s="138"/>
    </row>
    <row r="7619" spans="1:4" x14ac:dyDescent="0.25">
      <c r="A7619" s="138"/>
      <c r="B7619" s="139">
        <v>3956</v>
      </c>
      <c r="C7619" s="149" t="s">
        <v>12899</v>
      </c>
      <c r="D7619" s="138"/>
    </row>
    <row r="7620" spans="1:4" x14ac:dyDescent="0.25">
      <c r="A7620" s="138"/>
      <c r="B7620" s="151">
        <v>3957</v>
      </c>
      <c r="C7620" s="149" t="s">
        <v>1666</v>
      </c>
      <c r="D7620" s="138"/>
    </row>
    <row r="7621" spans="1:4" x14ac:dyDescent="0.25">
      <c r="A7621" s="138"/>
      <c r="B7621" s="139">
        <v>3958</v>
      </c>
      <c r="C7621" s="144" t="s">
        <v>1667</v>
      </c>
      <c r="D7621" s="138"/>
    </row>
    <row r="7622" spans="1:4" x14ac:dyDescent="0.25">
      <c r="A7622" s="138"/>
      <c r="B7622" s="139">
        <v>3959</v>
      </c>
      <c r="C7622" s="144" t="s">
        <v>1668</v>
      </c>
      <c r="D7622" s="138"/>
    </row>
    <row r="7623" spans="1:4" x14ac:dyDescent="0.25">
      <c r="A7623" s="138"/>
      <c r="B7623" s="139">
        <v>3960</v>
      </c>
      <c r="C7623" s="144" t="s">
        <v>1669</v>
      </c>
      <c r="D7623" s="138"/>
    </row>
    <row r="7624" spans="1:4" x14ac:dyDescent="0.25">
      <c r="A7624" s="138"/>
      <c r="B7624" s="139">
        <v>3961</v>
      </c>
      <c r="C7624" s="144" t="s">
        <v>1670</v>
      </c>
      <c r="D7624" s="138"/>
    </row>
    <row r="7625" spans="1:4" x14ac:dyDescent="0.25">
      <c r="A7625" s="138"/>
      <c r="B7625" s="139">
        <v>3962</v>
      </c>
      <c r="C7625" s="149" t="s">
        <v>1671</v>
      </c>
      <c r="D7625" s="138"/>
    </row>
    <row r="7626" spans="1:4" x14ac:dyDescent="0.25">
      <c r="A7626" s="138"/>
      <c r="B7626" s="139">
        <v>3963</v>
      </c>
      <c r="C7626" s="149" t="s">
        <v>1672</v>
      </c>
      <c r="D7626" s="138"/>
    </row>
    <row r="7627" spans="1:4" x14ac:dyDescent="0.25">
      <c r="A7627" s="138"/>
      <c r="B7627" s="139">
        <v>3964</v>
      </c>
      <c r="C7627" s="144" t="s">
        <v>1673</v>
      </c>
      <c r="D7627" s="138"/>
    </row>
    <row r="7628" spans="1:4" x14ac:dyDescent="0.25">
      <c r="A7628" s="138"/>
      <c r="B7628" s="139">
        <v>3965</v>
      </c>
      <c r="C7628" s="144" t="s">
        <v>1674</v>
      </c>
      <c r="D7628" s="138"/>
    </row>
    <row r="7629" spans="1:4" x14ac:dyDescent="0.25">
      <c r="A7629" s="138"/>
      <c r="B7629" s="139">
        <v>3966</v>
      </c>
      <c r="C7629" s="149" t="s">
        <v>1675</v>
      </c>
      <c r="D7629" s="138"/>
    </row>
    <row r="7630" spans="1:4" x14ac:dyDescent="0.25">
      <c r="A7630" s="138"/>
      <c r="B7630" s="139">
        <v>3967</v>
      </c>
      <c r="C7630" s="150" t="s">
        <v>12900</v>
      </c>
      <c r="D7630" s="138"/>
    </row>
    <row r="7631" spans="1:4" x14ac:dyDescent="0.25">
      <c r="A7631" s="138"/>
      <c r="B7631" s="139">
        <v>3968</v>
      </c>
      <c r="C7631" s="144" t="s">
        <v>1676</v>
      </c>
      <c r="D7631" s="138"/>
    </row>
    <row r="7632" spans="1:4" x14ac:dyDescent="0.25">
      <c r="A7632" s="138"/>
      <c r="B7632" s="139">
        <v>3969</v>
      </c>
      <c r="C7632" s="144" t="s">
        <v>12901</v>
      </c>
      <c r="D7632" s="138"/>
    </row>
    <row r="7633" spans="1:4" x14ac:dyDescent="0.25">
      <c r="A7633" s="138"/>
      <c r="B7633" s="139">
        <v>3970</v>
      </c>
      <c r="C7633" s="149" t="s">
        <v>1677</v>
      </c>
      <c r="D7633" s="138"/>
    </row>
    <row r="7634" spans="1:4" x14ac:dyDescent="0.25">
      <c r="A7634" s="138"/>
      <c r="B7634" s="139">
        <v>3971</v>
      </c>
      <c r="C7634" s="150" t="s">
        <v>12902</v>
      </c>
      <c r="D7634" s="138"/>
    </row>
    <row r="7635" spans="1:4" x14ac:dyDescent="0.25">
      <c r="A7635" s="138"/>
      <c r="B7635" s="139">
        <v>3972</v>
      </c>
      <c r="C7635" s="150" t="s">
        <v>12903</v>
      </c>
      <c r="D7635" s="138"/>
    </row>
    <row r="7636" spans="1:4" x14ac:dyDescent="0.25">
      <c r="A7636" s="138"/>
      <c r="B7636" s="139">
        <v>3973</v>
      </c>
      <c r="C7636" s="144" t="s">
        <v>12904</v>
      </c>
      <c r="D7636" s="138"/>
    </row>
    <row r="7637" spans="1:4" x14ac:dyDescent="0.25">
      <c r="A7637" s="138"/>
      <c r="B7637" s="139">
        <v>3974</v>
      </c>
      <c r="C7637" s="149" t="s">
        <v>1678</v>
      </c>
      <c r="D7637" s="138"/>
    </row>
    <row r="7638" spans="1:4" x14ac:dyDescent="0.25">
      <c r="A7638" s="138"/>
      <c r="B7638" s="139">
        <v>3975</v>
      </c>
      <c r="C7638" s="144" t="s">
        <v>12905</v>
      </c>
      <c r="D7638" s="138"/>
    </row>
    <row r="7639" spans="1:4" x14ac:dyDescent="0.25">
      <c r="A7639" s="138"/>
      <c r="B7639" s="139">
        <v>3976</v>
      </c>
      <c r="C7639" s="144" t="s">
        <v>1679</v>
      </c>
      <c r="D7639" s="138"/>
    </row>
    <row r="7640" spans="1:4" x14ac:dyDescent="0.25">
      <c r="A7640" s="138"/>
      <c r="B7640" s="139">
        <v>3977</v>
      </c>
      <c r="C7640" s="144" t="s">
        <v>1680</v>
      </c>
      <c r="D7640" s="138"/>
    </row>
    <row r="7641" spans="1:4" x14ac:dyDescent="0.25">
      <c r="A7641" s="138"/>
      <c r="B7641" s="139">
        <v>3978</v>
      </c>
      <c r="C7641" s="144" t="s">
        <v>1681</v>
      </c>
      <c r="D7641" s="138"/>
    </row>
    <row r="7642" spans="1:4" x14ac:dyDescent="0.25">
      <c r="A7642" s="138"/>
      <c r="B7642" s="139">
        <v>3979</v>
      </c>
      <c r="C7642" s="144" t="s">
        <v>1682</v>
      </c>
      <c r="D7642" s="138"/>
    </row>
    <row r="7643" spans="1:4" x14ac:dyDescent="0.25">
      <c r="A7643" s="138"/>
      <c r="B7643" s="139">
        <v>3980</v>
      </c>
      <c r="C7643" s="144" t="s">
        <v>1683</v>
      </c>
      <c r="D7643" s="138"/>
    </row>
    <row r="7644" spans="1:4" x14ac:dyDescent="0.25">
      <c r="A7644" s="138"/>
      <c r="B7644" s="139">
        <v>3981</v>
      </c>
      <c r="C7644" s="144" t="s">
        <v>1684</v>
      </c>
      <c r="D7644" s="138"/>
    </row>
    <row r="7645" spans="1:4" x14ac:dyDescent="0.25">
      <c r="A7645" s="138"/>
      <c r="B7645" s="139">
        <v>3982</v>
      </c>
      <c r="C7645" s="149" t="s">
        <v>1685</v>
      </c>
      <c r="D7645" s="138"/>
    </row>
    <row r="7646" spans="1:4" x14ac:dyDescent="0.25">
      <c r="A7646" s="138"/>
      <c r="B7646" s="139">
        <v>3983</v>
      </c>
      <c r="C7646" s="150" t="s">
        <v>12906</v>
      </c>
      <c r="D7646" s="138"/>
    </row>
    <row r="7647" spans="1:4" x14ac:dyDescent="0.25">
      <c r="A7647" s="138"/>
      <c r="B7647" s="139">
        <v>3984</v>
      </c>
      <c r="C7647" s="144" t="s">
        <v>1686</v>
      </c>
      <c r="D7647" s="138"/>
    </row>
    <row r="7648" spans="1:4" x14ac:dyDescent="0.25">
      <c r="A7648" s="138"/>
      <c r="B7648" s="139">
        <v>3985</v>
      </c>
      <c r="C7648" s="144" t="s">
        <v>1687</v>
      </c>
      <c r="D7648" s="138"/>
    </row>
    <row r="7649" spans="1:4" x14ac:dyDescent="0.25">
      <c r="A7649" s="138"/>
      <c r="B7649" s="139">
        <v>3986</v>
      </c>
      <c r="C7649" s="144" t="s">
        <v>1688</v>
      </c>
      <c r="D7649" s="138"/>
    </row>
    <row r="7650" spans="1:4" x14ac:dyDescent="0.25">
      <c r="A7650" s="138"/>
      <c r="B7650" s="139">
        <v>3988</v>
      </c>
      <c r="C7650" s="144" t="s">
        <v>1689</v>
      </c>
      <c r="D7650" s="138"/>
    </row>
    <row r="7651" spans="1:4" x14ac:dyDescent="0.25">
      <c r="A7651" s="138"/>
      <c r="B7651" s="139">
        <v>3989</v>
      </c>
      <c r="C7651" s="144" t="s">
        <v>1690</v>
      </c>
      <c r="D7651" s="138"/>
    </row>
    <row r="7652" spans="1:4" x14ac:dyDescent="0.25">
      <c r="A7652" s="138"/>
      <c r="B7652" s="139">
        <v>3990</v>
      </c>
      <c r="C7652" s="149" t="s">
        <v>1691</v>
      </c>
      <c r="D7652" s="138"/>
    </row>
    <row r="7653" spans="1:4" x14ac:dyDescent="0.25">
      <c r="A7653" s="138"/>
      <c r="B7653" s="139">
        <v>3991</v>
      </c>
      <c r="C7653" s="149" t="s">
        <v>1692</v>
      </c>
      <c r="D7653" s="138"/>
    </row>
    <row r="7654" spans="1:4" x14ac:dyDescent="0.25">
      <c r="A7654" s="138"/>
      <c r="B7654" s="151">
        <v>3992</v>
      </c>
      <c r="C7654" s="149" t="s">
        <v>1693</v>
      </c>
      <c r="D7654" s="138"/>
    </row>
    <row r="7655" spans="1:4" x14ac:dyDescent="0.25">
      <c r="A7655" s="138"/>
      <c r="B7655" s="151">
        <v>3993</v>
      </c>
      <c r="C7655" s="150" t="s">
        <v>12907</v>
      </c>
      <c r="D7655" s="138"/>
    </row>
    <row r="7656" spans="1:4" x14ac:dyDescent="0.25">
      <c r="A7656" s="138"/>
      <c r="B7656" s="151">
        <v>3994</v>
      </c>
      <c r="C7656" s="149" t="s">
        <v>1694</v>
      </c>
      <c r="D7656" s="138"/>
    </row>
    <row r="7657" spans="1:4" x14ac:dyDescent="0.25">
      <c r="A7657" s="138"/>
      <c r="B7657" s="151">
        <v>3995</v>
      </c>
      <c r="C7657" s="149" t="s">
        <v>1695</v>
      </c>
      <c r="D7657" s="138"/>
    </row>
    <row r="7658" spans="1:4" x14ac:dyDescent="0.25">
      <c r="A7658" s="138"/>
      <c r="B7658" s="151">
        <v>3996</v>
      </c>
      <c r="C7658" s="149" t="s">
        <v>1696</v>
      </c>
      <c r="D7658" s="138"/>
    </row>
    <row r="7659" spans="1:4" x14ac:dyDescent="0.25">
      <c r="A7659" s="138"/>
      <c r="B7659" s="151">
        <v>3997</v>
      </c>
      <c r="C7659" s="149" t="s">
        <v>1697</v>
      </c>
      <c r="D7659" s="138"/>
    </row>
    <row r="7660" spans="1:4" x14ac:dyDescent="0.25">
      <c r="A7660" s="138"/>
      <c r="B7660" s="139">
        <v>3998</v>
      </c>
      <c r="C7660" s="149" t="s">
        <v>1698</v>
      </c>
      <c r="D7660" s="138"/>
    </row>
    <row r="7661" spans="1:4" x14ac:dyDescent="0.25">
      <c r="A7661" s="138"/>
      <c r="B7661" s="139">
        <v>3999</v>
      </c>
      <c r="C7661" s="149" t="s">
        <v>1699</v>
      </c>
      <c r="D7661" s="138"/>
    </row>
    <row r="7662" spans="1:4" x14ac:dyDescent="0.25">
      <c r="A7662" s="138"/>
      <c r="B7662" s="139">
        <v>4000</v>
      </c>
      <c r="C7662" s="149" t="s">
        <v>1700</v>
      </c>
      <c r="D7662" s="138"/>
    </row>
    <row r="7663" spans="1:4" x14ac:dyDescent="0.25">
      <c r="A7663" s="138"/>
      <c r="B7663" s="139">
        <v>4001</v>
      </c>
      <c r="C7663" s="149" t="s">
        <v>1701</v>
      </c>
      <c r="D7663" s="138"/>
    </row>
    <row r="7664" spans="1:4" x14ac:dyDescent="0.25">
      <c r="A7664" s="138"/>
      <c r="B7664" s="139">
        <v>4002</v>
      </c>
      <c r="C7664" s="149" t="s">
        <v>1702</v>
      </c>
      <c r="D7664" s="138"/>
    </row>
    <row r="7665" spans="1:4" x14ac:dyDescent="0.25">
      <c r="A7665" s="138"/>
      <c r="B7665" s="139">
        <v>4003</v>
      </c>
      <c r="C7665" s="149" t="s">
        <v>1703</v>
      </c>
      <c r="D7665" s="138"/>
    </row>
    <row r="7666" spans="1:4" x14ac:dyDescent="0.25">
      <c r="A7666" s="138"/>
      <c r="B7666" s="139">
        <v>4004</v>
      </c>
      <c r="C7666" s="149" t="s">
        <v>1704</v>
      </c>
      <c r="D7666" s="138"/>
    </row>
    <row r="7667" spans="1:4" x14ac:dyDescent="0.25">
      <c r="A7667" s="138"/>
      <c r="B7667" s="139">
        <v>4005</v>
      </c>
      <c r="C7667" s="149" t="s">
        <v>1705</v>
      </c>
      <c r="D7667" s="138"/>
    </row>
    <row r="7668" spans="1:4" x14ac:dyDescent="0.25">
      <c r="A7668" s="138"/>
      <c r="B7668" s="139">
        <v>4006</v>
      </c>
      <c r="C7668" s="149" t="s">
        <v>12880</v>
      </c>
      <c r="D7668" s="138"/>
    </row>
    <row r="7669" spans="1:4" x14ac:dyDescent="0.25">
      <c r="A7669" s="138"/>
      <c r="B7669" s="139">
        <v>4007</v>
      </c>
      <c r="C7669" s="149" t="s">
        <v>1706</v>
      </c>
      <c r="D7669" s="138"/>
    </row>
    <row r="7670" spans="1:4" x14ac:dyDescent="0.25">
      <c r="A7670" s="138"/>
      <c r="B7670" s="139">
        <v>4008</v>
      </c>
      <c r="C7670" s="149" t="s">
        <v>12908</v>
      </c>
      <c r="D7670" s="138"/>
    </row>
    <row r="7671" spans="1:4" x14ac:dyDescent="0.25">
      <c r="A7671" s="138"/>
      <c r="B7671" s="151">
        <v>4009</v>
      </c>
      <c r="C7671" s="149" t="s">
        <v>1707</v>
      </c>
      <c r="D7671" s="138"/>
    </row>
    <row r="7672" spans="1:4" x14ac:dyDescent="0.25">
      <c r="A7672" s="138"/>
      <c r="B7672" s="139">
        <v>4010</v>
      </c>
      <c r="C7672" s="144" t="s">
        <v>1708</v>
      </c>
      <c r="D7672" s="138"/>
    </row>
    <row r="7673" spans="1:4" x14ac:dyDescent="0.25">
      <c r="A7673" s="138"/>
      <c r="B7673" s="139">
        <v>4011</v>
      </c>
      <c r="C7673" s="144" t="s">
        <v>1709</v>
      </c>
      <c r="D7673" s="138"/>
    </row>
    <row r="7674" spans="1:4" x14ac:dyDescent="0.25">
      <c r="A7674" s="138"/>
      <c r="B7674" s="139">
        <v>4012</v>
      </c>
      <c r="C7674" s="144" t="s">
        <v>1710</v>
      </c>
      <c r="D7674" s="138"/>
    </row>
    <row r="7675" spans="1:4" x14ac:dyDescent="0.25">
      <c r="A7675" s="138"/>
      <c r="B7675" s="139">
        <v>4013</v>
      </c>
      <c r="C7675" s="144" t="s">
        <v>1711</v>
      </c>
      <c r="D7675" s="138"/>
    </row>
    <row r="7676" spans="1:4" x14ac:dyDescent="0.25">
      <c r="A7676" s="138"/>
      <c r="B7676" s="139">
        <v>4014</v>
      </c>
      <c r="C7676" s="144" t="s">
        <v>1712</v>
      </c>
      <c r="D7676" s="138"/>
    </row>
    <row r="7677" spans="1:4" x14ac:dyDescent="0.25">
      <c r="A7677" s="138"/>
      <c r="B7677" s="139">
        <v>4015</v>
      </c>
      <c r="C7677" s="144" t="s">
        <v>1713</v>
      </c>
      <c r="D7677" s="138"/>
    </row>
    <row r="7678" spans="1:4" x14ac:dyDescent="0.25">
      <c r="A7678" s="138"/>
      <c r="B7678" s="139">
        <v>4016</v>
      </c>
      <c r="C7678" s="144" t="s">
        <v>1714</v>
      </c>
      <c r="D7678" s="138"/>
    </row>
    <row r="7679" spans="1:4" x14ac:dyDescent="0.25">
      <c r="A7679" s="138"/>
      <c r="B7679" s="139">
        <v>4017</v>
      </c>
      <c r="C7679" s="149" t="s">
        <v>14094</v>
      </c>
      <c r="D7679" s="138"/>
    </row>
    <row r="7680" spans="1:4" x14ac:dyDescent="0.25">
      <c r="A7680" s="138"/>
      <c r="B7680" s="139">
        <v>4018</v>
      </c>
      <c r="C7680" s="149" t="s">
        <v>1716</v>
      </c>
      <c r="D7680" s="138"/>
    </row>
    <row r="7681" spans="1:4" x14ac:dyDescent="0.25">
      <c r="A7681" s="138"/>
      <c r="B7681" s="139">
        <v>4019</v>
      </c>
      <c r="C7681" s="149" t="s">
        <v>1717</v>
      </c>
      <c r="D7681" s="138"/>
    </row>
    <row r="7682" spans="1:4" x14ac:dyDescent="0.25">
      <c r="A7682" s="138"/>
      <c r="B7682" s="139">
        <v>4020</v>
      </c>
      <c r="C7682" s="149" t="s">
        <v>1718</v>
      </c>
      <c r="D7682" s="138"/>
    </row>
    <row r="7683" spans="1:4" x14ac:dyDescent="0.25">
      <c r="A7683" s="138"/>
      <c r="B7683" s="139">
        <v>4021</v>
      </c>
      <c r="C7683" s="149" t="s">
        <v>1719</v>
      </c>
      <c r="D7683" s="138"/>
    </row>
    <row r="7684" spans="1:4" x14ac:dyDescent="0.25">
      <c r="A7684" s="138"/>
      <c r="B7684" s="139">
        <v>4022</v>
      </c>
      <c r="C7684" s="149" t="s">
        <v>1720</v>
      </c>
      <c r="D7684" s="138"/>
    </row>
    <row r="7685" spans="1:4" x14ac:dyDescent="0.25">
      <c r="A7685" s="138"/>
      <c r="B7685" s="139">
        <v>4023</v>
      </c>
      <c r="C7685" s="149" t="s">
        <v>1721</v>
      </c>
      <c r="D7685" s="138"/>
    </row>
    <row r="7686" spans="1:4" x14ac:dyDescent="0.25">
      <c r="A7686" s="138"/>
      <c r="B7686" s="139">
        <v>4024</v>
      </c>
      <c r="C7686" s="144" t="s">
        <v>1722</v>
      </c>
      <c r="D7686" s="138"/>
    </row>
    <row r="7687" spans="1:4" x14ac:dyDescent="0.25">
      <c r="A7687" s="138"/>
      <c r="B7687" s="139">
        <v>4025</v>
      </c>
      <c r="C7687" s="149" t="s">
        <v>1723</v>
      </c>
      <c r="D7687" s="138"/>
    </row>
    <row r="7688" spans="1:4" x14ac:dyDescent="0.25">
      <c r="A7688" s="138"/>
      <c r="B7688" s="139">
        <v>4026</v>
      </c>
      <c r="C7688" s="144" t="s">
        <v>1724</v>
      </c>
      <c r="D7688" s="138"/>
    </row>
    <row r="7689" spans="1:4" x14ac:dyDescent="0.25">
      <c r="A7689" s="138"/>
      <c r="B7689" s="139">
        <v>4027</v>
      </c>
      <c r="C7689" s="149" t="s">
        <v>1725</v>
      </c>
      <c r="D7689" s="138"/>
    </row>
    <row r="7690" spans="1:4" x14ac:dyDescent="0.25">
      <c r="A7690" s="138"/>
      <c r="B7690" s="139">
        <v>4028</v>
      </c>
      <c r="C7690" s="150" t="s">
        <v>12909</v>
      </c>
      <c r="D7690" s="138"/>
    </row>
    <row r="7691" spans="1:4" x14ac:dyDescent="0.25">
      <c r="A7691" s="138"/>
      <c r="B7691" s="139">
        <v>4029</v>
      </c>
      <c r="C7691" s="144" t="s">
        <v>1726</v>
      </c>
      <c r="D7691" s="138"/>
    </row>
    <row r="7692" spans="1:4" x14ac:dyDescent="0.25">
      <c r="A7692" s="138"/>
      <c r="B7692" s="139">
        <v>4030</v>
      </c>
      <c r="C7692" s="144" t="s">
        <v>12910</v>
      </c>
      <c r="D7692" s="138"/>
    </row>
    <row r="7693" spans="1:4" x14ac:dyDescent="0.25">
      <c r="A7693" s="138"/>
      <c r="B7693" s="139">
        <v>4031</v>
      </c>
      <c r="C7693" s="144" t="s">
        <v>1727</v>
      </c>
      <c r="D7693" s="138"/>
    </row>
    <row r="7694" spans="1:4" x14ac:dyDescent="0.25">
      <c r="A7694" s="138"/>
      <c r="B7694" s="139">
        <v>4032</v>
      </c>
      <c r="C7694" s="144" t="s">
        <v>1728</v>
      </c>
      <c r="D7694" s="138"/>
    </row>
    <row r="7695" spans="1:4" x14ac:dyDescent="0.25">
      <c r="A7695" s="138"/>
      <c r="B7695" s="139">
        <v>4033</v>
      </c>
      <c r="C7695" s="144" t="s">
        <v>1729</v>
      </c>
      <c r="D7695" s="138"/>
    </row>
    <row r="7696" spans="1:4" x14ac:dyDescent="0.25">
      <c r="A7696" s="138"/>
      <c r="B7696" s="139">
        <v>4034</v>
      </c>
      <c r="C7696" s="144" t="s">
        <v>1730</v>
      </c>
      <c r="D7696" s="138"/>
    </row>
    <row r="7697" spans="1:4" x14ac:dyDescent="0.25">
      <c r="A7697" s="138"/>
      <c r="B7697" s="139">
        <v>4035</v>
      </c>
      <c r="C7697" s="149" t="s">
        <v>1731</v>
      </c>
      <c r="D7697" s="138"/>
    </row>
    <row r="7698" spans="1:4" x14ac:dyDescent="0.25">
      <c r="A7698" s="138"/>
      <c r="B7698" s="139">
        <v>4036</v>
      </c>
      <c r="C7698" s="144" t="s">
        <v>1732</v>
      </c>
      <c r="D7698" s="138"/>
    </row>
    <row r="7699" spans="1:4" x14ac:dyDescent="0.25">
      <c r="A7699" s="138"/>
      <c r="B7699" s="139">
        <v>4037</v>
      </c>
      <c r="C7699" s="144" t="s">
        <v>12911</v>
      </c>
      <c r="D7699" s="138"/>
    </row>
    <row r="7700" spans="1:4" x14ac:dyDescent="0.25">
      <c r="A7700" s="138"/>
      <c r="B7700" s="139">
        <v>4038</v>
      </c>
      <c r="C7700" s="149" t="s">
        <v>1733</v>
      </c>
      <c r="D7700" s="138"/>
    </row>
    <row r="7701" spans="1:4" x14ac:dyDescent="0.25">
      <c r="A7701" s="138"/>
      <c r="B7701" s="139">
        <v>4039</v>
      </c>
      <c r="C7701" s="150" t="s">
        <v>12912</v>
      </c>
      <c r="D7701" s="138"/>
    </row>
    <row r="7702" spans="1:4" x14ac:dyDescent="0.25">
      <c r="A7702" s="138"/>
      <c r="B7702" s="139">
        <v>4040</v>
      </c>
      <c r="C7702" s="144" t="s">
        <v>1734</v>
      </c>
      <c r="D7702" s="138"/>
    </row>
    <row r="7703" spans="1:4" x14ac:dyDescent="0.25">
      <c r="A7703" s="138"/>
      <c r="B7703" s="139">
        <v>4041</v>
      </c>
      <c r="C7703" s="144" t="s">
        <v>1735</v>
      </c>
      <c r="D7703" s="138"/>
    </row>
    <row r="7704" spans="1:4" x14ac:dyDescent="0.25">
      <c r="A7704" s="138"/>
      <c r="B7704" s="139">
        <v>4042</v>
      </c>
      <c r="C7704" s="144" t="s">
        <v>1736</v>
      </c>
      <c r="D7704" s="138"/>
    </row>
    <row r="7705" spans="1:4" x14ac:dyDescent="0.25">
      <c r="A7705" s="138"/>
      <c r="B7705" s="139">
        <v>4043</v>
      </c>
      <c r="C7705" s="150" t="s">
        <v>12913</v>
      </c>
      <c r="D7705" s="138"/>
    </row>
    <row r="7706" spans="1:4" x14ac:dyDescent="0.25">
      <c r="A7706" s="138"/>
      <c r="B7706" s="139">
        <v>4044</v>
      </c>
      <c r="C7706" s="144" t="s">
        <v>1737</v>
      </c>
      <c r="D7706" s="138"/>
    </row>
    <row r="7707" spans="1:4" x14ac:dyDescent="0.25">
      <c r="A7707" s="138"/>
      <c r="B7707" s="139">
        <v>4045</v>
      </c>
      <c r="C7707" s="144" t="s">
        <v>1738</v>
      </c>
      <c r="D7707" s="138"/>
    </row>
    <row r="7708" spans="1:4" x14ac:dyDescent="0.25">
      <c r="A7708" s="138"/>
      <c r="B7708" s="139">
        <v>4046</v>
      </c>
      <c r="C7708" s="150" t="s">
        <v>12914</v>
      </c>
      <c r="D7708" s="138"/>
    </row>
    <row r="7709" spans="1:4" x14ac:dyDescent="0.25">
      <c r="A7709" s="138"/>
      <c r="B7709" s="139">
        <v>4047</v>
      </c>
      <c r="C7709" s="150" t="s">
        <v>12915</v>
      </c>
      <c r="D7709" s="138"/>
    </row>
    <row r="7710" spans="1:4" x14ac:dyDescent="0.25">
      <c r="A7710" s="138"/>
      <c r="B7710" s="139">
        <v>4048</v>
      </c>
      <c r="C7710" s="149" t="s">
        <v>1739</v>
      </c>
      <c r="D7710" s="138"/>
    </row>
    <row r="7711" spans="1:4" x14ac:dyDescent="0.25">
      <c r="A7711" s="138"/>
      <c r="B7711" s="139">
        <v>4049</v>
      </c>
      <c r="C7711" s="144" t="s">
        <v>1740</v>
      </c>
      <c r="D7711" s="138"/>
    </row>
    <row r="7712" spans="1:4" x14ac:dyDescent="0.25">
      <c r="A7712" s="138"/>
      <c r="B7712" s="139">
        <v>4050</v>
      </c>
      <c r="C7712" s="144" t="s">
        <v>14095</v>
      </c>
      <c r="D7712" s="138"/>
    </row>
    <row r="7713" spans="1:4" x14ac:dyDescent="0.25">
      <c r="A7713" s="138"/>
      <c r="B7713" s="139">
        <v>4051</v>
      </c>
      <c r="C7713" s="144" t="s">
        <v>14096</v>
      </c>
      <c r="D7713" s="138"/>
    </row>
    <row r="7714" spans="1:4" x14ac:dyDescent="0.25">
      <c r="A7714" s="138"/>
      <c r="B7714" s="139">
        <v>4052</v>
      </c>
      <c r="C7714" s="144" t="s">
        <v>1743</v>
      </c>
      <c r="D7714" s="138"/>
    </row>
    <row r="7715" spans="1:4" x14ac:dyDescent="0.25">
      <c r="A7715" s="138"/>
      <c r="B7715" s="151">
        <v>4053</v>
      </c>
      <c r="C7715" s="150" t="s">
        <v>12916</v>
      </c>
      <c r="D7715" s="138"/>
    </row>
    <row r="7716" spans="1:4" x14ac:dyDescent="0.25">
      <c r="A7716" s="138"/>
      <c r="B7716" s="151">
        <v>4054</v>
      </c>
      <c r="C7716" s="149" t="s">
        <v>1744</v>
      </c>
      <c r="D7716" s="138"/>
    </row>
    <row r="7717" spans="1:4" x14ac:dyDescent="0.25">
      <c r="A7717" s="138"/>
      <c r="B7717" s="139">
        <v>4055</v>
      </c>
      <c r="C7717" s="149" t="s">
        <v>1745</v>
      </c>
      <c r="D7717" s="138"/>
    </row>
    <row r="7718" spans="1:4" x14ac:dyDescent="0.25">
      <c r="A7718" s="138"/>
      <c r="B7718" s="139">
        <v>4056</v>
      </c>
      <c r="C7718" s="149" t="s">
        <v>1746</v>
      </c>
      <c r="D7718" s="138"/>
    </row>
    <row r="7719" spans="1:4" x14ac:dyDescent="0.25">
      <c r="A7719" s="138"/>
      <c r="B7719" s="139">
        <v>4057</v>
      </c>
      <c r="C7719" s="149" t="s">
        <v>1747</v>
      </c>
      <c r="D7719" s="138"/>
    </row>
    <row r="7720" spans="1:4" x14ac:dyDescent="0.25">
      <c r="A7720" s="138"/>
      <c r="B7720" s="139">
        <v>4058</v>
      </c>
      <c r="C7720" s="149" t="s">
        <v>14092</v>
      </c>
      <c r="D7720" s="138"/>
    </row>
    <row r="7721" spans="1:4" x14ac:dyDescent="0.25">
      <c r="A7721" s="138"/>
      <c r="B7721" s="139">
        <v>4059</v>
      </c>
      <c r="C7721" s="149" t="s">
        <v>1749</v>
      </c>
      <c r="D7721" s="138"/>
    </row>
    <row r="7722" spans="1:4" x14ac:dyDescent="0.25">
      <c r="A7722" s="138"/>
      <c r="B7722" s="151">
        <v>4060</v>
      </c>
      <c r="C7722" s="149" t="s">
        <v>1750</v>
      </c>
      <c r="D7722" s="138"/>
    </row>
    <row r="7723" spans="1:4" x14ac:dyDescent="0.25">
      <c r="A7723" s="138"/>
      <c r="B7723" s="139">
        <v>4061</v>
      </c>
      <c r="C7723" s="144" t="s">
        <v>1751</v>
      </c>
      <c r="D7723" s="138"/>
    </row>
    <row r="7724" spans="1:4" x14ac:dyDescent="0.25">
      <c r="A7724" s="138"/>
      <c r="B7724" s="139">
        <v>4062</v>
      </c>
      <c r="C7724" s="144" t="s">
        <v>12917</v>
      </c>
      <c r="D7724" s="138"/>
    </row>
    <row r="7725" spans="1:4" x14ac:dyDescent="0.25">
      <c r="A7725" s="138"/>
      <c r="B7725" s="139">
        <v>4063</v>
      </c>
      <c r="C7725" s="144" t="s">
        <v>1752</v>
      </c>
      <c r="D7725" s="138"/>
    </row>
    <row r="7726" spans="1:4" x14ac:dyDescent="0.25">
      <c r="A7726" s="138"/>
      <c r="B7726" s="139">
        <v>4064</v>
      </c>
      <c r="C7726" s="144" t="s">
        <v>1753</v>
      </c>
      <c r="D7726" s="138"/>
    </row>
    <row r="7727" spans="1:4" x14ac:dyDescent="0.25">
      <c r="A7727" s="138"/>
      <c r="B7727" s="139">
        <v>4065</v>
      </c>
      <c r="C7727" s="144" t="s">
        <v>1754</v>
      </c>
      <c r="D7727" s="138"/>
    </row>
    <row r="7728" spans="1:4" x14ac:dyDescent="0.25">
      <c r="A7728" s="138"/>
      <c r="B7728" s="139">
        <v>4066</v>
      </c>
      <c r="C7728" s="144" t="s">
        <v>12918</v>
      </c>
      <c r="D7728" s="138"/>
    </row>
    <row r="7729" spans="1:4" x14ac:dyDescent="0.25">
      <c r="A7729" s="138"/>
      <c r="B7729" s="139">
        <v>4067</v>
      </c>
      <c r="C7729" s="149" t="s">
        <v>1755</v>
      </c>
      <c r="D7729" s="138"/>
    </row>
    <row r="7730" spans="1:4" x14ac:dyDescent="0.25">
      <c r="A7730" s="138"/>
      <c r="B7730" s="139">
        <v>4068</v>
      </c>
      <c r="C7730" s="149" t="s">
        <v>1756</v>
      </c>
      <c r="D7730" s="138"/>
    </row>
    <row r="7731" spans="1:4" x14ac:dyDescent="0.25">
      <c r="A7731" s="138"/>
      <c r="B7731" s="139">
        <v>4069</v>
      </c>
      <c r="C7731" s="144" t="s">
        <v>12167</v>
      </c>
      <c r="D7731" s="138"/>
    </row>
    <row r="7732" spans="1:4" x14ac:dyDescent="0.25">
      <c r="A7732" s="138"/>
      <c r="B7732" s="139">
        <v>4070</v>
      </c>
      <c r="C7732" s="144" t="s">
        <v>12168</v>
      </c>
      <c r="D7732" s="138"/>
    </row>
    <row r="7733" spans="1:4" x14ac:dyDescent="0.25">
      <c r="A7733" s="138"/>
      <c r="B7733" s="139">
        <v>4071</v>
      </c>
      <c r="C7733" s="144" t="s">
        <v>12169</v>
      </c>
      <c r="D7733" s="138"/>
    </row>
    <row r="7734" spans="1:4" x14ac:dyDescent="0.25">
      <c r="A7734" s="138"/>
      <c r="B7734" s="139">
        <v>4072</v>
      </c>
      <c r="C7734" s="144" t="s">
        <v>12170</v>
      </c>
      <c r="D7734" s="138"/>
    </row>
    <row r="7735" spans="1:4" x14ac:dyDescent="0.25">
      <c r="A7735" s="138"/>
      <c r="B7735" s="139">
        <v>4073</v>
      </c>
      <c r="C7735" s="144" t="s">
        <v>12171</v>
      </c>
      <c r="D7735" s="138"/>
    </row>
    <row r="7736" spans="1:4" x14ac:dyDescent="0.25">
      <c r="A7736" s="138"/>
      <c r="B7736" s="139">
        <v>4074</v>
      </c>
      <c r="C7736" s="144" t="s">
        <v>12172</v>
      </c>
      <c r="D7736" s="138"/>
    </row>
    <row r="7737" spans="1:4" x14ac:dyDescent="0.25">
      <c r="A7737" s="138"/>
      <c r="B7737" s="139">
        <v>4075</v>
      </c>
      <c r="C7737" s="144" t="s">
        <v>12173</v>
      </c>
      <c r="D7737" s="138"/>
    </row>
    <row r="7738" spans="1:4" x14ac:dyDescent="0.25">
      <c r="A7738" s="138"/>
      <c r="B7738" s="139">
        <v>4076</v>
      </c>
      <c r="C7738" s="144" t="s">
        <v>12174</v>
      </c>
      <c r="D7738" s="138"/>
    </row>
    <row r="7739" spans="1:4" x14ac:dyDescent="0.25">
      <c r="A7739" s="138"/>
      <c r="B7739" s="139">
        <v>4077</v>
      </c>
      <c r="C7739" s="144" t="s">
        <v>12175</v>
      </c>
      <c r="D7739" s="138"/>
    </row>
    <row r="7740" spans="1:4" x14ac:dyDescent="0.25">
      <c r="A7740" s="138"/>
      <c r="B7740" s="139">
        <v>4078</v>
      </c>
      <c r="C7740" s="144" t="s">
        <v>12176</v>
      </c>
      <c r="D7740" s="138"/>
    </row>
    <row r="7741" spans="1:4" x14ac:dyDescent="0.25">
      <c r="A7741" s="138"/>
      <c r="B7741" s="139">
        <v>4079</v>
      </c>
      <c r="C7741" s="144" t="s">
        <v>12177</v>
      </c>
      <c r="D7741" s="138"/>
    </row>
    <row r="7742" spans="1:4" x14ac:dyDescent="0.25">
      <c r="A7742" s="138"/>
      <c r="B7742" s="139">
        <v>4080</v>
      </c>
      <c r="C7742" s="144" t="s">
        <v>12178</v>
      </c>
      <c r="D7742" s="138"/>
    </row>
    <row r="7743" spans="1:4" x14ac:dyDescent="0.25">
      <c r="A7743" s="138"/>
      <c r="B7743" s="139">
        <v>4081</v>
      </c>
      <c r="C7743" s="144" t="s">
        <v>12179</v>
      </c>
      <c r="D7743" s="138"/>
    </row>
    <row r="7744" spans="1:4" x14ac:dyDescent="0.25">
      <c r="A7744" s="138"/>
      <c r="B7744" s="139">
        <v>4082</v>
      </c>
      <c r="C7744" s="144" t="s">
        <v>12180</v>
      </c>
      <c r="D7744" s="138"/>
    </row>
    <row r="7745" spans="1:4" x14ac:dyDescent="0.25">
      <c r="A7745" s="138"/>
      <c r="B7745" s="139">
        <v>4083</v>
      </c>
      <c r="C7745" s="144" t="s">
        <v>12181</v>
      </c>
      <c r="D7745" s="138"/>
    </row>
    <row r="7746" spans="1:4" x14ac:dyDescent="0.25">
      <c r="A7746" s="138"/>
      <c r="B7746" s="139">
        <v>4084</v>
      </c>
      <c r="C7746" s="144" t="s">
        <v>12182</v>
      </c>
      <c r="D7746" s="138"/>
    </row>
    <row r="7747" spans="1:4" x14ac:dyDescent="0.25">
      <c r="A7747" s="138"/>
      <c r="B7747" s="139">
        <v>4085</v>
      </c>
      <c r="C7747" s="144" t="s">
        <v>12183</v>
      </c>
      <c r="D7747" s="138"/>
    </row>
    <row r="7748" spans="1:4" x14ac:dyDescent="0.25">
      <c r="A7748" s="138"/>
      <c r="B7748" s="139">
        <v>4086</v>
      </c>
      <c r="C7748" s="144" t="s">
        <v>12184</v>
      </c>
      <c r="D7748" s="138"/>
    </row>
    <row r="7749" spans="1:4" x14ac:dyDescent="0.25">
      <c r="A7749" s="138"/>
      <c r="B7749" s="139">
        <v>4087</v>
      </c>
      <c r="C7749" s="144" t="s">
        <v>12185</v>
      </c>
      <c r="D7749" s="138"/>
    </row>
    <row r="7750" spans="1:4" x14ac:dyDescent="0.25">
      <c r="A7750" s="138"/>
      <c r="B7750" s="139">
        <v>4088</v>
      </c>
      <c r="C7750" s="144" t="s">
        <v>12186</v>
      </c>
      <c r="D7750" s="138"/>
    </row>
    <row r="7751" spans="1:4" x14ac:dyDescent="0.25">
      <c r="A7751" s="138"/>
      <c r="B7751" s="139">
        <v>4089</v>
      </c>
      <c r="C7751" s="144" t="s">
        <v>12187</v>
      </c>
      <c r="D7751" s="138"/>
    </row>
    <row r="7752" spans="1:4" x14ac:dyDescent="0.25">
      <c r="A7752" s="138"/>
      <c r="B7752" s="139">
        <v>4090</v>
      </c>
      <c r="C7752" s="144" t="s">
        <v>12188</v>
      </c>
      <c r="D7752" s="138"/>
    </row>
    <row r="7753" spans="1:4" x14ac:dyDescent="0.25">
      <c r="A7753" s="138"/>
      <c r="B7753" s="139">
        <v>4091</v>
      </c>
      <c r="C7753" s="144" t="s">
        <v>12189</v>
      </c>
      <c r="D7753" s="138"/>
    </row>
    <row r="7754" spans="1:4" x14ac:dyDescent="0.25">
      <c r="A7754" s="138"/>
      <c r="B7754" s="139">
        <v>4092</v>
      </c>
      <c r="C7754" s="144" t="s">
        <v>12190</v>
      </c>
      <c r="D7754" s="138"/>
    </row>
    <row r="7755" spans="1:4" x14ac:dyDescent="0.25">
      <c r="A7755" s="138"/>
      <c r="B7755" s="139">
        <v>4093</v>
      </c>
      <c r="C7755" s="144" t="s">
        <v>12191</v>
      </c>
      <c r="D7755" s="138"/>
    </row>
    <row r="7756" spans="1:4" x14ac:dyDescent="0.25">
      <c r="A7756" s="293"/>
      <c r="B7756" s="139">
        <v>4094</v>
      </c>
      <c r="C7756" s="144" t="s">
        <v>12192</v>
      </c>
      <c r="D7756" s="138"/>
    </row>
    <row r="7757" spans="1:4" x14ac:dyDescent="0.25">
      <c r="A7757" s="293"/>
      <c r="B7757" s="139">
        <v>4095</v>
      </c>
      <c r="C7757" s="144" t="s">
        <v>12193</v>
      </c>
      <c r="D7757" s="138"/>
    </row>
    <row r="7758" spans="1:4" x14ac:dyDescent="0.25">
      <c r="A7758" s="293"/>
      <c r="B7758" s="139">
        <v>4096</v>
      </c>
      <c r="C7758" s="144" t="s">
        <v>12194</v>
      </c>
      <c r="D7758" s="138"/>
    </row>
    <row r="7759" spans="1:4" x14ac:dyDescent="0.25">
      <c r="A7759" s="293"/>
      <c r="B7759" s="139">
        <v>4097</v>
      </c>
      <c r="C7759" s="144" t="s">
        <v>12195</v>
      </c>
      <c r="D7759" s="138"/>
    </row>
    <row r="7760" spans="1:4" x14ac:dyDescent="0.25">
      <c r="A7760" s="293"/>
      <c r="B7760" s="139">
        <v>4098</v>
      </c>
      <c r="C7760" s="144" t="s">
        <v>12196</v>
      </c>
      <c r="D7760" s="138"/>
    </row>
    <row r="7761" spans="1:4" x14ac:dyDescent="0.25">
      <c r="A7761" s="293" t="s">
        <v>14312</v>
      </c>
      <c r="B7761" s="139">
        <v>4099</v>
      </c>
      <c r="C7761" s="144" t="s">
        <v>12197</v>
      </c>
      <c r="D7761" s="144" t="s">
        <v>12197</v>
      </c>
    </row>
    <row r="7762" spans="1:4" x14ac:dyDescent="0.25">
      <c r="A7762" s="293" t="s">
        <v>14312</v>
      </c>
      <c r="B7762" s="139">
        <v>4099</v>
      </c>
      <c r="C7762" s="144" t="s">
        <v>14311</v>
      </c>
      <c r="D7762" s="144" t="s">
        <v>12197</v>
      </c>
    </row>
    <row r="7763" spans="1:4" x14ac:dyDescent="0.25">
      <c r="A7763" s="293"/>
      <c r="B7763" s="139">
        <v>4100</v>
      </c>
      <c r="C7763" s="144" t="s">
        <v>12198</v>
      </c>
      <c r="D7763" s="138"/>
    </row>
    <row r="7764" spans="1:4" x14ac:dyDescent="0.25">
      <c r="A7764" s="293"/>
      <c r="B7764" s="139">
        <v>4101</v>
      </c>
      <c r="C7764" s="144" t="s">
        <v>12199</v>
      </c>
      <c r="D7764" s="138"/>
    </row>
    <row r="7765" spans="1:4" x14ac:dyDescent="0.25">
      <c r="A7765" s="293"/>
      <c r="B7765" s="139">
        <v>4102</v>
      </c>
      <c r="C7765" s="144" t="s">
        <v>12200</v>
      </c>
      <c r="D7765" s="138"/>
    </row>
    <row r="7766" spans="1:4" x14ac:dyDescent="0.25">
      <c r="A7766" s="293"/>
      <c r="B7766" s="139">
        <v>4103</v>
      </c>
      <c r="C7766" s="144" t="s">
        <v>12201</v>
      </c>
      <c r="D7766" s="138"/>
    </row>
    <row r="7767" spans="1:4" x14ac:dyDescent="0.25">
      <c r="A7767" s="293"/>
      <c r="B7767" s="139">
        <v>4104</v>
      </c>
      <c r="C7767" s="144" t="s">
        <v>12202</v>
      </c>
      <c r="D7767" s="138"/>
    </row>
    <row r="7768" spans="1:4" x14ac:dyDescent="0.25">
      <c r="A7768" s="293"/>
      <c r="B7768" s="139">
        <v>4105</v>
      </c>
      <c r="C7768" s="144" t="s">
        <v>12203</v>
      </c>
      <c r="D7768" s="138"/>
    </row>
    <row r="7769" spans="1:4" x14ac:dyDescent="0.25">
      <c r="A7769" s="293"/>
      <c r="B7769" s="139">
        <v>4106</v>
      </c>
      <c r="C7769" s="144" t="s">
        <v>12204</v>
      </c>
      <c r="D7769" s="138"/>
    </row>
    <row r="7770" spans="1:4" x14ac:dyDescent="0.25">
      <c r="A7770" s="138"/>
      <c r="B7770" s="139">
        <v>4107</v>
      </c>
      <c r="C7770" s="144" t="s">
        <v>12205</v>
      </c>
      <c r="D7770" s="138"/>
    </row>
    <row r="7771" spans="1:4" x14ac:dyDescent="0.25">
      <c r="A7771" s="138"/>
      <c r="B7771" s="139">
        <v>4108</v>
      </c>
      <c r="C7771" s="144" t="s">
        <v>12206</v>
      </c>
      <c r="D7771" s="138"/>
    </row>
    <row r="7772" spans="1:4" x14ac:dyDescent="0.25">
      <c r="A7772" s="138"/>
      <c r="B7772" s="139">
        <v>4109</v>
      </c>
      <c r="C7772" s="144" t="s">
        <v>12207</v>
      </c>
      <c r="D7772" s="138"/>
    </row>
    <row r="7773" spans="1:4" x14ac:dyDescent="0.25">
      <c r="A7773" s="138"/>
      <c r="B7773" s="139">
        <v>4110</v>
      </c>
      <c r="C7773" s="144" t="s">
        <v>12208</v>
      </c>
      <c r="D7773" s="138"/>
    </row>
    <row r="7774" spans="1:4" x14ac:dyDescent="0.25">
      <c r="A7774" s="138"/>
      <c r="B7774" s="139">
        <v>4111</v>
      </c>
      <c r="C7774" s="144" t="s">
        <v>12209</v>
      </c>
      <c r="D7774" s="138"/>
    </row>
    <row r="7775" spans="1:4" x14ac:dyDescent="0.25">
      <c r="A7775" s="138"/>
      <c r="B7775" s="139">
        <v>4112</v>
      </c>
      <c r="C7775" s="144" t="s">
        <v>12210</v>
      </c>
      <c r="D7775" s="138"/>
    </row>
    <row r="7776" spans="1:4" x14ac:dyDescent="0.25">
      <c r="A7776" s="138"/>
      <c r="B7776" s="139">
        <v>4113</v>
      </c>
      <c r="C7776" s="144" t="s">
        <v>12211</v>
      </c>
      <c r="D7776" s="138"/>
    </row>
    <row r="7777" spans="1:4" x14ac:dyDescent="0.25">
      <c r="A7777" s="138"/>
      <c r="B7777" s="139">
        <v>4114</v>
      </c>
      <c r="C7777" s="144" t="s">
        <v>12212</v>
      </c>
      <c r="D7777" s="138"/>
    </row>
    <row r="7778" spans="1:4" x14ac:dyDescent="0.25">
      <c r="A7778" s="138"/>
      <c r="B7778" s="139">
        <v>4115</v>
      </c>
      <c r="C7778" s="144" t="s">
        <v>12213</v>
      </c>
      <c r="D7778" s="138"/>
    </row>
    <row r="7779" spans="1:4" x14ac:dyDescent="0.25">
      <c r="A7779" s="138"/>
      <c r="B7779" s="139">
        <v>4116</v>
      </c>
      <c r="C7779" s="144" t="s">
        <v>12214</v>
      </c>
      <c r="D7779" s="138"/>
    </row>
    <row r="7780" spans="1:4" x14ac:dyDescent="0.25">
      <c r="A7780" s="138"/>
      <c r="B7780" s="139">
        <v>4117</v>
      </c>
      <c r="C7780" s="144" t="s">
        <v>12215</v>
      </c>
      <c r="D7780" s="138"/>
    </row>
    <row r="7781" spans="1:4" x14ac:dyDescent="0.25">
      <c r="A7781" s="138"/>
      <c r="B7781" s="139">
        <v>4118</v>
      </c>
      <c r="C7781" s="144" t="s">
        <v>12216</v>
      </c>
      <c r="D7781" s="138"/>
    </row>
    <row r="7782" spans="1:4" x14ac:dyDescent="0.25">
      <c r="A7782" s="138"/>
      <c r="B7782" s="139">
        <v>4119</v>
      </c>
      <c r="C7782" s="145" t="s">
        <v>12217</v>
      </c>
      <c r="D7782" s="138"/>
    </row>
    <row r="7783" spans="1:4" x14ac:dyDescent="0.25">
      <c r="A7783" s="138"/>
      <c r="B7783" s="139">
        <v>4120</v>
      </c>
      <c r="C7783" s="144" t="s">
        <v>12218</v>
      </c>
      <c r="D7783" s="138"/>
    </row>
    <row r="7784" spans="1:4" x14ac:dyDescent="0.25">
      <c r="A7784" s="138"/>
      <c r="B7784" s="139">
        <v>4121</v>
      </c>
      <c r="C7784" s="144" t="s">
        <v>12219</v>
      </c>
      <c r="D7784" s="138"/>
    </row>
    <row r="7785" spans="1:4" x14ac:dyDescent="0.25">
      <c r="A7785" s="138"/>
      <c r="B7785" s="139">
        <v>4122</v>
      </c>
      <c r="C7785" s="144" t="s">
        <v>12220</v>
      </c>
      <c r="D7785" s="138"/>
    </row>
    <row r="7786" spans="1:4" x14ac:dyDescent="0.25">
      <c r="A7786" s="138"/>
      <c r="B7786" s="139">
        <v>4123</v>
      </c>
      <c r="C7786" s="144" t="s">
        <v>12221</v>
      </c>
      <c r="D7786" s="138"/>
    </row>
    <row r="7787" spans="1:4" x14ac:dyDescent="0.25">
      <c r="A7787" s="138"/>
      <c r="B7787" s="139">
        <v>4124</v>
      </c>
      <c r="C7787" s="144" t="s">
        <v>12222</v>
      </c>
      <c r="D7787" s="138"/>
    </row>
    <row r="7788" spans="1:4" x14ac:dyDescent="0.25">
      <c r="A7788" s="138"/>
      <c r="B7788" s="139">
        <v>4125</v>
      </c>
      <c r="C7788" s="144" t="s">
        <v>12223</v>
      </c>
      <c r="D7788" s="138"/>
    </row>
    <row r="7789" spans="1:4" x14ac:dyDescent="0.25">
      <c r="A7789" s="138"/>
      <c r="B7789" s="139">
        <v>4126</v>
      </c>
      <c r="C7789" s="144" t="s">
        <v>12224</v>
      </c>
      <c r="D7789" s="138"/>
    </row>
    <row r="7790" spans="1:4" x14ac:dyDescent="0.25">
      <c r="A7790" s="138"/>
      <c r="B7790" s="139">
        <v>4127</v>
      </c>
      <c r="C7790" s="144" t="s">
        <v>12225</v>
      </c>
      <c r="D7790" s="138"/>
    </row>
    <row r="7791" spans="1:4" x14ac:dyDescent="0.25">
      <c r="A7791" s="138"/>
      <c r="B7791" s="139">
        <v>4128</v>
      </c>
      <c r="C7791" s="144" t="s">
        <v>12226</v>
      </c>
      <c r="D7791" s="138"/>
    </row>
    <row r="7792" spans="1:4" x14ac:dyDescent="0.25">
      <c r="A7792" s="138"/>
      <c r="B7792" s="139">
        <v>4129</v>
      </c>
      <c r="C7792" s="144" t="s">
        <v>12227</v>
      </c>
      <c r="D7792" s="138"/>
    </row>
    <row r="7793" spans="1:4" x14ac:dyDescent="0.25">
      <c r="A7793" s="138"/>
      <c r="B7793" s="139">
        <v>4130</v>
      </c>
      <c r="C7793" s="144" t="s">
        <v>12228</v>
      </c>
      <c r="D7793" s="138"/>
    </row>
    <row r="7794" spans="1:4" x14ac:dyDescent="0.25">
      <c r="A7794" s="138"/>
      <c r="B7794" s="139">
        <v>4131</v>
      </c>
      <c r="C7794" s="144" t="s">
        <v>12229</v>
      </c>
      <c r="D7794" s="138"/>
    </row>
    <row r="7795" spans="1:4" x14ac:dyDescent="0.25">
      <c r="A7795" s="138"/>
      <c r="B7795" s="139">
        <v>4132</v>
      </c>
      <c r="C7795" s="144" t="s">
        <v>12230</v>
      </c>
      <c r="D7795" s="138"/>
    </row>
    <row r="7796" spans="1:4" x14ac:dyDescent="0.25">
      <c r="A7796" s="138"/>
      <c r="B7796" s="139">
        <v>4133</v>
      </c>
      <c r="C7796" s="144" t="s">
        <v>12231</v>
      </c>
      <c r="D7796" s="138"/>
    </row>
    <row r="7797" spans="1:4" x14ac:dyDescent="0.25">
      <c r="A7797" s="138"/>
      <c r="B7797" s="139">
        <v>4134</v>
      </c>
      <c r="C7797" s="144" t="s">
        <v>12232</v>
      </c>
      <c r="D7797" s="138"/>
    </row>
    <row r="7798" spans="1:4" x14ac:dyDescent="0.25">
      <c r="A7798" s="138"/>
      <c r="B7798" s="139">
        <v>4135</v>
      </c>
      <c r="C7798" s="144" t="s">
        <v>12233</v>
      </c>
      <c r="D7798" s="138"/>
    </row>
    <row r="7799" spans="1:4" x14ac:dyDescent="0.25">
      <c r="A7799" s="138"/>
      <c r="B7799" s="139">
        <v>4136</v>
      </c>
      <c r="C7799" s="144" t="s">
        <v>12234</v>
      </c>
      <c r="D7799" s="138"/>
    </row>
    <row r="7800" spans="1:4" x14ac:dyDescent="0.25">
      <c r="A7800" s="138"/>
      <c r="B7800" s="139">
        <v>4137</v>
      </c>
      <c r="C7800" s="144" t="s">
        <v>12235</v>
      </c>
      <c r="D7800" s="138"/>
    </row>
    <row r="7801" spans="1:4" x14ac:dyDescent="0.25">
      <c r="A7801" s="138"/>
      <c r="B7801" s="139">
        <v>4138</v>
      </c>
      <c r="C7801" s="144" t="s">
        <v>12236</v>
      </c>
      <c r="D7801" s="138"/>
    </row>
    <row r="7802" spans="1:4" x14ac:dyDescent="0.25">
      <c r="A7802" s="138"/>
      <c r="B7802" s="139">
        <v>4139</v>
      </c>
      <c r="C7802" s="144" t="s">
        <v>12237</v>
      </c>
      <c r="D7802" s="138"/>
    </row>
    <row r="7803" spans="1:4" x14ac:dyDescent="0.25">
      <c r="A7803" s="138"/>
      <c r="B7803" s="139">
        <v>4140</v>
      </c>
      <c r="C7803" s="144" t="s">
        <v>12238</v>
      </c>
      <c r="D7803" s="138"/>
    </row>
    <row r="7804" spans="1:4" x14ac:dyDescent="0.25">
      <c r="A7804" s="138"/>
      <c r="B7804" s="139">
        <v>4141</v>
      </c>
      <c r="C7804" s="144" t="s">
        <v>12239</v>
      </c>
      <c r="D7804" s="138"/>
    </row>
    <row r="7805" spans="1:4" x14ac:dyDescent="0.25">
      <c r="A7805" s="138"/>
      <c r="B7805" s="139">
        <v>4142</v>
      </c>
      <c r="C7805" s="144" t="s">
        <v>12240</v>
      </c>
      <c r="D7805" s="138"/>
    </row>
    <row r="7806" spans="1:4" x14ac:dyDescent="0.25">
      <c r="A7806" s="138"/>
      <c r="B7806" s="139">
        <v>4143</v>
      </c>
      <c r="C7806" s="144" t="s">
        <v>12241</v>
      </c>
      <c r="D7806" s="138"/>
    </row>
    <row r="7807" spans="1:4" x14ac:dyDescent="0.25">
      <c r="A7807" s="138"/>
      <c r="B7807" s="139">
        <v>4144</v>
      </c>
      <c r="C7807" s="144" t="s">
        <v>12242</v>
      </c>
      <c r="D7807" s="138"/>
    </row>
    <row r="7808" spans="1:4" x14ac:dyDescent="0.25">
      <c r="A7808" s="138"/>
      <c r="B7808" s="139">
        <v>4145</v>
      </c>
      <c r="C7808" s="144" t="s">
        <v>12243</v>
      </c>
      <c r="D7808" s="138"/>
    </row>
    <row r="7809" spans="1:4" x14ac:dyDescent="0.25">
      <c r="A7809" s="138"/>
      <c r="B7809" s="139">
        <v>4146</v>
      </c>
      <c r="C7809" s="144" t="s">
        <v>12244</v>
      </c>
      <c r="D7809" s="138"/>
    </row>
    <row r="7810" spans="1:4" x14ac:dyDescent="0.25">
      <c r="A7810" s="138"/>
      <c r="B7810" s="139">
        <v>4147</v>
      </c>
      <c r="C7810" s="144" t="s">
        <v>12245</v>
      </c>
      <c r="D7810" s="138"/>
    </row>
    <row r="7811" spans="1:4" x14ac:dyDescent="0.25">
      <c r="A7811" s="138"/>
      <c r="B7811" s="139">
        <v>4148</v>
      </c>
      <c r="C7811" s="144" t="s">
        <v>12246</v>
      </c>
      <c r="D7811" s="138"/>
    </row>
    <row r="7812" spans="1:4" x14ac:dyDescent="0.25">
      <c r="A7812" s="138"/>
      <c r="B7812" s="139">
        <v>4149</v>
      </c>
      <c r="C7812" s="144" t="s">
        <v>12247</v>
      </c>
      <c r="D7812" s="138"/>
    </row>
    <row r="7813" spans="1:4" x14ac:dyDescent="0.25">
      <c r="A7813" s="138"/>
      <c r="B7813" s="139">
        <v>4150</v>
      </c>
      <c r="C7813" s="144" t="s">
        <v>12248</v>
      </c>
      <c r="D7813" s="138"/>
    </row>
    <row r="7814" spans="1:4" x14ac:dyDescent="0.25">
      <c r="A7814" s="138"/>
      <c r="B7814" s="139">
        <v>4151</v>
      </c>
      <c r="C7814" s="144" t="s">
        <v>12249</v>
      </c>
      <c r="D7814" s="138"/>
    </row>
    <row r="7815" spans="1:4" x14ac:dyDescent="0.25">
      <c r="A7815" s="138"/>
      <c r="B7815" s="139">
        <v>4152</v>
      </c>
      <c r="C7815" s="144" t="s">
        <v>12250</v>
      </c>
      <c r="D7815" s="138"/>
    </row>
    <row r="7816" spans="1:4" x14ac:dyDescent="0.25">
      <c r="A7816" s="138"/>
      <c r="B7816" s="139">
        <v>4153</v>
      </c>
      <c r="C7816" s="144" t="s">
        <v>12251</v>
      </c>
      <c r="D7816" s="138"/>
    </row>
    <row r="7817" spans="1:4" x14ac:dyDescent="0.25">
      <c r="A7817" s="138"/>
      <c r="B7817" s="139">
        <v>4154</v>
      </c>
      <c r="C7817" s="144" t="s">
        <v>12252</v>
      </c>
      <c r="D7817" s="138"/>
    </row>
    <row r="7818" spans="1:4" x14ac:dyDescent="0.25">
      <c r="A7818" s="138"/>
      <c r="B7818" s="139">
        <v>4155</v>
      </c>
      <c r="C7818" s="144" t="s">
        <v>12253</v>
      </c>
      <c r="D7818" s="138"/>
    </row>
    <row r="7819" spans="1:4" x14ac:dyDescent="0.25">
      <c r="A7819" s="138"/>
      <c r="B7819" s="139">
        <v>4156</v>
      </c>
      <c r="C7819" s="144" t="s">
        <v>12254</v>
      </c>
      <c r="D7819" s="138"/>
    </row>
    <row r="7820" spans="1:4" x14ac:dyDescent="0.25">
      <c r="A7820" s="138"/>
      <c r="B7820" s="139">
        <v>4157</v>
      </c>
      <c r="C7820" s="144" t="s">
        <v>12255</v>
      </c>
      <c r="D7820" s="138"/>
    </row>
    <row r="7821" spans="1:4" x14ac:dyDescent="0.25">
      <c r="A7821" s="138"/>
      <c r="B7821" s="139">
        <v>4158</v>
      </c>
      <c r="C7821" s="144" t="s">
        <v>12256</v>
      </c>
      <c r="D7821" s="138"/>
    </row>
    <row r="7822" spans="1:4" x14ac:dyDescent="0.25">
      <c r="A7822" s="138"/>
      <c r="B7822" s="139">
        <v>4159</v>
      </c>
      <c r="C7822" s="144" t="s">
        <v>12257</v>
      </c>
      <c r="D7822" s="138"/>
    </row>
    <row r="7823" spans="1:4" x14ac:dyDescent="0.25">
      <c r="A7823" s="138"/>
      <c r="B7823" s="139">
        <v>4160</v>
      </c>
      <c r="C7823" s="144" t="s">
        <v>12258</v>
      </c>
      <c r="D7823" s="138"/>
    </row>
    <row r="7824" spans="1:4" x14ac:dyDescent="0.25">
      <c r="A7824" s="138"/>
      <c r="B7824" s="139">
        <v>4161</v>
      </c>
      <c r="C7824" s="144" t="s">
        <v>12259</v>
      </c>
      <c r="D7824" s="138"/>
    </row>
    <row r="7825" spans="1:4" x14ac:dyDescent="0.25">
      <c r="A7825" s="138"/>
      <c r="B7825" s="139">
        <v>4162</v>
      </c>
      <c r="C7825" s="144" t="s">
        <v>12260</v>
      </c>
      <c r="D7825" s="138"/>
    </row>
    <row r="7826" spans="1:4" x14ac:dyDescent="0.25">
      <c r="A7826" s="138"/>
      <c r="B7826" s="139">
        <v>4163</v>
      </c>
      <c r="C7826" s="144" t="s">
        <v>12261</v>
      </c>
      <c r="D7826" s="138"/>
    </row>
    <row r="7827" spans="1:4" x14ac:dyDescent="0.25">
      <c r="A7827" s="138"/>
      <c r="B7827" s="139">
        <v>4164</v>
      </c>
      <c r="C7827" s="144" t="s">
        <v>12262</v>
      </c>
      <c r="D7827" s="138"/>
    </row>
    <row r="7828" spans="1:4" x14ac:dyDescent="0.25">
      <c r="A7828" s="138"/>
      <c r="B7828" s="139">
        <v>4165</v>
      </c>
      <c r="C7828" s="144" t="s">
        <v>12263</v>
      </c>
      <c r="D7828" s="138"/>
    </row>
    <row r="7829" spans="1:4" x14ac:dyDescent="0.25">
      <c r="A7829" s="138"/>
      <c r="B7829" s="139">
        <v>4166</v>
      </c>
      <c r="C7829" s="144" t="s">
        <v>12264</v>
      </c>
      <c r="D7829" s="138"/>
    </row>
    <row r="7830" spans="1:4" x14ac:dyDescent="0.25">
      <c r="A7830" s="138"/>
      <c r="B7830" s="139">
        <v>4167</v>
      </c>
      <c r="C7830" s="144" t="s">
        <v>12265</v>
      </c>
      <c r="D7830" s="138"/>
    </row>
    <row r="7831" spans="1:4" x14ac:dyDescent="0.25">
      <c r="A7831" s="138"/>
      <c r="B7831" s="139">
        <v>4168</v>
      </c>
      <c r="C7831" s="144" t="s">
        <v>12266</v>
      </c>
      <c r="D7831" s="138"/>
    </row>
    <row r="7832" spans="1:4" x14ac:dyDescent="0.25">
      <c r="A7832" s="138"/>
      <c r="B7832" s="139">
        <v>4169</v>
      </c>
      <c r="C7832" s="144" t="s">
        <v>12267</v>
      </c>
      <c r="D7832" s="138"/>
    </row>
    <row r="7833" spans="1:4" x14ac:dyDescent="0.25">
      <c r="A7833" s="138"/>
      <c r="B7833" s="139">
        <v>4170</v>
      </c>
      <c r="C7833" s="144" t="s">
        <v>12268</v>
      </c>
      <c r="D7833" s="138"/>
    </row>
    <row r="7834" spans="1:4" x14ac:dyDescent="0.25">
      <c r="A7834" s="138"/>
      <c r="B7834" s="139">
        <v>4171</v>
      </c>
      <c r="C7834" s="144" t="s">
        <v>12269</v>
      </c>
      <c r="D7834" s="138"/>
    </row>
    <row r="7835" spans="1:4" x14ac:dyDescent="0.25">
      <c r="A7835" s="138"/>
      <c r="B7835" s="139">
        <v>4172</v>
      </c>
      <c r="C7835" s="144" t="s">
        <v>12270</v>
      </c>
      <c r="D7835" s="138"/>
    </row>
    <row r="7836" spans="1:4" x14ac:dyDescent="0.25">
      <c r="A7836" s="138"/>
      <c r="B7836" s="139">
        <v>4173</v>
      </c>
      <c r="C7836" s="144" t="s">
        <v>12271</v>
      </c>
      <c r="D7836" s="138"/>
    </row>
    <row r="7837" spans="1:4" x14ac:dyDescent="0.25">
      <c r="A7837" s="138"/>
      <c r="B7837" s="139">
        <v>4174</v>
      </c>
      <c r="C7837" s="144" t="s">
        <v>12272</v>
      </c>
      <c r="D7837" s="138"/>
    </row>
    <row r="7838" spans="1:4" x14ac:dyDescent="0.25">
      <c r="A7838" s="138"/>
      <c r="B7838" s="139">
        <v>4175</v>
      </c>
      <c r="C7838" s="144" t="s">
        <v>12273</v>
      </c>
      <c r="D7838" s="138"/>
    </row>
    <row r="7839" spans="1:4" x14ac:dyDescent="0.25">
      <c r="A7839" s="138"/>
      <c r="B7839" s="139">
        <v>4176</v>
      </c>
      <c r="C7839" s="144" t="s">
        <v>12274</v>
      </c>
      <c r="D7839" s="138"/>
    </row>
    <row r="7840" spans="1:4" x14ac:dyDescent="0.25">
      <c r="A7840" s="138"/>
      <c r="B7840" s="139">
        <v>4177</v>
      </c>
      <c r="C7840" s="144" t="s">
        <v>12275</v>
      </c>
      <c r="D7840" s="138"/>
    </row>
    <row r="7841" spans="1:4" x14ac:dyDescent="0.25">
      <c r="A7841" s="138"/>
      <c r="B7841" s="139">
        <v>4178</v>
      </c>
      <c r="C7841" s="144" t="s">
        <v>12276</v>
      </c>
      <c r="D7841" s="138"/>
    </row>
    <row r="7842" spans="1:4" x14ac:dyDescent="0.25">
      <c r="A7842" s="138"/>
      <c r="B7842" s="139">
        <v>4179</v>
      </c>
      <c r="C7842" s="144" t="s">
        <v>12277</v>
      </c>
      <c r="D7842" s="138"/>
    </row>
    <row r="7843" spans="1:4" x14ac:dyDescent="0.25">
      <c r="A7843" s="138"/>
      <c r="B7843" s="139">
        <v>4180</v>
      </c>
      <c r="C7843" s="144" t="s">
        <v>12278</v>
      </c>
      <c r="D7843" s="138"/>
    </row>
    <row r="7844" spans="1:4" x14ac:dyDescent="0.25">
      <c r="A7844" s="138"/>
      <c r="B7844" s="139">
        <v>4181</v>
      </c>
      <c r="C7844" s="144" t="s">
        <v>12279</v>
      </c>
      <c r="D7844" s="138"/>
    </row>
    <row r="7845" spans="1:4" x14ac:dyDescent="0.25">
      <c r="A7845" s="138"/>
      <c r="B7845" s="139">
        <v>4182</v>
      </c>
      <c r="C7845" s="144" t="s">
        <v>12280</v>
      </c>
      <c r="D7845" s="138"/>
    </row>
    <row r="7846" spans="1:4" x14ac:dyDescent="0.25">
      <c r="A7846" s="138"/>
      <c r="B7846" s="139">
        <v>4183</v>
      </c>
      <c r="C7846" s="144" t="s">
        <v>12281</v>
      </c>
      <c r="D7846" s="138"/>
    </row>
    <row r="7847" spans="1:4" x14ac:dyDescent="0.25">
      <c r="A7847" s="138"/>
      <c r="B7847" s="139">
        <v>4184</v>
      </c>
      <c r="C7847" s="144" t="s">
        <v>12282</v>
      </c>
      <c r="D7847" s="138"/>
    </row>
    <row r="7848" spans="1:4" x14ac:dyDescent="0.25">
      <c r="A7848" s="138"/>
      <c r="B7848" s="139">
        <v>4185</v>
      </c>
      <c r="C7848" s="144" t="s">
        <v>12283</v>
      </c>
      <c r="D7848" s="138"/>
    </row>
    <row r="7849" spans="1:4" x14ac:dyDescent="0.25">
      <c r="A7849" s="138"/>
      <c r="B7849" s="139">
        <v>4186</v>
      </c>
      <c r="C7849" s="144" t="s">
        <v>12284</v>
      </c>
      <c r="D7849" s="138"/>
    </row>
    <row r="7850" spans="1:4" x14ac:dyDescent="0.25">
      <c r="A7850" s="138"/>
      <c r="B7850" s="139">
        <v>4187</v>
      </c>
      <c r="C7850" s="144" t="s">
        <v>12285</v>
      </c>
      <c r="D7850" s="138"/>
    </row>
    <row r="7851" spans="1:4" x14ac:dyDescent="0.25">
      <c r="A7851" s="138"/>
      <c r="B7851" s="139">
        <v>4188</v>
      </c>
      <c r="C7851" s="144" t="s">
        <v>12286</v>
      </c>
      <c r="D7851" s="138"/>
    </row>
    <row r="7852" spans="1:4" x14ac:dyDescent="0.25">
      <c r="A7852" s="138"/>
      <c r="B7852" s="139">
        <v>4189</v>
      </c>
      <c r="C7852" s="144" t="s">
        <v>12287</v>
      </c>
      <c r="D7852" s="138"/>
    </row>
    <row r="7853" spans="1:4" x14ac:dyDescent="0.25">
      <c r="A7853" s="138"/>
      <c r="B7853" s="139">
        <v>4190</v>
      </c>
      <c r="C7853" s="144" t="s">
        <v>12288</v>
      </c>
      <c r="D7853" s="138"/>
    </row>
    <row r="7854" spans="1:4" x14ac:dyDescent="0.25">
      <c r="A7854" s="138"/>
      <c r="B7854" s="139">
        <v>4191</v>
      </c>
      <c r="C7854" s="144" t="s">
        <v>12289</v>
      </c>
      <c r="D7854" s="138"/>
    </row>
    <row r="7855" spans="1:4" x14ac:dyDescent="0.25">
      <c r="A7855" s="138"/>
      <c r="B7855" s="139">
        <v>4192</v>
      </c>
      <c r="C7855" s="144" t="s">
        <v>12290</v>
      </c>
      <c r="D7855" s="138"/>
    </row>
    <row r="7856" spans="1:4" x14ac:dyDescent="0.25">
      <c r="A7856" s="138"/>
      <c r="B7856" s="139">
        <v>4193</v>
      </c>
      <c r="C7856" s="144" t="s">
        <v>12291</v>
      </c>
      <c r="D7856" s="138"/>
    </row>
    <row r="7857" spans="1:4" x14ac:dyDescent="0.25">
      <c r="A7857" s="138"/>
      <c r="B7857" s="139">
        <v>4194</v>
      </c>
      <c r="C7857" s="144" t="s">
        <v>12292</v>
      </c>
      <c r="D7857" s="138"/>
    </row>
    <row r="7858" spans="1:4" x14ac:dyDescent="0.25">
      <c r="A7858" s="138"/>
      <c r="B7858" s="139">
        <v>4195</v>
      </c>
      <c r="C7858" s="144" t="s">
        <v>12293</v>
      </c>
      <c r="D7858" s="138"/>
    </row>
    <row r="7859" spans="1:4" x14ac:dyDescent="0.25">
      <c r="A7859" s="138"/>
      <c r="B7859" s="139">
        <v>4196</v>
      </c>
      <c r="C7859" s="144" t="s">
        <v>12294</v>
      </c>
      <c r="D7859" s="138"/>
    </row>
    <row r="7860" spans="1:4" x14ac:dyDescent="0.25">
      <c r="A7860" s="138"/>
      <c r="B7860" s="139">
        <v>4197</v>
      </c>
      <c r="C7860" s="144" t="s">
        <v>12295</v>
      </c>
      <c r="D7860" s="138"/>
    </row>
    <row r="7861" spans="1:4" x14ac:dyDescent="0.25">
      <c r="A7861" s="138"/>
      <c r="B7861" s="139">
        <v>4198</v>
      </c>
      <c r="C7861" s="144" t="s">
        <v>12296</v>
      </c>
      <c r="D7861" s="138"/>
    </row>
    <row r="7862" spans="1:4" x14ac:dyDescent="0.25">
      <c r="A7862" s="138"/>
      <c r="B7862" s="139">
        <v>4199</v>
      </c>
      <c r="C7862" s="144" t="s">
        <v>12297</v>
      </c>
      <c r="D7862" s="138"/>
    </row>
    <row r="7863" spans="1:4" x14ac:dyDescent="0.25">
      <c r="A7863" s="138"/>
      <c r="B7863" s="139">
        <v>4200</v>
      </c>
      <c r="C7863" s="144" t="s">
        <v>12298</v>
      </c>
      <c r="D7863" s="138"/>
    </row>
    <row r="7864" spans="1:4" x14ac:dyDescent="0.25">
      <c r="A7864" s="138"/>
      <c r="B7864" s="139">
        <v>4201</v>
      </c>
      <c r="C7864" s="144" t="s">
        <v>12299</v>
      </c>
      <c r="D7864" s="138"/>
    </row>
    <row r="7865" spans="1:4" x14ac:dyDescent="0.25">
      <c r="A7865" s="138"/>
      <c r="B7865" s="139">
        <v>4202</v>
      </c>
      <c r="C7865" s="144" t="s">
        <v>12300</v>
      </c>
      <c r="D7865" s="138"/>
    </row>
    <row r="7866" spans="1:4" x14ac:dyDescent="0.25">
      <c r="A7866" s="138"/>
      <c r="B7866" s="139">
        <v>4203</v>
      </c>
      <c r="C7866" s="144" t="s">
        <v>12301</v>
      </c>
      <c r="D7866" s="138"/>
    </row>
    <row r="7867" spans="1:4" x14ac:dyDescent="0.25">
      <c r="A7867" s="138"/>
      <c r="B7867" s="139">
        <v>4204</v>
      </c>
      <c r="C7867" s="144" t="s">
        <v>12302</v>
      </c>
      <c r="D7867" s="138"/>
    </row>
    <row r="7868" spans="1:4" x14ac:dyDescent="0.25">
      <c r="A7868" s="138"/>
      <c r="B7868" s="139">
        <v>4205</v>
      </c>
      <c r="C7868" s="144" t="s">
        <v>12303</v>
      </c>
      <c r="D7868" s="138"/>
    </row>
    <row r="7869" spans="1:4" x14ac:dyDescent="0.25">
      <c r="A7869" s="138"/>
      <c r="B7869" s="139">
        <v>4206</v>
      </c>
      <c r="C7869" s="144" t="s">
        <v>12304</v>
      </c>
      <c r="D7869" s="138"/>
    </row>
    <row r="7870" spans="1:4" x14ac:dyDescent="0.25">
      <c r="A7870" s="138"/>
      <c r="B7870" s="139">
        <v>4207</v>
      </c>
      <c r="C7870" s="144" t="s">
        <v>12305</v>
      </c>
      <c r="D7870" s="138"/>
    </row>
    <row r="7871" spans="1:4" x14ac:dyDescent="0.25">
      <c r="A7871" s="138"/>
      <c r="B7871" s="139">
        <v>4208</v>
      </c>
      <c r="C7871" s="144" t="s">
        <v>12306</v>
      </c>
      <c r="D7871" s="138"/>
    </row>
    <row r="7872" spans="1:4" x14ac:dyDescent="0.25">
      <c r="A7872" s="138"/>
      <c r="B7872" s="139">
        <v>4209</v>
      </c>
      <c r="C7872" s="144" t="s">
        <v>12307</v>
      </c>
      <c r="D7872" s="138"/>
    </row>
    <row r="7873" spans="1:4" x14ac:dyDescent="0.25">
      <c r="A7873" s="138"/>
      <c r="B7873" s="139">
        <v>4210</v>
      </c>
      <c r="C7873" s="144" t="s">
        <v>12308</v>
      </c>
      <c r="D7873" s="138"/>
    </row>
    <row r="7874" spans="1:4" x14ac:dyDescent="0.25">
      <c r="A7874" s="138"/>
      <c r="B7874" s="139">
        <v>4211</v>
      </c>
      <c r="C7874" s="144" t="s">
        <v>12309</v>
      </c>
      <c r="D7874" s="138"/>
    </row>
    <row r="7875" spans="1:4" x14ac:dyDescent="0.25">
      <c r="A7875" s="138"/>
      <c r="B7875" s="139">
        <v>4212</v>
      </c>
      <c r="C7875" s="144" t="s">
        <v>12310</v>
      </c>
      <c r="D7875" s="138"/>
    </row>
    <row r="7876" spans="1:4" x14ac:dyDescent="0.25">
      <c r="A7876" s="138"/>
      <c r="B7876" s="139">
        <v>4213</v>
      </c>
      <c r="C7876" s="144" t="s">
        <v>12311</v>
      </c>
      <c r="D7876" s="138"/>
    </row>
    <row r="7877" spans="1:4" x14ac:dyDescent="0.25">
      <c r="A7877" s="138"/>
      <c r="B7877" s="139">
        <v>4214</v>
      </c>
      <c r="C7877" s="144" t="s">
        <v>12312</v>
      </c>
      <c r="D7877" s="138"/>
    </row>
    <row r="7878" spans="1:4" x14ac:dyDescent="0.25">
      <c r="A7878" s="138"/>
      <c r="B7878" s="139">
        <v>4215</v>
      </c>
      <c r="C7878" s="144" t="s">
        <v>12313</v>
      </c>
      <c r="D7878" s="138"/>
    </row>
    <row r="7879" spans="1:4" x14ac:dyDescent="0.25">
      <c r="A7879" s="138"/>
      <c r="B7879" s="139">
        <v>4216</v>
      </c>
      <c r="C7879" s="144" t="s">
        <v>12314</v>
      </c>
      <c r="D7879" s="138"/>
    </row>
    <row r="7880" spans="1:4" x14ac:dyDescent="0.25">
      <c r="A7880" s="138"/>
      <c r="B7880" s="139">
        <v>4217</v>
      </c>
      <c r="C7880" s="144" t="s">
        <v>12315</v>
      </c>
      <c r="D7880" s="138"/>
    </row>
    <row r="7881" spans="1:4" x14ac:dyDescent="0.25">
      <c r="A7881" s="138"/>
      <c r="B7881" s="139">
        <v>4218</v>
      </c>
      <c r="C7881" s="144" t="s">
        <v>12316</v>
      </c>
      <c r="D7881" s="138"/>
    </row>
    <row r="7882" spans="1:4" x14ac:dyDescent="0.25">
      <c r="A7882" s="138"/>
      <c r="B7882" s="139">
        <v>4219</v>
      </c>
      <c r="C7882" s="144" t="s">
        <v>12317</v>
      </c>
      <c r="D7882" s="138"/>
    </row>
    <row r="7883" spans="1:4" x14ac:dyDescent="0.25">
      <c r="A7883" s="138"/>
      <c r="B7883" s="139">
        <v>4220</v>
      </c>
      <c r="C7883" s="144" t="s">
        <v>12318</v>
      </c>
      <c r="D7883" s="138"/>
    </row>
    <row r="7884" spans="1:4" x14ac:dyDescent="0.25">
      <c r="A7884" s="138"/>
      <c r="B7884" s="139">
        <v>4221</v>
      </c>
      <c r="C7884" s="144" t="s">
        <v>12319</v>
      </c>
      <c r="D7884" s="138"/>
    </row>
    <row r="7885" spans="1:4" x14ac:dyDescent="0.25">
      <c r="A7885" s="138"/>
      <c r="B7885" s="139">
        <v>4222</v>
      </c>
      <c r="C7885" s="144" t="s">
        <v>12320</v>
      </c>
      <c r="D7885" s="138"/>
    </row>
    <row r="7886" spans="1:4" x14ac:dyDescent="0.25">
      <c r="A7886" s="138"/>
      <c r="B7886" s="139">
        <v>4223</v>
      </c>
      <c r="C7886" s="144" t="s">
        <v>12321</v>
      </c>
      <c r="D7886" s="138"/>
    </row>
    <row r="7887" spans="1:4" x14ac:dyDescent="0.25">
      <c r="A7887" s="138"/>
      <c r="B7887" s="139">
        <v>4224</v>
      </c>
      <c r="C7887" s="144" t="s">
        <v>12322</v>
      </c>
      <c r="D7887" s="138"/>
    </row>
    <row r="7888" spans="1:4" x14ac:dyDescent="0.25">
      <c r="A7888" s="138"/>
      <c r="B7888" s="139">
        <v>4225</v>
      </c>
      <c r="C7888" s="145" t="s">
        <v>12323</v>
      </c>
      <c r="D7888" s="138"/>
    </row>
    <row r="7889" spans="1:4" x14ac:dyDescent="0.25">
      <c r="A7889" s="138"/>
      <c r="B7889" s="139">
        <v>4226</v>
      </c>
      <c r="C7889" s="145" t="s">
        <v>14098</v>
      </c>
      <c r="D7889" s="145" t="s">
        <v>14098</v>
      </c>
    </row>
    <row r="7890" spans="1:4" x14ac:dyDescent="0.25">
      <c r="A7890" s="138"/>
      <c r="B7890" s="139">
        <v>4226</v>
      </c>
      <c r="C7890" s="144" t="s">
        <v>12324</v>
      </c>
      <c r="D7890" s="145" t="s">
        <v>14098</v>
      </c>
    </row>
    <row r="7891" spans="1:4" x14ac:dyDescent="0.25">
      <c r="A7891" s="138"/>
      <c r="B7891" s="139">
        <v>4227</v>
      </c>
      <c r="C7891" s="144" t="s">
        <v>12325</v>
      </c>
      <c r="D7891" s="138"/>
    </row>
    <row r="7892" spans="1:4" x14ac:dyDescent="0.25">
      <c r="A7892" s="138"/>
      <c r="B7892" s="139">
        <v>4228</v>
      </c>
      <c r="C7892" s="144" t="s">
        <v>12326</v>
      </c>
      <c r="D7892" s="138"/>
    </row>
    <row r="7893" spans="1:4" x14ac:dyDescent="0.25">
      <c r="A7893" s="138"/>
      <c r="B7893" s="139">
        <v>4229</v>
      </c>
      <c r="C7893" s="144" t="s">
        <v>12327</v>
      </c>
      <c r="D7893" s="138"/>
    </row>
    <row r="7894" spans="1:4" x14ac:dyDescent="0.25">
      <c r="A7894" s="138"/>
      <c r="B7894" s="139">
        <v>4230</v>
      </c>
      <c r="C7894" s="144" t="s">
        <v>12328</v>
      </c>
      <c r="D7894" s="138"/>
    </row>
    <row r="7895" spans="1:4" x14ac:dyDescent="0.25">
      <c r="A7895" s="138"/>
      <c r="B7895" s="139">
        <v>4231</v>
      </c>
      <c r="C7895" s="144" t="s">
        <v>12329</v>
      </c>
      <c r="D7895" s="138"/>
    </row>
    <row r="7896" spans="1:4" x14ac:dyDescent="0.25">
      <c r="A7896" s="138"/>
      <c r="B7896" s="139">
        <v>4232</v>
      </c>
      <c r="C7896" s="144" t="s">
        <v>12330</v>
      </c>
      <c r="D7896" s="138"/>
    </row>
    <row r="7897" spans="1:4" x14ac:dyDescent="0.25">
      <c r="A7897" s="138"/>
      <c r="B7897" s="139">
        <v>4233</v>
      </c>
      <c r="C7897" s="144" t="s">
        <v>12331</v>
      </c>
      <c r="D7897" s="138"/>
    </row>
    <row r="7898" spans="1:4" x14ac:dyDescent="0.25">
      <c r="A7898" s="138"/>
      <c r="B7898" s="139">
        <v>4234</v>
      </c>
      <c r="C7898" s="144" t="s">
        <v>12332</v>
      </c>
      <c r="D7898" s="138"/>
    </row>
    <row r="7899" spans="1:4" x14ac:dyDescent="0.25">
      <c r="A7899" s="138"/>
      <c r="B7899" s="139">
        <v>4235</v>
      </c>
      <c r="C7899" s="144" t="s">
        <v>12333</v>
      </c>
      <c r="D7899" s="138"/>
    </row>
    <row r="7900" spans="1:4" x14ac:dyDescent="0.25">
      <c r="A7900" s="138"/>
      <c r="B7900" s="139">
        <v>4236</v>
      </c>
      <c r="C7900" s="144" t="s">
        <v>12334</v>
      </c>
      <c r="D7900" s="138"/>
    </row>
    <row r="7901" spans="1:4" x14ac:dyDescent="0.25">
      <c r="A7901" s="138"/>
      <c r="B7901" s="139">
        <v>4237</v>
      </c>
      <c r="C7901" s="144" t="s">
        <v>12335</v>
      </c>
      <c r="D7901" s="138"/>
    </row>
    <row r="7902" spans="1:4" x14ac:dyDescent="0.25">
      <c r="A7902" s="138"/>
      <c r="B7902" s="139">
        <v>4238</v>
      </c>
      <c r="C7902" s="144" t="s">
        <v>12336</v>
      </c>
      <c r="D7902" s="138"/>
    </row>
    <row r="7903" spans="1:4" x14ac:dyDescent="0.25">
      <c r="A7903" s="138"/>
      <c r="B7903" s="139">
        <v>4239</v>
      </c>
      <c r="C7903" s="144" t="s">
        <v>12337</v>
      </c>
      <c r="D7903" s="138"/>
    </row>
    <row r="7904" spans="1:4" x14ac:dyDescent="0.25">
      <c r="A7904" s="138"/>
      <c r="B7904" s="139">
        <v>4240</v>
      </c>
      <c r="C7904" s="144" t="s">
        <v>12338</v>
      </c>
      <c r="D7904" s="138"/>
    </row>
    <row r="7905" spans="1:4" x14ac:dyDescent="0.25">
      <c r="A7905" s="138"/>
      <c r="B7905" s="139">
        <v>4241</v>
      </c>
      <c r="C7905" s="144" t="s">
        <v>12339</v>
      </c>
      <c r="D7905" s="138"/>
    </row>
    <row r="7906" spans="1:4" x14ac:dyDescent="0.25">
      <c r="A7906" s="138"/>
      <c r="B7906" s="139">
        <v>4242</v>
      </c>
      <c r="C7906" s="144" t="s">
        <v>12340</v>
      </c>
      <c r="D7906" s="138"/>
    </row>
    <row r="7907" spans="1:4" x14ac:dyDescent="0.25">
      <c r="A7907" s="138"/>
      <c r="B7907" s="139">
        <v>4243</v>
      </c>
      <c r="C7907" s="144" t="s">
        <v>12341</v>
      </c>
      <c r="D7907" s="138"/>
    </row>
    <row r="7908" spans="1:4" x14ac:dyDescent="0.25">
      <c r="A7908" s="138"/>
      <c r="B7908" s="139">
        <v>4244</v>
      </c>
      <c r="C7908" s="144" t="s">
        <v>12342</v>
      </c>
      <c r="D7908" s="138"/>
    </row>
    <row r="7909" spans="1:4" x14ac:dyDescent="0.25">
      <c r="A7909" s="138"/>
      <c r="B7909" s="139">
        <v>4245</v>
      </c>
      <c r="C7909" s="144" t="s">
        <v>12343</v>
      </c>
      <c r="D7909" s="138"/>
    </row>
    <row r="7910" spans="1:4" x14ac:dyDescent="0.25">
      <c r="A7910" s="138"/>
      <c r="B7910" s="139">
        <v>4246</v>
      </c>
      <c r="C7910" s="144" t="s">
        <v>12344</v>
      </c>
      <c r="D7910" s="138"/>
    </row>
    <row r="7911" spans="1:4" x14ac:dyDescent="0.25">
      <c r="A7911" s="138"/>
      <c r="B7911" s="139">
        <v>4247</v>
      </c>
      <c r="C7911" s="144" t="s">
        <v>12345</v>
      </c>
      <c r="D7911" s="138"/>
    </row>
    <row r="7912" spans="1:4" x14ac:dyDescent="0.25">
      <c r="A7912" s="138"/>
      <c r="B7912" s="139">
        <v>4248</v>
      </c>
      <c r="C7912" s="144" t="s">
        <v>12346</v>
      </c>
      <c r="D7912" s="138"/>
    </row>
    <row r="7913" spans="1:4" x14ac:dyDescent="0.25">
      <c r="A7913" s="138"/>
      <c r="B7913" s="139">
        <v>4249</v>
      </c>
      <c r="C7913" s="144" t="s">
        <v>12347</v>
      </c>
      <c r="D7913" s="138"/>
    </row>
    <row r="7914" spans="1:4" x14ac:dyDescent="0.25">
      <c r="A7914" s="138"/>
      <c r="B7914" s="139">
        <v>4250</v>
      </c>
      <c r="C7914" s="144" t="s">
        <v>12348</v>
      </c>
      <c r="D7914" s="138"/>
    </row>
    <row r="7915" spans="1:4" x14ac:dyDescent="0.25">
      <c r="A7915" s="138"/>
      <c r="B7915" s="139">
        <v>4251</v>
      </c>
      <c r="C7915" s="144" t="s">
        <v>12349</v>
      </c>
      <c r="D7915" s="138"/>
    </row>
    <row r="7916" spans="1:4" x14ac:dyDescent="0.25">
      <c r="A7916" s="138"/>
      <c r="B7916" s="139">
        <v>4252</v>
      </c>
      <c r="C7916" s="144" t="s">
        <v>12350</v>
      </c>
      <c r="D7916" s="138"/>
    </row>
    <row r="7917" spans="1:4" x14ac:dyDescent="0.25">
      <c r="A7917" s="138"/>
      <c r="B7917" s="139">
        <v>4253</v>
      </c>
      <c r="C7917" s="144" t="s">
        <v>12351</v>
      </c>
      <c r="D7917" s="138"/>
    </row>
    <row r="7918" spans="1:4" x14ac:dyDescent="0.25">
      <c r="A7918" s="138"/>
      <c r="B7918" s="139"/>
      <c r="C7918" s="137" t="s">
        <v>12352</v>
      </c>
      <c r="D7918" s="138"/>
    </row>
    <row r="7919" spans="1:4" x14ac:dyDescent="0.25">
      <c r="A7919" s="138"/>
      <c r="B7919" s="139">
        <v>2962</v>
      </c>
      <c r="C7919" s="144" t="s">
        <v>12353</v>
      </c>
      <c r="D7919" s="138"/>
    </row>
    <row r="7920" spans="1:4" x14ac:dyDescent="0.25">
      <c r="A7920" s="138"/>
      <c r="B7920" s="139">
        <v>3732</v>
      </c>
      <c r="C7920" s="144" t="s">
        <v>10555</v>
      </c>
      <c r="D7920" s="138"/>
    </row>
    <row r="7921" spans="1:4" x14ac:dyDescent="0.25">
      <c r="A7921" s="138"/>
      <c r="B7921" s="139">
        <v>3773</v>
      </c>
      <c r="C7921" s="144" t="s">
        <v>12354</v>
      </c>
      <c r="D7921" s="138"/>
    </row>
    <row r="7922" spans="1:4" x14ac:dyDescent="0.25">
      <c r="A7922" s="138"/>
      <c r="B7922" s="139">
        <v>3810</v>
      </c>
      <c r="C7922" s="144" t="s">
        <v>12355</v>
      </c>
      <c r="D7922" s="138"/>
    </row>
    <row r="7923" spans="1:4" x14ac:dyDescent="0.25">
      <c r="A7923" s="138"/>
      <c r="B7923" s="139">
        <v>3815</v>
      </c>
      <c r="C7923" s="144" t="s">
        <v>10939</v>
      </c>
      <c r="D7923" s="138"/>
    </row>
    <row r="7924" spans="1:4" x14ac:dyDescent="0.25">
      <c r="A7924" s="138"/>
      <c r="B7924" s="139"/>
      <c r="C7924" s="137" t="s">
        <v>12356</v>
      </c>
      <c r="D7924" s="138"/>
    </row>
    <row r="7925" spans="1:4" x14ac:dyDescent="0.25">
      <c r="A7925" s="138"/>
      <c r="B7925" s="139">
        <v>4254</v>
      </c>
      <c r="C7925" s="144" t="s">
        <v>12357</v>
      </c>
      <c r="D7925" s="138"/>
    </row>
    <row r="7926" spans="1:4" x14ac:dyDescent="0.25">
      <c r="A7926" s="138"/>
      <c r="B7926" s="139">
        <v>4255</v>
      </c>
      <c r="C7926" s="144" t="s">
        <v>12358</v>
      </c>
      <c r="D7926" s="138"/>
    </row>
    <row r="7927" spans="1:4" x14ac:dyDescent="0.25">
      <c r="A7927" s="138"/>
      <c r="B7927" s="139">
        <v>4256</v>
      </c>
      <c r="C7927" s="144" t="s">
        <v>12359</v>
      </c>
      <c r="D7927" s="138"/>
    </row>
    <row r="7928" spans="1:4" x14ac:dyDescent="0.25">
      <c r="A7928" s="138"/>
      <c r="B7928" s="139">
        <v>4257</v>
      </c>
      <c r="C7928" s="144" t="s">
        <v>12360</v>
      </c>
      <c r="D7928" s="138"/>
    </row>
    <row r="7929" spans="1:4" x14ac:dyDescent="0.25">
      <c r="A7929" s="138"/>
      <c r="B7929" s="139">
        <v>4258</v>
      </c>
      <c r="C7929" s="144" t="s">
        <v>12361</v>
      </c>
      <c r="D7929" s="138"/>
    </row>
    <row r="7930" spans="1:4" x14ac:dyDescent="0.25">
      <c r="A7930" s="138"/>
      <c r="B7930" s="139">
        <v>4259</v>
      </c>
      <c r="C7930" s="144" t="s">
        <v>12362</v>
      </c>
      <c r="D7930" s="138"/>
    </row>
    <row r="7931" spans="1:4" x14ac:dyDescent="0.25">
      <c r="A7931" s="138"/>
      <c r="B7931" s="139">
        <v>4260</v>
      </c>
      <c r="C7931" s="144" t="s">
        <v>12363</v>
      </c>
      <c r="D7931" s="138"/>
    </row>
    <row r="7932" spans="1:4" x14ac:dyDescent="0.25">
      <c r="A7932" s="138"/>
      <c r="B7932" s="139">
        <v>4261</v>
      </c>
      <c r="C7932" s="144" t="s">
        <v>12364</v>
      </c>
      <c r="D7932" s="138"/>
    </row>
    <row r="7933" spans="1:4" x14ac:dyDescent="0.25">
      <c r="A7933" s="138"/>
      <c r="B7933" s="139">
        <v>4262</v>
      </c>
      <c r="C7933" s="144" t="s">
        <v>12365</v>
      </c>
      <c r="D7933" s="138"/>
    </row>
    <row r="7934" spans="1:4" x14ac:dyDescent="0.25">
      <c r="A7934" s="138"/>
      <c r="B7934" s="139">
        <v>4263</v>
      </c>
      <c r="C7934" s="144" t="s">
        <v>12366</v>
      </c>
      <c r="D7934" s="138"/>
    </row>
    <row r="7935" spans="1:4" x14ac:dyDescent="0.25">
      <c r="A7935" s="138"/>
      <c r="B7935" s="139">
        <v>4264</v>
      </c>
      <c r="C7935" s="144" t="s">
        <v>12367</v>
      </c>
      <c r="D7935" s="138"/>
    </row>
    <row r="7936" spans="1:4" x14ac:dyDescent="0.25">
      <c r="A7936" s="138"/>
      <c r="B7936" s="139">
        <v>4265</v>
      </c>
      <c r="C7936" s="144" t="s">
        <v>12368</v>
      </c>
      <c r="D7936" s="138"/>
    </row>
    <row r="7937" spans="1:4" x14ac:dyDescent="0.25">
      <c r="A7937" s="138"/>
      <c r="B7937" s="139">
        <v>4266</v>
      </c>
      <c r="C7937" s="144" t="s">
        <v>12369</v>
      </c>
      <c r="D7937" s="138"/>
    </row>
    <row r="7938" spans="1:4" x14ac:dyDescent="0.25">
      <c r="A7938" s="138"/>
      <c r="B7938" s="139">
        <v>4267</v>
      </c>
      <c r="C7938" s="144" t="s">
        <v>12370</v>
      </c>
      <c r="D7938" s="138"/>
    </row>
    <row r="7939" spans="1:4" x14ac:dyDescent="0.25">
      <c r="A7939" s="138"/>
      <c r="B7939" s="139">
        <v>4268</v>
      </c>
      <c r="C7939" s="144" t="s">
        <v>12371</v>
      </c>
      <c r="D7939" s="138"/>
    </row>
    <row r="7940" spans="1:4" x14ac:dyDescent="0.25">
      <c r="A7940" s="138"/>
      <c r="B7940" s="139">
        <v>4269</v>
      </c>
      <c r="C7940" s="144" t="s">
        <v>12372</v>
      </c>
      <c r="D7940" s="138"/>
    </row>
    <row r="7941" spans="1:4" x14ac:dyDescent="0.25">
      <c r="A7941" s="138"/>
      <c r="B7941" s="139">
        <v>4270</v>
      </c>
      <c r="C7941" s="144" t="s">
        <v>12373</v>
      </c>
      <c r="D7941" s="138"/>
    </row>
    <row r="7942" spans="1:4" x14ac:dyDescent="0.25">
      <c r="A7942" s="138"/>
      <c r="B7942" s="139">
        <v>4271</v>
      </c>
      <c r="C7942" s="144" t="s">
        <v>12374</v>
      </c>
      <c r="D7942" s="138"/>
    </row>
    <row r="7943" spans="1:4" x14ac:dyDescent="0.25">
      <c r="A7943" s="138"/>
      <c r="B7943" s="139">
        <v>4272</v>
      </c>
      <c r="C7943" s="144" t="s">
        <v>12375</v>
      </c>
      <c r="D7943" s="138"/>
    </row>
    <row r="7944" spans="1:4" x14ac:dyDescent="0.25">
      <c r="A7944" s="138"/>
      <c r="B7944" s="139">
        <v>4273</v>
      </c>
      <c r="C7944" s="144" t="s">
        <v>12376</v>
      </c>
      <c r="D7944" s="138"/>
    </row>
    <row r="7945" spans="1:4" x14ac:dyDescent="0.25">
      <c r="A7945" s="138"/>
      <c r="B7945" s="139">
        <v>4274</v>
      </c>
      <c r="C7945" s="144" t="s">
        <v>12377</v>
      </c>
      <c r="D7945" s="138"/>
    </row>
    <row r="7946" spans="1:4" x14ac:dyDescent="0.25">
      <c r="A7946" s="138"/>
      <c r="B7946" s="139">
        <v>4275</v>
      </c>
      <c r="C7946" s="144" t="s">
        <v>12378</v>
      </c>
      <c r="D7946" s="138"/>
    </row>
    <row r="7947" spans="1:4" x14ac:dyDescent="0.25">
      <c r="A7947" s="138"/>
      <c r="B7947" s="139">
        <v>4276</v>
      </c>
      <c r="C7947" s="144" t="s">
        <v>12379</v>
      </c>
      <c r="D7947" s="138"/>
    </row>
    <row r="7948" spans="1:4" x14ac:dyDescent="0.25">
      <c r="A7948" s="138"/>
      <c r="B7948" s="139">
        <v>4277</v>
      </c>
      <c r="C7948" s="144" t="s">
        <v>12380</v>
      </c>
      <c r="D7948" s="138"/>
    </row>
    <row r="7949" spans="1:4" x14ac:dyDescent="0.25">
      <c r="A7949" s="138"/>
      <c r="B7949" s="139">
        <v>4278</v>
      </c>
      <c r="C7949" s="144" t="s">
        <v>12381</v>
      </c>
      <c r="D7949" s="138"/>
    </row>
    <row r="7950" spans="1:4" x14ac:dyDescent="0.25">
      <c r="A7950" s="138"/>
      <c r="B7950" s="139">
        <v>4279</v>
      </c>
      <c r="C7950" s="144" t="s">
        <v>12382</v>
      </c>
      <c r="D7950" s="138"/>
    </row>
    <row r="7951" spans="1:4" x14ac:dyDescent="0.25">
      <c r="A7951" s="138"/>
      <c r="B7951" s="139">
        <v>4280</v>
      </c>
      <c r="C7951" s="144" t="s">
        <v>12383</v>
      </c>
      <c r="D7951" s="138"/>
    </row>
    <row r="7952" spans="1:4" x14ac:dyDescent="0.25">
      <c r="A7952" s="138"/>
      <c r="B7952" s="139">
        <v>4281</v>
      </c>
      <c r="C7952" s="144" t="s">
        <v>12384</v>
      </c>
      <c r="D7952" s="138"/>
    </row>
    <row r="7953" spans="1:4" x14ac:dyDescent="0.25">
      <c r="A7953" s="138"/>
      <c r="B7953" s="139">
        <v>4282</v>
      </c>
      <c r="C7953" s="144" t="s">
        <v>12385</v>
      </c>
      <c r="D7953" s="138"/>
    </row>
    <row r="7954" spans="1:4" x14ac:dyDescent="0.25">
      <c r="A7954" s="138"/>
      <c r="B7954" s="139">
        <v>4283</v>
      </c>
      <c r="C7954" s="144" t="s">
        <v>12386</v>
      </c>
      <c r="D7954" s="138"/>
    </row>
    <row r="7955" spans="1:4" x14ac:dyDescent="0.25">
      <c r="A7955" s="138"/>
      <c r="B7955" s="139">
        <v>4284</v>
      </c>
      <c r="C7955" s="144" t="s">
        <v>12387</v>
      </c>
      <c r="D7955" s="138"/>
    </row>
    <row r="7956" spans="1:4" x14ac:dyDescent="0.25">
      <c r="A7956" s="138"/>
      <c r="B7956" s="139">
        <v>4285</v>
      </c>
      <c r="C7956" s="144" t="s">
        <v>12388</v>
      </c>
      <c r="D7956" s="138"/>
    </row>
    <row r="7957" spans="1:4" x14ac:dyDescent="0.25">
      <c r="A7957" s="138"/>
      <c r="B7957" s="139">
        <v>4286</v>
      </c>
      <c r="C7957" s="144" t="s">
        <v>12389</v>
      </c>
      <c r="D7957" s="138"/>
    </row>
    <row r="7958" spans="1:4" x14ac:dyDescent="0.25">
      <c r="A7958" s="138"/>
      <c r="B7958" s="139">
        <v>4287</v>
      </c>
      <c r="C7958" s="144" t="s">
        <v>12390</v>
      </c>
      <c r="D7958" s="138"/>
    </row>
    <row r="7959" spans="1:4" x14ac:dyDescent="0.25">
      <c r="A7959" s="138"/>
      <c r="B7959" s="139">
        <v>4288</v>
      </c>
      <c r="C7959" s="144" t="s">
        <v>12391</v>
      </c>
      <c r="D7959" s="138"/>
    </row>
    <row r="7960" spans="1:4" x14ac:dyDescent="0.25">
      <c r="A7960" s="138"/>
      <c r="B7960" s="139">
        <v>4289</v>
      </c>
      <c r="C7960" s="144" t="s">
        <v>12392</v>
      </c>
      <c r="D7960" s="138"/>
    </row>
    <row r="7961" spans="1:4" x14ac:dyDescent="0.25">
      <c r="A7961" s="138"/>
      <c r="B7961" s="139">
        <v>4290</v>
      </c>
      <c r="C7961" s="144" t="s">
        <v>12393</v>
      </c>
      <c r="D7961" s="138"/>
    </row>
    <row r="7962" spans="1:4" x14ac:dyDescent="0.25">
      <c r="A7962" s="138"/>
      <c r="B7962" s="139">
        <v>4291</v>
      </c>
      <c r="C7962" s="144" t="s">
        <v>12394</v>
      </c>
      <c r="D7962" s="138"/>
    </row>
    <row r="7963" spans="1:4" x14ac:dyDescent="0.25">
      <c r="A7963" s="138"/>
      <c r="B7963" s="139">
        <v>4292</v>
      </c>
      <c r="C7963" s="144" t="s">
        <v>12395</v>
      </c>
      <c r="D7963" s="138"/>
    </row>
    <row r="7964" spans="1:4" x14ac:dyDescent="0.25">
      <c r="A7964" s="138"/>
      <c r="B7964" s="139">
        <v>4293</v>
      </c>
      <c r="C7964" s="144" t="s">
        <v>12396</v>
      </c>
      <c r="D7964" s="138"/>
    </row>
    <row r="7965" spans="1:4" x14ac:dyDescent="0.25">
      <c r="A7965" s="138"/>
      <c r="B7965" s="139">
        <v>4294</v>
      </c>
      <c r="C7965" s="144" t="s">
        <v>12397</v>
      </c>
      <c r="D7965" s="138"/>
    </row>
    <row r="7966" spans="1:4" x14ac:dyDescent="0.25">
      <c r="A7966" s="138"/>
      <c r="B7966" s="139">
        <v>4295</v>
      </c>
      <c r="C7966" s="144" t="s">
        <v>12398</v>
      </c>
      <c r="D7966" s="138"/>
    </row>
    <row r="7967" spans="1:4" x14ac:dyDescent="0.25">
      <c r="A7967" s="138"/>
      <c r="B7967" s="139">
        <v>4296</v>
      </c>
      <c r="C7967" s="144" t="s">
        <v>12399</v>
      </c>
      <c r="D7967" s="138"/>
    </row>
    <row r="7968" spans="1:4" x14ac:dyDescent="0.25">
      <c r="A7968" s="138"/>
      <c r="B7968" s="139">
        <v>4297</v>
      </c>
      <c r="C7968" s="144" t="s">
        <v>12400</v>
      </c>
      <c r="D7968" s="138"/>
    </row>
    <row r="7969" spans="1:4" x14ac:dyDescent="0.25">
      <c r="A7969" s="138"/>
      <c r="B7969" s="139">
        <v>4298</v>
      </c>
      <c r="C7969" s="144" t="s">
        <v>12401</v>
      </c>
      <c r="D7969" s="138"/>
    </row>
    <row r="7970" spans="1:4" x14ac:dyDescent="0.25">
      <c r="A7970" s="138"/>
      <c r="B7970" s="139">
        <v>4299</v>
      </c>
      <c r="C7970" s="144" t="s">
        <v>12402</v>
      </c>
      <c r="D7970" s="138"/>
    </row>
    <row r="7971" spans="1:4" x14ac:dyDescent="0.25">
      <c r="A7971" s="138"/>
      <c r="B7971" s="139">
        <v>4300</v>
      </c>
      <c r="C7971" s="144" t="s">
        <v>12403</v>
      </c>
      <c r="D7971" s="138"/>
    </row>
    <row r="7972" spans="1:4" x14ac:dyDescent="0.25">
      <c r="A7972" s="138"/>
      <c r="B7972" s="139">
        <v>4301</v>
      </c>
      <c r="C7972" s="144" t="s">
        <v>12404</v>
      </c>
      <c r="D7972" s="138"/>
    </row>
    <row r="7973" spans="1:4" x14ac:dyDescent="0.25">
      <c r="A7973" s="138"/>
      <c r="B7973" s="139">
        <v>4302</v>
      </c>
      <c r="C7973" s="144" t="s">
        <v>12405</v>
      </c>
      <c r="D7973" s="138"/>
    </row>
    <row r="7974" spans="1:4" ht="45" x14ac:dyDescent="0.25">
      <c r="A7974" s="138"/>
      <c r="B7974" s="139">
        <v>4303</v>
      </c>
      <c r="C7974" s="145" t="s">
        <v>12406</v>
      </c>
      <c r="D7974" s="138"/>
    </row>
    <row r="7975" spans="1:4" x14ac:dyDescent="0.25">
      <c r="A7975" s="138"/>
      <c r="B7975" s="139">
        <v>4304</v>
      </c>
      <c r="C7975" s="144" t="s">
        <v>12407</v>
      </c>
      <c r="D7975" s="138"/>
    </row>
    <row r="7976" spans="1:4" x14ac:dyDescent="0.25">
      <c r="A7976" s="138"/>
      <c r="B7976" s="139">
        <v>4305</v>
      </c>
      <c r="C7976" s="144" t="s">
        <v>12408</v>
      </c>
      <c r="D7976" s="138"/>
    </row>
    <row r="7977" spans="1:4" x14ac:dyDescent="0.25">
      <c r="A7977" s="138"/>
      <c r="B7977" s="139">
        <v>4306</v>
      </c>
      <c r="C7977" s="144" t="s">
        <v>12409</v>
      </c>
      <c r="D7977" s="138"/>
    </row>
    <row r="7978" spans="1:4" x14ac:dyDescent="0.25">
      <c r="A7978" s="138"/>
      <c r="B7978" s="139">
        <v>4307</v>
      </c>
      <c r="C7978" s="144" t="s">
        <v>12410</v>
      </c>
      <c r="D7978" s="138"/>
    </row>
    <row r="7979" spans="1:4" x14ac:dyDescent="0.25">
      <c r="A7979" s="138"/>
      <c r="B7979" s="139">
        <v>4308</v>
      </c>
      <c r="C7979" s="144" t="s">
        <v>12411</v>
      </c>
      <c r="D7979" s="138"/>
    </row>
    <row r="7980" spans="1:4" x14ac:dyDescent="0.25">
      <c r="A7980" s="138"/>
      <c r="B7980" s="139">
        <v>4309</v>
      </c>
      <c r="C7980" s="144" t="s">
        <v>12412</v>
      </c>
      <c r="D7980" s="138"/>
    </row>
    <row r="7981" spans="1:4" x14ac:dyDescent="0.25">
      <c r="A7981" s="138"/>
      <c r="B7981" s="139">
        <v>4310</v>
      </c>
      <c r="C7981" s="144" t="s">
        <v>12413</v>
      </c>
      <c r="D7981" s="138"/>
    </row>
    <row r="7982" spans="1:4" x14ac:dyDescent="0.25">
      <c r="A7982" s="138"/>
      <c r="B7982" s="139">
        <v>4311</v>
      </c>
      <c r="C7982" s="144" t="s">
        <v>12414</v>
      </c>
      <c r="D7982" s="138"/>
    </row>
    <row r="7983" spans="1:4" x14ac:dyDescent="0.25">
      <c r="A7983" s="138"/>
      <c r="B7983" s="139">
        <v>4312</v>
      </c>
      <c r="C7983" s="144" t="s">
        <v>12415</v>
      </c>
      <c r="D7983" s="138"/>
    </row>
    <row r="7984" spans="1:4" x14ac:dyDescent="0.25">
      <c r="A7984" s="138"/>
      <c r="B7984" s="139">
        <v>4313</v>
      </c>
      <c r="C7984" s="144" t="s">
        <v>14101</v>
      </c>
      <c r="D7984" s="144" t="s">
        <v>12416</v>
      </c>
    </row>
    <row r="7985" spans="1:4" x14ac:dyDescent="0.25">
      <c r="A7985" s="138"/>
      <c r="B7985" s="139">
        <v>4313</v>
      </c>
      <c r="C7985" s="144" t="s">
        <v>12416</v>
      </c>
      <c r="D7985" s="144" t="s">
        <v>12416</v>
      </c>
    </row>
    <row r="7986" spans="1:4" x14ac:dyDescent="0.25">
      <c r="A7986" s="138"/>
      <c r="B7986" s="139">
        <v>4314</v>
      </c>
      <c r="C7986" s="144" t="s">
        <v>12417</v>
      </c>
      <c r="D7986" s="138"/>
    </row>
    <row r="7987" spans="1:4" x14ac:dyDescent="0.25">
      <c r="A7987" s="138"/>
      <c r="B7987" s="139">
        <v>4315</v>
      </c>
      <c r="C7987" s="144" t="s">
        <v>12418</v>
      </c>
      <c r="D7987" s="138"/>
    </row>
    <row r="7988" spans="1:4" x14ac:dyDescent="0.25">
      <c r="A7988" s="138"/>
      <c r="B7988" s="139">
        <v>4316</v>
      </c>
      <c r="C7988" s="144" t="s">
        <v>12419</v>
      </c>
      <c r="D7988" s="138"/>
    </row>
    <row r="7989" spans="1:4" x14ac:dyDescent="0.25">
      <c r="A7989" s="138"/>
      <c r="B7989" s="139">
        <v>4317</v>
      </c>
      <c r="C7989" s="144" t="s">
        <v>12420</v>
      </c>
      <c r="D7989" s="138"/>
    </row>
    <row r="7990" spans="1:4" x14ac:dyDescent="0.25">
      <c r="A7990" s="138"/>
      <c r="B7990" s="139">
        <v>4318</v>
      </c>
      <c r="C7990" s="144" t="s">
        <v>12421</v>
      </c>
      <c r="D7990" s="138"/>
    </row>
    <row r="7991" spans="1:4" x14ac:dyDescent="0.25">
      <c r="A7991" s="138"/>
      <c r="B7991" s="139">
        <v>4319</v>
      </c>
      <c r="C7991" s="144" t="s">
        <v>12422</v>
      </c>
      <c r="D7991" s="138"/>
    </row>
    <row r="7992" spans="1:4" x14ac:dyDescent="0.25">
      <c r="A7992" s="138"/>
      <c r="B7992" s="139">
        <v>4320</v>
      </c>
      <c r="C7992" s="144" t="s">
        <v>12423</v>
      </c>
      <c r="D7992" s="138"/>
    </row>
    <row r="7993" spans="1:4" x14ac:dyDescent="0.25">
      <c r="A7993" s="138"/>
      <c r="B7993" s="139">
        <v>4321</v>
      </c>
      <c r="C7993" s="144" t="s">
        <v>12424</v>
      </c>
      <c r="D7993" s="138"/>
    </row>
    <row r="7994" spans="1:4" x14ac:dyDescent="0.25">
      <c r="A7994" s="138"/>
      <c r="B7994" s="139">
        <v>4322</v>
      </c>
      <c r="C7994" s="144" t="s">
        <v>12425</v>
      </c>
      <c r="D7994" s="138"/>
    </row>
    <row r="7995" spans="1:4" x14ac:dyDescent="0.25">
      <c r="A7995" s="138"/>
      <c r="B7995" s="139">
        <v>4323</v>
      </c>
      <c r="C7995" s="144" t="s">
        <v>12426</v>
      </c>
      <c r="D7995" s="138"/>
    </row>
    <row r="7996" spans="1:4" x14ac:dyDescent="0.25">
      <c r="A7996" s="138"/>
      <c r="B7996" s="139">
        <v>4324</v>
      </c>
      <c r="C7996" s="144" t="s">
        <v>12427</v>
      </c>
      <c r="D7996" s="138"/>
    </row>
    <row r="7997" spans="1:4" x14ac:dyDescent="0.25">
      <c r="A7997" s="138"/>
      <c r="B7997" s="139">
        <v>4325</v>
      </c>
      <c r="C7997" s="144" t="s">
        <v>12428</v>
      </c>
      <c r="D7997" s="138"/>
    </row>
    <row r="7998" spans="1:4" x14ac:dyDescent="0.25">
      <c r="A7998" s="138"/>
      <c r="B7998" s="139">
        <v>4326</v>
      </c>
      <c r="C7998" s="144" t="s">
        <v>12429</v>
      </c>
      <c r="D7998" s="138"/>
    </row>
    <row r="7999" spans="1:4" x14ac:dyDescent="0.25">
      <c r="A7999" s="138"/>
      <c r="B7999" s="139">
        <v>4327</v>
      </c>
      <c r="C7999" s="144" t="s">
        <v>12430</v>
      </c>
      <c r="D7999" s="138"/>
    </row>
    <row r="8000" spans="1:4" x14ac:dyDescent="0.25">
      <c r="A8000" s="138"/>
      <c r="B8000" s="139">
        <v>4328</v>
      </c>
      <c r="C8000" s="144" t="s">
        <v>12431</v>
      </c>
      <c r="D8000" s="138"/>
    </row>
    <row r="8001" spans="1:4" x14ac:dyDescent="0.25">
      <c r="A8001" s="138"/>
      <c r="B8001" s="139">
        <v>4329</v>
      </c>
      <c r="C8001" s="144" t="s">
        <v>12432</v>
      </c>
      <c r="D8001" s="138"/>
    </row>
    <row r="8002" spans="1:4" x14ac:dyDescent="0.25">
      <c r="A8002" s="138"/>
      <c r="B8002" s="139">
        <v>4330</v>
      </c>
      <c r="C8002" s="144" t="s">
        <v>12433</v>
      </c>
      <c r="D8002" s="138"/>
    </row>
    <row r="8003" spans="1:4" x14ac:dyDescent="0.25">
      <c r="A8003" s="138"/>
      <c r="B8003" s="139">
        <v>4331</v>
      </c>
      <c r="C8003" s="144" t="s">
        <v>12434</v>
      </c>
      <c r="D8003" s="138"/>
    </row>
    <row r="8004" spans="1:4" x14ac:dyDescent="0.25">
      <c r="A8004" s="138"/>
      <c r="B8004" s="139">
        <v>4332</v>
      </c>
      <c r="C8004" s="144" t="s">
        <v>12435</v>
      </c>
      <c r="D8004" s="138"/>
    </row>
    <row r="8005" spans="1:4" x14ac:dyDescent="0.25">
      <c r="A8005" s="138"/>
      <c r="B8005" s="139">
        <v>4333</v>
      </c>
      <c r="C8005" s="144" t="s">
        <v>12436</v>
      </c>
      <c r="D8005" s="138"/>
    </row>
    <row r="8006" spans="1:4" x14ac:dyDescent="0.25">
      <c r="A8006" s="138"/>
      <c r="B8006" s="139">
        <v>4334</v>
      </c>
      <c r="C8006" s="144" t="s">
        <v>12437</v>
      </c>
      <c r="D8006" s="138"/>
    </row>
    <row r="8007" spans="1:4" x14ac:dyDescent="0.25">
      <c r="A8007" s="138"/>
      <c r="B8007" s="139">
        <v>4335</v>
      </c>
      <c r="C8007" s="144" t="s">
        <v>12438</v>
      </c>
      <c r="D8007" s="138"/>
    </row>
    <row r="8008" spans="1:4" x14ac:dyDescent="0.25">
      <c r="A8008" s="138"/>
      <c r="B8008" s="139">
        <v>4336</v>
      </c>
      <c r="C8008" s="144" t="s">
        <v>12439</v>
      </c>
      <c r="D8008" s="138"/>
    </row>
    <row r="8009" spans="1:4" x14ac:dyDescent="0.25">
      <c r="A8009" s="138"/>
      <c r="B8009" s="139">
        <v>4337</v>
      </c>
      <c r="C8009" s="144" t="s">
        <v>12440</v>
      </c>
      <c r="D8009" s="138"/>
    </row>
    <row r="8010" spans="1:4" x14ac:dyDescent="0.25">
      <c r="A8010" s="138"/>
      <c r="B8010" s="139">
        <v>4338</v>
      </c>
      <c r="C8010" s="144" t="s">
        <v>12441</v>
      </c>
      <c r="D8010" s="138"/>
    </row>
    <row r="8011" spans="1:4" x14ac:dyDescent="0.25">
      <c r="A8011" s="138"/>
      <c r="B8011" s="139">
        <v>4339</v>
      </c>
      <c r="C8011" s="144" t="s">
        <v>12442</v>
      </c>
      <c r="D8011" s="138"/>
    </row>
    <row r="8012" spans="1:4" x14ac:dyDescent="0.25">
      <c r="A8012" s="138"/>
      <c r="B8012" s="139">
        <v>4340</v>
      </c>
      <c r="C8012" s="144" t="s">
        <v>12443</v>
      </c>
      <c r="D8012" s="138"/>
    </row>
    <row r="8013" spans="1:4" x14ac:dyDescent="0.25">
      <c r="A8013" s="138"/>
      <c r="B8013" s="139">
        <v>4341</v>
      </c>
      <c r="C8013" s="144" t="s">
        <v>12444</v>
      </c>
      <c r="D8013" s="138"/>
    </row>
    <row r="8014" spans="1:4" x14ac:dyDescent="0.25">
      <c r="A8014" s="138"/>
      <c r="B8014" s="139">
        <v>4342</v>
      </c>
      <c r="C8014" s="144" t="s">
        <v>12445</v>
      </c>
      <c r="D8014" s="138"/>
    </row>
    <row r="8015" spans="1:4" x14ac:dyDescent="0.25">
      <c r="A8015" s="138"/>
      <c r="B8015" s="139">
        <v>4343</v>
      </c>
      <c r="C8015" s="144" t="s">
        <v>12446</v>
      </c>
      <c r="D8015" s="138"/>
    </row>
    <row r="8016" spans="1:4" x14ac:dyDescent="0.25">
      <c r="A8016" s="138"/>
      <c r="B8016" s="139">
        <v>4344</v>
      </c>
      <c r="C8016" s="144" t="s">
        <v>12447</v>
      </c>
      <c r="D8016" s="138"/>
    </row>
    <row r="8017" spans="1:4" x14ac:dyDescent="0.25">
      <c r="A8017" s="138"/>
      <c r="B8017" s="139">
        <v>4345</v>
      </c>
      <c r="C8017" s="144" t="s">
        <v>12448</v>
      </c>
      <c r="D8017" s="138"/>
    </row>
    <row r="8018" spans="1:4" x14ac:dyDescent="0.25">
      <c r="A8018" s="138"/>
      <c r="B8018" s="139">
        <v>4346</v>
      </c>
      <c r="C8018" s="144" t="s">
        <v>12449</v>
      </c>
      <c r="D8018" s="138"/>
    </row>
    <row r="8019" spans="1:4" x14ac:dyDescent="0.25">
      <c r="A8019" s="138"/>
      <c r="B8019" s="139">
        <v>4347</v>
      </c>
      <c r="C8019" s="144" t="s">
        <v>12450</v>
      </c>
      <c r="D8019" s="138"/>
    </row>
    <row r="8020" spans="1:4" x14ac:dyDescent="0.25">
      <c r="A8020" s="138"/>
      <c r="B8020" s="139">
        <v>4348</v>
      </c>
      <c r="C8020" s="144" t="s">
        <v>12451</v>
      </c>
      <c r="D8020" s="138"/>
    </row>
    <row r="8021" spans="1:4" x14ac:dyDescent="0.25">
      <c r="A8021" s="138"/>
      <c r="B8021" s="139">
        <v>4349</v>
      </c>
      <c r="C8021" s="144" t="s">
        <v>12452</v>
      </c>
      <c r="D8021" s="138"/>
    </row>
    <row r="8022" spans="1:4" x14ac:dyDescent="0.25">
      <c r="A8022" s="138"/>
      <c r="B8022" s="139">
        <v>4350</v>
      </c>
      <c r="C8022" s="144" t="s">
        <v>12453</v>
      </c>
      <c r="D8022" s="138"/>
    </row>
    <row r="8023" spans="1:4" x14ac:dyDescent="0.25">
      <c r="A8023" s="138"/>
      <c r="B8023" s="139">
        <v>4351</v>
      </c>
      <c r="C8023" s="144" t="s">
        <v>12454</v>
      </c>
      <c r="D8023" s="138"/>
    </row>
    <row r="8024" spans="1:4" x14ac:dyDescent="0.25">
      <c r="A8024" s="138"/>
      <c r="B8024" s="139">
        <v>4352</v>
      </c>
      <c r="C8024" s="144" t="s">
        <v>12455</v>
      </c>
      <c r="D8024" s="138"/>
    </row>
    <row r="8025" spans="1:4" x14ac:dyDescent="0.25">
      <c r="A8025" s="138"/>
      <c r="B8025" s="139">
        <v>4353</v>
      </c>
      <c r="C8025" s="144" t="s">
        <v>12456</v>
      </c>
      <c r="D8025" s="138"/>
    </row>
    <row r="8026" spans="1:4" x14ac:dyDescent="0.25">
      <c r="A8026" s="138"/>
      <c r="B8026" s="139">
        <v>4354</v>
      </c>
      <c r="C8026" s="144" t="s">
        <v>12457</v>
      </c>
      <c r="D8026" s="138"/>
    </row>
    <row r="8027" spans="1:4" x14ac:dyDescent="0.25">
      <c r="A8027" s="138"/>
      <c r="B8027" s="139">
        <v>4355</v>
      </c>
      <c r="C8027" s="144" t="s">
        <v>12458</v>
      </c>
      <c r="D8027" s="138"/>
    </row>
    <row r="8028" spans="1:4" x14ac:dyDescent="0.25">
      <c r="A8028" s="138"/>
      <c r="B8028" s="139">
        <v>4356</v>
      </c>
      <c r="C8028" s="144" t="s">
        <v>12459</v>
      </c>
      <c r="D8028" s="138"/>
    </row>
    <row r="8029" spans="1:4" x14ac:dyDescent="0.25">
      <c r="A8029" s="138"/>
      <c r="B8029" s="139">
        <v>4357</v>
      </c>
      <c r="C8029" s="144" t="s">
        <v>12460</v>
      </c>
      <c r="D8029" s="138"/>
    </row>
    <row r="8030" spans="1:4" x14ac:dyDescent="0.25">
      <c r="A8030" s="138"/>
      <c r="B8030" s="139">
        <v>4358</v>
      </c>
      <c r="C8030" s="144" t="s">
        <v>12461</v>
      </c>
      <c r="D8030" s="138"/>
    </row>
    <row r="8031" spans="1:4" x14ac:dyDescent="0.25">
      <c r="A8031" s="138"/>
      <c r="B8031" s="139">
        <v>4359</v>
      </c>
      <c r="C8031" s="144" t="s">
        <v>12462</v>
      </c>
      <c r="D8031" s="138"/>
    </row>
    <row r="8032" spans="1:4" x14ac:dyDescent="0.25">
      <c r="A8032" s="138"/>
      <c r="B8032" s="139">
        <v>4360</v>
      </c>
      <c r="C8032" s="144" t="s">
        <v>12463</v>
      </c>
      <c r="D8032" s="138"/>
    </row>
    <row r="8033" spans="1:4" x14ac:dyDescent="0.25">
      <c r="A8033" s="138"/>
      <c r="B8033" s="139">
        <v>4361</v>
      </c>
      <c r="C8033" s="144" t="s">
        <v>12464</v>
      </c>
      <c r="D8033" s="138"/>
    </row>
    <row r="8034" spans="1:4" x14ac:dyDescent="0.25">
      <c r="A8034" s="138"/>
      <c r="B8034" s="139">
        <v>4362</v>
      </c>
      <c r="C8034" s="144" t="s">
        <v>12465</v>
      </c>
      <c r="D8034" s="138"/>
    </row>
    <row r="8035" spans="1:4" x14ac:dyDescent="0.25">
      <c r="A8035" s="138"/>
      <c r="B8035" s="139">
        <v>4363</v>
      </c>
      <c r="C8035" s="144" t="s">
        <v>12466</v>
      </c>
      <c r="D8035" s="138"/>
    </row>
    <row r="8036" spans="1:4" x14ac:dyDescent="0.25">
      <c r="A8036" s="138"/>
      <c r="B8036" s="139">
        <v>4364</v>
      </c>
      <c r="C8036" s="144" t="s">
        <v>12467</v>
      </c>
      <c r="D8036" s="138"/>
    </row>
    <row r="8037" spans="1:4" x14ac:dyDescent="0.25">
      <c r="A8037" s="138"/>
      <c r="B8037" s="139">
        <v>4365</v>
      </c>
      <c r="C8037" s="144" t="s">
        <v>12468</v>
      </c>
      <c r="D8037" s="138"/>
    </row>
    <row r="8038" spans="1:4" x14ac:dyDescent="0.25">
      <c r="A8038" s="138"/>
      <c r="B8038" s="139">
        <v>4366</v>
      </c>
      <c r="C8038" s="144" t="s">
        <v>12469</v>
      </c>
      <c r="D8038" s="138"/>
    </row>
    <row r="8039" spans="1:4" x14ac:dyDescent="0.25">
      <c r="A8039" s="138"/>
      <c r="B8039" s="139">
        <v>4367</v>
      </c>
      <c r="C8039" s="144" t="s">
        <v>12470</v>
      </c>
      <c r="D8039" s="138"/>
    </row>
    <row r="8040" spans="1:4" x14ac:dyDescent="0.25">
      <c r="A8040" s="138"/>
      <c r="B8040" s="139">
        <v>4368</v>
      </c>
      <c r="C8040" s="144" t="s">
        <v>12471</v>
      </c>
      <c r="D8040" s="138"/>
    </row>
    <row r="8041" spans="1:4" x14ac:dyDescent="0.25">
      <c r="A8041" s="138"/>
      <c r="B8041" s="139">
        <v>4369</v>
      </c>
      <c r="C8041" s="144" t="s">
        <v>12472</v>
      </c>
      <c r="D8041" s="138"/>
    </row>
    <row r="8042" spans="1:4" x14ac:dyDescent="0.25">
      <c r="A8042" s="138"/>
      <c r="B8042" s="139">
        <v>4370</v>
      </c>
      <c r="C8042" s="144" t="s">
        <v>12473</v>
      </c>
      <c r="D8042" s="138"/>
    </row>
    <row r="8043" spans="1:4" x14ac:dyDescent="0.25">
      <c r="A8043" s="138"/>
      <c r="B8043" s="139">
        <v>4371</v>
      </c>
      <c r="C8043" s="144" t="s">
        <v>12474</v>
      </c>
      <c r="D8043" s="138"/>
    </row>
    <row r="8044" spans="1:4" x14ac:dyDescent="0.25">
      <c r="A8044" s="138"/>
      <c r="B8044" s="139">
        <v>4372</v>
      </c>
      <c r="C8044" s="144" t="s">
        <v>12475</v>
      </c>
      <c r="D8044" s="138"/>
    </row>
    <row r="8045" spans="1:4" x14ac:dyDescent="0.25">
      <c r="A8045" s="138"/>
      <c r="B8045" s="139">
        <v>4373</v>
      </c>
      <c r="C8045" s="144" t="s">
        <v>12476</v>
      </c>
      <c r="D8045" s="138"/>
    </row>
    <row r="8046" spans="1:4" x14ac:dyDescent="0.25">
      <c r="A8046" s="138"/>
      <c r="B8046" s="139">
        <v>4374</v>
      </c>
      <c r="C8046" s="144" t="s">
        <v>12477</v>
      </c>
      <c r="D8046" s="138"/>
    </row>
    <row r="8047" spans="1:4" x14ac:dyDescent="0.25">
      <c r="A8047" s="138"/>
      <c r="B8047" s="139">
        <v>4375</v>
      </c>
      <c r="C8047" s="144" t="s">
        <v>12478</v>
      </c>
      <c r="D8047" s="138"/>
    </row>
    <row r="8048" spans="1:4" x14ac:dyDescent="0.25">
      <c r="A8048" s="138"/>
      <c r="B8048" s="139">
        <v>4376</v>
      </c>
      <c r="C8048" s="144" t="s">
        <v>12479</v>
      </c>
      <c r="D8048" s="138"/>
    </row>
    <row r="8049" spans="1:4" x14ac:dyDescent="0.25">
      <c r="A8049" s="138"/>
      <c r="B8049" s="139">
        <v>4377</v>
      </c>
      <c r="C8049" s="144" t="s">
        <v>12480</v>
      </c>
      <c r="D8049" s="138"/>
    </row>
    <row r="8050" spans="1:4" x14ac:dyDescent="0.25">
      <c r="A8050" s="138"/>
      <c r="B8050" s="139">
        <v>4380</v>
      </c>
      <c r="C8050" s="145" t="s">
        <v>12481</v>
      </c>
      <c r="D8050" s="138"/>
    </row>
    <row r="8051" spans="1:4" x14ac:dyDescent="0.25">
      <c r="A8051" s="138"/>
      <c r="B8051" s="139">
        <v>4381</v>
      </c>
      <c r="C8051" s="144" t="s">
        <v>12482</v>
      </c>
      <c r="D8051" s="138"/>
    </row>
    <row r="8052" spans="1:4" x14ac:dyDescent="0.25">
      <c r="A8052" s="138"/>
      <c r="B8052" s="139">
        <v>4382</v>
      </c>
      <c r="C8052" s="144" t="s">
        <v>12483</v>
      </c>
      <c r="D8052" s="138"/>
    </row>
    <row r="8053" spans="1:4" x14ac:dyDescent="0.25">
      <c r="A8053" s="138"/>
      <c r="B8053" s="139">
        <v>4383</v>
      </c>
      <c r="C8053" s="144" t="s">
        <v>12484</v>
      </c>
      <c r="D8053" s="138"/>
    </row>
    <row r="8054" spans="1:4" x14ac:dyDescent="0.25">
      <c r="A8054" s="138"/>
      <c r="B8054" s="139">
        <v>4384</v>
      </c>
      <c r="C8054" s="144" t="s">
        <v>12485</v>
      </c>
      <c r="D8054" s="138"/>
    </row>
    <row r="8055" spans="1:4" x14ac:dyDescent="0.25">
      <c r="A8055" s="138"/>
      <c r="B8055" s="139">
        <v>4385</v>
      </c>
      <c r="C8055" s="144" t="s">
        <v>12486</v>
      </c>
      <c r="D8055" s="138"/>
    </row>
    <row r="8056" spans="1:4" x14ac:dyDescent="0.25">
      <c r="A8056" s="138"/>
      <c r="B8056" s="139">
        <v>4386</v>
      </c>
      <c r="C8056" s="144" t="s">
        <v>12487</v>
      </c>
      <c r="D8056" s="138"/>
    </row>
    <row r="8057" spans="1:4" x14ac:dyDescent="0.25">
      <c r="A8057" s="138"/>
      <c r="B8057" s="139">
        <v>4387</v>
      </c>
      <c r="C8057" s="144" t="s">
        <v>12488</v>
      </c>
      <c r="D8057" s="138"/>
    </row>
    <row r="8058" spans="1:4" x14ac:dyDescent="0.25">
      <c r="A8058" s="138"/>
      <c r="B8058" s="139">
        <v>4388</v>
      </c>
      <c r="C8058" s="144" t="s">
        <v>12489</v>
      </c>
      <c r="D8058" s="138"/>
    </row>
    <row r="8059" spans="1:4" x14ac:dyDescent="0.25">
      <c r="A8059" s="138"/>
      <c r="B8059" s="139">
        <v>4389</v>
      </c>
      <c r="C8059" s="144" t="s">
        <v>12490</v>
      </c>
      <c r="D8059" s="138"/>
    </row>
    <row r="8060" spans="1:4" x14ac:dyDescent="0.25">
      <c r="A8060" s="138"/>
      <c r="B8060" s="139">
        <v>4390</v>
      </c>
      <c r="C8060" s="144" t="s">
        <v>12491</v>
      </c>
      <c r="D8060" s="138"/>
    </row>
    <row r="8061" spans="1:4" x14ac:dyDescent="0.25">
      <c r="A8061" s="138"/>
      <c r="B8061" s="139">
        <v>4390</v>
      </c>
      <c r="C8061" s="144" t="s">
        <v>14127</v>
      </c>
      <c r="D8061" s="144" t="s">
        <v>12491</v>
      </c>
    </row>
    <row r="8062" spans="1:4" x14ac:dyDescent="0.25">
      <c r="A8062" s="138"/>
      <c r="B8062" s="139">
        <v>4391</v>
      </c>
      <c r="C8062" s="144" t="s">
        <v>12492</v>
      </c>
      <c r="D8062" s="138"/>
    </row>
    <row r="8063" spans="1:4" x14ac:dyDescent="0.25">
      <c r="A8063" s="138"/>
      <c r="B8063" s="139">
        <v>4392</v>
      </c>
      <c r="C8063" s="144" t="s">
        <v>12493</v>
      </c>
      <c r="D8063" s="138"/>
    </row>
    <row r="8064" spans="1:4" x14ac:dyDescent="0.25">
      <c r="A8064" s="138"/>
      <c r="B8064" s="139">
        <v>4393</v>
      </c>
      <c r="C8064" s="144" t="s">
        <v>12494</v>
      </c>
      <c r="D8064" s="138"/>
    </row>
    <row r="8065" spans="1:4" x14ac:dyDescent="0.25">
      <c r="A8065" s="138"/>
      <c r="B8065" s="139">
        <v>4394</v>
      </c>
      <c r="C8065" s="144" t="s">
        <v>12495</v>
      </c>
      <c r="D8065" s="138"/>
    </row>
    <row r="8066" spans="1:4" x14ac:dyDescent="0.25">
      <c r="A8066" s="138"/>
      <c r="B8066" s="139">
        <v>4395</v>
      </c>
      <c r="C8066" s="144" t="s">
        <v>12496</v>
      </c>
      <c r="D8066" s="138"/>
    </row>
    <row r="8067" spans="1:4" x14ac:dyDescent="0.25">
      <c r="A8067" s="138"/>
      <c r="B8067" s="139">
        <v>4396</v>
      </c>
      <c r="C8067" s="144" t="s">
        <v>12497</v>
      </c>
      <c r="D8067" s="138"/>
    </row>
    <row r="8068" spans="1:4" x14ac:dyDescent="0.25">
      <c r="A8068" s="138"/>
      <c r="B8068" s="139">
        <v>4397</v>
      </c>
      <c r="C8068" s="144" t="s">
        <v>12498</v>
      </c>
      <c r="D8068" s="138"/>
    </row>
    <row r="8069" spans="1:4" x14ac:dyDescent="0.25">
      <c r="A8069" s="138"/>
      <c r="B8069" s="139">
        <v>4398</v>
      </c>
      <c r="C8069" s="144" t="s">
        <v>12499</v>
      </c>
      <c r="D8069" s="138"/>
    </row>
    <row r="8070" spans="1:4" x14ac:dyDescent="0.25">
      <c r="A8070" s="138"/>
      <c r="B8070" s="139">
        <v>4399</v>
      </c>
      <c r="C8070" s="144" t="s">
        <v>12500</v>
      </c>
      <c r="D8070" s="138"/>
    </row>
    <row r="8071" spans="1:4" ht="30" x14ac:dyDescent="0.25">
      <c r="A8071" s="138"/>
      <c r="B8071" s="139">
        <v>4400</v>
      </c>
      <c r="C8071" s="145" t="s">
        <v>12501</v>
      </c>
      <c r="D8071" s="138"/>
    </row>
    <row r="8072" spans="1:4" x14ac:dyDescent="0.25">
      <c r="A8072" s="138"/>
      <c r="B8072" s="139">
        <v>4401</v>
      </c>
      <c r="C8072" s="144" t="s">
        <v>12502</v>
      </c>
      <c r="D8072" s="138"/>
    </row>
    <row r="8073" spans="1:4" x14ac:dyDescent="0.25">
      <c r="A8073" s="138"/>
      <c r="B8073" s="139">
        <v>4402</v>
      </c>
      <c r="C8073" s="144" t="s">
        <v>12503</v>
      </c>
      <c r="D8073" s="138"/>
    </row>
    <row r="8074" spans="1:4" x14ac:dyDescent="0.25">
      <c r="A8074" s="138"/>
      <c r="B8074" s="139">
        <v>4403</v>
      </c>
      <c r="C8074" s="144" t="s">
        <v>12504</v>
      </c>
      <c r="D8074" s="138"/>
    </row>
    <row r="8075" spans="1:4" x14ac:dyDescent="0.25">
      <c r="A8075" s="138"/>
      <c r="B8075" s="139">
        <v>4404</v>
      </c>
      <c r="C8075" s="144" t="s">
        <v>12505</v>
      </c>
      <c r="D8075" s="138"/>
    </row>
    <row r="8076" spans="1:4" x14ac:dyDescent="0.25">
      <c r="A8076" s="138"/>
      <c r="B8076" s="139">
        <v>4405</v>
      </c>
      <c r="C8076" s="144" t="s">
        <v>12506</v>
      </c>
      <c r="D8076" s="138"/>
    </row>
    <row r="8077" spans="1:4" x14ac:dyDescent="0.25">
      <c r="A8077" s="138"/>
      <c r="B8077" s="139">
        <v>4406</v>
      </c>
      <c r="C8077" s="144" t="s">
        <v>12507</v>
      </c>
      <c r="D8077" s="138"/>
    </row>
    <row r="8078" spans="1:4" x14ac:dyDescent="0.25">
      <c r="A8078" s="138"/>
      <c r="B8078" s="139">
        <v>4407</v>
      </c>
      <c r="C8078" s="144" t="s">
        <v>12508</v>
      </c>
      <c r="D8078" s="138"/>
    </row>
    <row r="8079" spans="1:4" x14ac:dyDescent="0.25">
      <c r="A8079" s="138"/>
      <c r="B8079" s="139">
        <v>4408</v>
      </c>
      <c r="C8079" s="144" t="s">
        <v>12509</v>
      </c>
      <c r="D8079" s="138"/>
    </row>
    <row r="8080" spans="1:4" x14ac:dyDescent="0.25">
      <c r="A8080" s="138"/>
      <c r="B8080" s="139">
        <v>4409</v>
      </c>
      <c r="C8080" s="144" t="s">
        <v>12510</v>
      </c>
      <c r="D8080" s="138"/>
    </row>
    <row r="8081" spans="1:4" x14ac:dyDescent="0.25">
      <c r="A8081" s="138"/>
      <c r="B8081" s="139">
        <v>4410</v>
      </c>
      <c r="C8081" s="144" t="s">
        <v>12511</v>
      </c>
      <c r="D8081" s="138"/>
    </row>
    <row r="8082" spans="1:4" x14ac:dyDescent="0.25">
      <c r="A8082" s="138"/>
      <c r="B8082" s="139">
        <v>4411</v>
      </c>
      <c r="C8082" s="144" t="s">
        <v>12512</v>
      </c>
      <c r="D8082" s="138"/>
    </row>
    <row r="8083" spans="1:4" x14ac:dyDescent="0.25">
      <c r="A8083" s="138"/>
      <c r="B8083" s="139">
        <v>4412</v>
      </c>
      <c r="C8083" s="144" t="s">
        <v>12513</v>
      </c>
      <c r="D8083" s="138"/>
    </row>
    <row r="8084" spans="1:4" x14ac:dyDescent="0.25">
      <c r="A8084" s="138"/>
      <c r="B8084" s="139">
        <v>4413</v>
      </c>
      <c r="C8084" s="144" t="s">
        <v>12514</v>
      </c>
      <c r="D8084" s="138"/>
    </row>
    <row r="8085" spans="1:4" x14ac:dyDescent="0.25">
      <c r="A8085" s="138"/>
      <c r="B8085" s="139">
        <v>4414</v>
      </c>
      <c r="C8085" s="144" t="s">
        <v>12515</v>
      </c>
      <c r="D8085" s="138"/>
    </row>
    <row r="8086" spans="1:4" x14ac:dyDescent="0.25">
      <c r="A8086" s="138"/>
      <c r="B8086" s="139">
        <v>4415</v>
      </c>
      <c r="C8086" s="144" t="s">
        <v>12516</v>
      </c>
      <c r="D8086" s="138"/>
    </row>
    <row r="8087" spans="1:4" x14ac:dyDescent="0.25">
      <c r="A8087" s="138"/>
      <c r="B8087" s="139">
        <v>4416</v>
      </c>
      <c r="C8087" s="144" t="s">
        <v>12517</v>
      </c>
      <c r="D8087" s="138"/>
    </row>
    <row r="8088" spans="1:4" x14ac:dyDescent="0.25">
      <c r="A8088" s="138"/>
      <c r="B8088" s="139">
        <v>4417</v>
      </c>
      <c r="C8088" s="144" t="s">
        <v>12518</v>
      </c>
      <c r="D8088" s="138"/>
    </row>
    <row r="8089" spans="1:4" x14ac:dyDescent="0.25">
      <c r="A8089" s="138"/>
      <c r="B8089" s="139">
        <v>4418</v>
      </c>
      <c r="C8089" s="144" t="s">
        <v>12519</v>
      </c>
      <c r="D8089" s="138"/>
    </row>
    <row r="8090" spans="1:4" x14ac:dyDescent="0.25">
      <c r="A8090" s="138"/>
      <c r="B8090" s="139">
        <v>4419</v>
      </c>
      <c r="C8090" s="144" t="s">
        <v>12520</v>
      </c>
      <c r="D8090" s="138"/>
    </row>
    <row r="8091" spans="1:4" x14ac:dyDescent="0.25">
      <c r="A8091" s="138"/>
      <c r="B8091" s="139">
        <v>4420</v>
      </c>
      <c r="C8091" s="144" t="s">
        <v>12521</v>
      </c>
      <c r="D8091" s="138"/>
    </row>
    <row r="8092" spans="1:4" x14ac:dyDescent="0.25">
      <c r="A8092" s="138"/>
      <c r="B8092" s="139">
        <v>4421</v>
      </c>
      <c r="C8092" s="144" t="s">
        <v>12522</v>
      </c>
      <c r="D8092" s="138"/>
    </row>
    <row r="8093" spans="1:4" x14ac:dyDescent="0.25">
      <c r="A8093" s="138"/>
      <c r="B8093" s="139">
        <v>4422</v>
      </c>
      <c r="C8093" s="144" t="s">
        <v>12523</v>
      </c>
      <c r="D8093" s="138"/>
    </row>
    <row r="8094" spans="1:4" x14ac:dyDescent="0.25">
      <c r="A8094" s="138"/>
      <c r="B8094" s="139">
        <v>4423</v>
      </c>
      <c r="C8094" s="144" t="s">
        <v>12524</v>
      </c>
      <c r="D8094" s="138"/>
    </row>
    <row r="8095" spans="1:4" x14ac:dyDescent="0.25">
      <c r="A8095" s="138"/>
      <c r="B8095" s="139">
        <v>4424</v>
      </c>
      <c r="C8095" s="144" t="s">
        <v>12525</v>
      </c>
      <c r="D8095" s="138"/>
    </row>
    <row r="8096" spans="1:4" x14ac:dyDescent="0.25">
      <c r="A8096" s="138"/>
      <c r="B8096" s="139">
        <v>4425</v>
      </c>
      <c r="C8096" s="144" t="s">
        <v>12526</v>
      </c>
      <c r="D8096" s="138"/>
    </row>
    <row r="8097" spans="1:4" x14ac:dyDescent="0.25">
      <c r="A8097" s="138"/>
      <c r="B8097" s="139">
        <v>4426</v>
      </c>
      <c r="C8097" s="144" t="s">
        <v>12527</v>
      </c>
      <c r="D8097" s="138"/>
    </row>
    <row r="8098" spans="1:4" x14ac:dyDescent="0.25">
      <c r="A8098" s="138"/>
      <c r="B8098" s="139">
        <v>4427</v>
      </c>
      <c r="C8098" s="144" t="s">
        <v>12528</v>
      </c>
      <c r="D8098" s="138"/>
    </row>
    <row r="8099" spans="1:4" x14ac:dyDescent="0.25">
      <c r="A8099" s="138"/>
      <c r="B8099" s="139">
        <v>4428</v>
      </c>
      <c r="C8099" s="144" t="s">
        <v>12529</v>
      </c>
      <c r="D8099" s="138"/>
    </row>
    <row r="8100" spans="1:4" x14ac:dyDescent="0.25">
      <c r="A8100" s="138"/>
      <c r="B8100" s="139">
        <v>4429</v>
      </c>
      <c r="C8100" s="144" t="s">
        <v>12530</v>
      </c>
      <c r="D8100" s="138"/>
    </row>
    <row r="8101" spans="1:4" x14ac:dyDescent="0.25">
      <c r="A8101" s="138"/>
      <c r="B8101" s="139">
        <v>4430</v>
      </c>
      <c r="C8101" s="144" t="s">
        <v>12531</v>
      </c>
      <c r="D8101" s="138"/>
    </row>
    <row r="8102" spans="1:4" x14ac:dyDescent="0.25">
      <c r="A8102" s="138"/>
      <c r="B8102" s="139">
        <v>4431</v>
      </c>
      <c r="C8102" s="144" t="s">
        <v>12532</v>
      </c>
      <c r="D8102" s="138"/>
    </row>
    <row r="8103" spans="1:4" x14ac:dyDescent="0.25">
      <c r="A8103" s="138"/>
      <c r="B8103" s="139">
        <v>4432</v>
      </c>
      <c r="C8103" s="144" t="s">
        <v>12533</v>
      </c>
      <c r="D8103" s="138"/>
    </row>
    <row r="8104" spans="1:4" x14ac:dyDescent="0.25">
      <c r="A8104" s="138"/>
      <c r="B8104" s="139">
        <v>4433</v>
      </c>
      <c r="C8104" s="144" t="s">
        <v>12534</v>
      </c>
      <c r="D8104" s="138"/>
    </row>
    <row r="8105" spans="1:4" x14ac:dyDescent="0.25">
      <c r="A8105" s="138"/>
      <c r="B8105" s="139">
        <v>4434</v>
      </c>
      <c r="C8105" s="144" t="s">
        <v>12535</v>
      </c>
      <c r="D8105" s="138"/>
    </row>
    <row r="8106" spans="1:4" x14ac:dyDescent="0.25">
      <c r="A8106" s="138"/>
      <c r="B8106" s="139">
        <v>4435</v>
      </c>
      <c r="C8106" s="144" t="s">
        <v>12536</v>
      </c>
      <c r="D8106" s="138"/>
    </row>
    <row r="8107" spans="1:4" x14ac:dyDescent="0.25">
      <c r="A8107" s="138"/>
      <c r="B8107" s="139">
        <v>4436</v>
      </c>
      <c r="C8107" s="144" t="s">
        <v>12537</v>
      </c>
      <c r="D8107" s="138"/>
    </row>
    <row r="8108" spans="1:4" x14ac:dyDescent="0.25">
      <c r="A8108" s="138"/>
      <c r="B8108" s="139">
        <v>4437</v>
      </c>
      <c r="C8108" s="144" t="s">
        <v>12538</v>
      </c>
      <c r="D8108" s="138"/>
    </row>
    <row r="8109" spans="1:4" x14ac:dyDescent="0.25">
      <c r="A8109" s="138"/>
      <c r="B8109" s="139">
        <v>4438</v>
      </c>
      <c r="C8109" s="144" t="s">
        <v>12539</v>
      </c>
      <c r="D8109" s="138"/>
    </row>
    <row r="8110" spans="1:4" x14ac:dyDescent="0.25">
      <c r="A8110" s="138"/>
      <c r="B8110" s="139">
        <v>4439</v>
      </c>
      <c r="C8110" s="144" t="s">
        <v>12540</v>
      </c>
      <c r="D8110" s="138"/>
    </row>
    <row r="8111" spans="1:4" x14ac:dyDescent="0.25">
      <c r="A8111" s="138"/>
      <c r="B8111" s="139">
        <v>4440</v>
      </c>
      <c r="C8111" s="144" t="s">
        <v>12541</v>
      </c>
      <c r="D8111" s="138"/>
    </row>
    <row r="8112" spans="1:4" x14ac:dyDescent="0.25">
      <c r="A8112" s="138"/>
      <c r="B8112" s="139">
        <v>4441</v>
      </c>
      <c r="C8112" s="144" t="s">
        <v>12542</v>
      </c>
      <c r="D8112" s="138"/>
    </row>
    <row r="8113" spans="1:4" x14ac:dyDescent="0.25">
      <c r="A8113" s="138"/>
      <c r="B8113" s="139">
        <v>4442</v>
      </c>
      <c r="C8113" s="144" t="s">
        <v>12543</v>
      </c>
      <c r="D8113" s="138"/>
    </row>
    <row r="8114" spans="1:4" x14ac:dyDescent="0.25">
      <c r="A8114" s="138"/>
      <c r="B8114" s="139">
        <v>4443</v>
      </c>
      <c r="C8114" s="144" t="s">
        <v>12544</v>
      </c>
      <c r="D8114" s="138"/>
    </row>
    <row r="8115" spans="1:4" x14ac:dyDescent="0.25">
      <c r="A8115" s="138"/>
      <c r="B8115" s="139">
        <v>4444</v>
      </c>
      <c r="C8115" s="144" t="s">
        <v>12545</v>
      </c>
      <c r="D8115" s="138"/>
    </row>
    <row r="8116" spans="1:4" x14ac:dyDescent="0.25">
      <c r="A8116" s="138"/>
      <c r="B8116" s="139">
        <v>4445</v>
      </c>
      <c r="C8116" s="144" t="s">
        <v>12546</v>
      </c>
      <c r="D8116" s="138"/>
    </row>
    <row r="8117" spans="1:4" x14ac:dyDescent="0.25">
      <c r="A8117" s="138"/>
      <c r="B8117" s="139">
        <v>4446</v>
      </c>
      <c r="C8117" s="144" t="s">
        <v>12547</v>
      </c>
      <c r="D8117" s="138"/>
    </row>
    <row r="8118" spans="1:4" x14ac:dyDescent="0.25">
      <c r="A8118" s="138"/>
      <c r="B8118" s="139">
        <v>4447</v>
      </c>
      <c r="C8118" s="144" t="s">
        <v>12548</v>
      </c>
      <c r="D8118" s="138"/>
    </row>
    <row r="8119" spans="1:4" x14ac:dyDescent="0.25">
      <c r="A8119" s="138"/>
      <c r="B8119" s="139">
        <v>4448</v>
      </c>
      <c r="C8119" s="144" t="s">
        <v>12549</v>
      </c>
      <c r="D8119" s="138"/>
    </row>
    <row r="8120" spans="1:4" x14ac:dyDescent="0.25">
      <c r="A8120" s="138"/>
      <c r="B8120" s="139">
        <v>4449</v>
      </c>
      <c r="C8120" s="144" t="s">
        <v>12550</v>
      </c>
      <c r="D8120" s="138"/>
    </row>
    <row r="8121" spans="1:4" x14ac:dyDescent="0.25">
      <c r="A8121" s="138"/>
      <c r="B8121" s="139">
        <v>4450</v>
      </c>
      <c r="C8121" s="144" t="s">
        <v>12551</v>
      </c>
      <c r="D8121" s="138"/>
    </row>
    <row r="8122" spans="1:4" x14ac:dyDescent="0.25">
      <c r="A8122" s="138"/>
      <c r="B8122" s="139">
        <v>4451</v>
      </c>
      <c r="C8122" s="144" t="s">
        <v>12552</v>
      </c>
      <c r="D8122" s="138"/>
    </row>
    <row r="8123" spans="1:4" x14ac:dyDescent="0.25">
      <c r="A8123" s="138"/>
      <c r="B8123" s="139">
        <v>4452</v>
      </c>
      <c r="C8123" s="144" t="s">
        <v>12553</v>
      </c>
      <c r="D8123" s="138"/>
    </row>
    <row r="8124" spans="1:4" x14ac:dyDescent="0.25">
      <c r="A8124" s="138"/>
      <c r="B8124" s="139">
        <v>4453</v>
      </c>
      <c r="C8124" s="144" t="s">
        <v>12554</v>
      </c>
      <c r="D8124" s="138"/>
    </row>
    <row r="8125" spans="1:4" x14ac:dyDescent="0.25">
      <c r="A8125" s="138"/>
      <c r="B8125" s="139">
        <v>4454</v>
      </c>
      <c r="C8125" s="144" t="s">
        <v>12555</v>
      </c>
      <c r="D8125" s="138"/>
    </row>
    <row r="8126" spans="1:4" x14ac:dyDescent="0.25">
      <c r="A8126" s="138"/>
      <c r="B8126" s="139">
        <v>4455</v>
      </c>
      <c r="C8126" s="144" t="s">
        <v>12556</v>
      </c>
      <c r="D8126" s="138"/>
    </row>
    <row r="8127" spans="1:4" x14ac:dyDescent="0.25">
      <c r="A8127" s="138"/>
      <c r="B8127" s="139">
        <v>4456</v>
      </c>
      <c r="C8127" s="144" t="s">
        <v>12557</v>
      </c>
      <c r="D8127" s="138"/>
    </row>
    <row r="8128" spans="1:4" x14ac:dyDescent="0.25">
      <c r="A8128" s="138"/>
      <c r="B8128" s="139">
        <v>4457</v>
      </c>
      <c r="C8128" s="144" t="s">
        <v>12558</v>
      </c>
      <c r="D8128" s="138"/>
    </row>
    <row r="8129" spans="1:4" x14ac:dyDescent="0.25">
      <c r="A8129" s="138"/>
      <c r="B8129" s="139">
        <v>4458</v>
      </c>
      <c r="C8129" s="144" t="s">
        <v>12559</v>
      </c>
      <c r="D8129" s="138"/>
    </row>
    <row r="8130" spans="1:4" x14ac:dyDescent="0.25">
      <c r="A8130" s="138"/>
      <c r="B8130" s="139">
        <v>4459</v>
      </c>
      <c r="C8130" s="144" t="s">
        <v>12560</v>
      </c>
      <c r="D8130" s="138"/>
    </row>
    <row r="8131" spans="1:4" x14ac:dyDescent="0.25">
      <c r="A8131" s="138"/>
      <c r="B8131" s="139">
        <v>4460</v>
      </c>
      <c r="C8131" s="144" t="s">
        <v>12561</v>
      </c>
      <c r="D8131" s="138"/>
    </row>
    <row r="8132" spans="1:4" x14ac:dyDescent="0.25">
      <c r="A8132" s="138"/>
      <c r="B8132" s="139">
        <v>4461</v>
      </c>
      <c r="C8132" s="144" t="s">
        <v>12562</v>
      </c>
      <c r="D8132" s="138"/>
    </row>
    <row r="8133" spans="1:4" x14ac:dyDescent="0.25">
      <c r="A8133" s="138"/>
      <c r="B8133" s="139">
        <v>4462</v>
      </c>
      <c r="C8133" s="144" t="s">
        <v>12563</v>
      </c>
      <c r="D8133" s="138"/>
    </row>
    <row r="8134" spans="1:4" x14ac:dyDescent="0.25">
      <c r="A8134" s="138"/>
      <c r="B8134" s="139">
        <v>4463</v>
      </c>
      <c r="C8134" s="144" t="s">
        <v>12564</v>
      </c>
      <c r="D8134" s="138"/>
    </row>
    <row r="8135" spans="1:4" x14ac:dyDescent="0.25">
      <c r="A8135" s="138"/>
      <c r="B8135" s="139">
        <v>4464</v>
      </c>
      <c r="C8135" s="144" t="s">
        <v>12565</v>
      </c>
      <c r="D8135" s="138"/>
    </row>
    <row r="8136" spans="1:4" x14ac:dyDescent="0.25">
      <c r="A8136" s="138"/>
      <c r="B8136" s="139">
        <v>4465</v>
      </c>
      <c r="C8136" s="144" t="s">
        <v>12566</v>
      </c>
      <c r="D8136" s="138"/>
    </row>
    <row r="8137" spans="1:4" x14ac:dyDescent="0.25">
      <c r="A8137" s="138"/>
      <c r="B8137" s="139">
        <v>4466</v>
      </c>
      <c r="C8137" s="144" t="s">
        <v>12567</v>
      </c>
      <c r="D8137" s="138"/>
    </row>
    <row r="8138" spans="1:4" x14ac:dyDescent="0.25">
      <c r="A8138" s="138"/>
      <c r="B8138" s="139">
        <v>4467</v>
      </c>
      <c r="C8138" s="144" t="s">
        <v>12568</v>
      </c>
      <c r="D8138" s="138"/>
    </row>
    <row r="8139" spans="1:4" x14ac:dyDescent="0.25">
      <c r="A8139" s="138"/>
      <c r="B8139" s="139">
        <v>4468</v>
      </c>
      <c r="C8139" s="144" t="s">
        <v>12569</v>
      </c>
      <c r="D8139" s="138"/>
    </row>
    <row r="8140" spans="1:4" x14ac:dyDescent="0.25">
      <c r="A8140" s="138"/>
      <c r="B8140" s="139">
        <v>4469</v>
      </c>
      <c r="C8140" s="144" t="s">
        <v>12570</v>
      </c>
      <c r="D8140" s="138"/>
    </row>
    <row r="8141" spans="1:4" x14ac:dyDescent="0.25">
      <c r="A8141" s="138"/>
      <c r="B8141" s="139">
        <v>4470</v>
      </c>
      <c r="C8141" s="144" t="s">
        <v>12571</v>
      </c>
      <c r="D8141" s="138"/>
    </row>
    <row r="8142" spans="1:4" x14ac:dyDescent="0.25">
      <c r="A8142" s="138"/>
      <c r="B8142" s="139">
        <v>4471</v>
      </c>
      <c r="C8142" s="144" t="s">
        <v>12572</v>
      </c>
      <c r="D8142" s="138"/>
    </row>
    <row r="8143" spans="1:4" x14ac:dyDescent="0.25">
      <c r="A8143" s="138"/>
      <c r="B8143" s="139">
        <v>4472</v>
      </c>
      <c r="C8143" s="144" t="s">
        <v>12573</v>
      </c>
      <c r="D8143" s="138"/>
    </row>
    <row r="8144" spans="1:4" x14ac:dyDescent="0.25">
      <c r="A8144" s="138"/>
      <c r="B8144" s="139">
        <v>4473</v>
      </c>
      <c r="C8144" s="144" t="s">
        <v>12574</v>
      </c>
      <c r="D8144" s="138"/>
    </row>
    <row r="8145" spans="1:4" x14ac:dyDescent="0.25">
      <c r="A8145" s="138"/>
      <c r="B8145" s="139">
        <v>4474</v>
      </c>
      <c r="C8145" s="144" t="s">
        <v>12575</v>
      </c>
      <c r="D8145" s="138"/>
    </row>
    <row r="8146" spans="1:4" x14ac:dyDescent="0.25">
      <c r="A8146" s="138"/>
      <c r="B8146" s="139">
        <v>4475</v>
      </c>
      <c r="C8146" s="144" t="s">
        <v>12576</v>
      </c>
      <c r="D8146" s="138"/>
    </row>
    <row r="8147" spans="1:4" x14ac:dyDescent="0.25">
      <c r="A8147" s="138"/>
      <c r="B8147" s="139">
        <v>4476</v>
      </c>
      <c r="C8147" s="144" t="s">
        <v>12577</v>
      </c>
      <c r="D8147" s="138"/>
    </row>
    <row r="8148" spans="1:4" x14ac:dyDescent="0.25">
      <c r="A8148" s="138"/>
      <c r="B8148" s="139">
        <v>4477</v>
      </c>
      <c r="C8148" s="144" t="s">
        <v>12578</v>
      </c>
      <c r="D8148" s="138"/>
    </row>
    <row r="8149" spans="1:4" x14ac:dyDescent="0.25">
      <c r="A8149" s="138"/>
      <c r="B8149" s="139">
        <v>4478</v>
      </c>
      <c r="C8149" s="144" t="s">
        <v>12579</v>
      </c>
      <c r="D8149" s="138"/>
    </row>
    <row r="8150" spans="1:4" x14ac:dyDescent="0.25">
      <c r="A8150" s="138"/>
      <c r="B8150" s="139">
        <v>4479</v>
      </c>
      <c r="C8150" s="144" t="s">
        <v>12580</v>
      </c>
      <c r="D8150" s="138"/>
    </row>
    <row r="8151" spans="1:4" x14ac:dyDescent="0.25">
      <c r="A8151" s="138"/>
      <c r="B8151" s="139">
        <v>4480</v>
      </c>
      <c r="C8151" s="144" t="s">
        <v>12581</v>
      </c>
      <c r="D8151" s="138"/>
    </row>
    <row r="8152" spans="1:4" x14ac:dyDescent="0.25">
      <c r="A8152" s="138"/>
      <c r="B8152" s="139">
        <v>4481</v>
      </c>
      <c r="C8152" s="144" t="s">
        <v>12582</v>
      </c>
      <c r="D8152" s="138"/>
    </row>
    <row r="8153" spans="1:4" x14ac:dyDescent="0.25">
      <c r="A8153" s="138"/>
      <c r="B8153" s="139">
        <v>4482</v>
      </c>
      <c r="C8153" s="144" t="s">
        <v>12583</v>
      </c>
      <c r="D8153" s="138"/>
    </row>
    <row r="8154" spans="1:4" x14ac:dyDescent="0.25">
      <c r="A8154" s="138"/>
      <c r="B8154" s="139">
        <v>4483</v>
      </c>
      <c r="C8154" s="144" t="s">
        <v>12584</v>
      </c>
      <c r="D8154" s="138"/>
    </row>
    <row r="8155" spans="1:4" x14ac:dyDescent="0.25">
      <c r="A8155" s="138"/>
      <c r="B8155" s="139">
        <v>4484</v>
      </c>
      <c r="C8155" s="144" t="s">
        <v>12585</v>
      </c>
      <c r="D8155" s="138"/>
    </row>
    <row r="8156" spans="1:4" x14ac:dyDescent="0.25">
      <c r="A8156" s="138"/>
      <c r="B8156" s="139">
        <v>4485</v>
      </c>
      <c r="C8156" s="144" t="s">
        <v>12586</v>
      </c>
      <c r="D8156" s="138"/>
    </row>
    <row r="8157" spans="1:4" x14ac:dyDescent="0.25">
      <c r="A8157" s="138"/>
      <c r="B8157" s="139">
        <v>4486</v>
      </c>
      <c r="C8157" s="144" t="s">
        <v>12587</v>
      </c>
      <c r="D8157" s="138"/>
    </row>
    <row r="8158" spans="1:4" x14ac:dyDescent="0.25">
      <c r="A8158" s="138"/>
      <c r="B8158" s="139">
        <v>4487</v>
      </c>
      <c r="C8158" s="144" t="s">
        <v>12588</v>
      </c>
      <c r="D8158" s="138"/>
    </row>
    <row r="8159" spans="1:4" x14ac:dyDescent="0.25">
      <c r="A8159" s="138"/>
      <c r="B8159" s="139">
        <v>4488</v>
      </c>
      <c r="C8159" s="144" t="s">
        <v>12589</v>
      </c>
      <c r="D8159" s="138"/>
    </row>
    <row r="8160" spans="1:4" x14ac:dyDescent="0.25">
      <c r="A8160" s="138"/>
      <c r="B8160" s="139">
        <v>4489</v>
      </c>
      <c r="C8160" s="144" t="s">
        <v>12590</v>
      </c>
      <c r="D8160" s="138"/>
    </row>
    <row r="8161" spans="1:4" x14ac:dyDescent="0.25">
      <c r="A8161" s="138"/>
      <c r="B8161" s="139">
        <v>4490</v>
      </c>
      <c r="C8161" s="144" t="s">
        <v>12591</v>
      </c>
      <c r="D8161" s="138"/>
    </row>
    <row r="8162" spans="1:4" x14ac:dyDescent="0.25">
      <c r="A8162" s="138"/>
      <c r="B8162" s="139">
        <v>4491</v>
      </c>
      <c r="C8162" s="144" t="s">
        <v>12592</v>
      </c>
      <c r="D8162" s="138"/>
    </row>
    <row r="8163" spans="1:4" x14ac:dyDescent="0.25">
      <c r="A8163" s="138"/>
      <c r="B8163" s="139">
        <v>4492</v>
      </c>
      <c r="C8163" s="144" t="s">
        <v>12593</v>
      </c>
      <c r="D8163" s="138"/>
    </row>
    <row r="8164" spans="1:4" x14ac:dyDescent="0.25">
      <c r="A8164" s="138"/>
      <c r="B8164" s="139">
        <v>4493</v>
      </c>
      <c r="C8164" s="144" t="s">
        <v>12594</v>
      </c>
      <c r="D8164" s="138"/>
    </row>
    <row r="8165" spans="1:4" x14ac:dyDescent="0.25">
      <c r="A8165" s="138"/>
      <c r="B8165" s="139">
        <v>4494</v>
      </c>
      <c r="C8165" s="144" t="s">
        <v>12595</v>
      </c>
      <c r="D8165" s="138"/>
    </row>
    <row r="8166" spans="1:4" x14ac:dyDescent="0.25">
      <c r="A8166" s="138"/>
      <c r="B8166" s="139">
        <v>4495</v>
      </c>
      <c r="C8166" s="144" t="s">
        <v>12596</v>
      </c>
      <c r="D8166" s="138"/>
    </row>
    <row r="8167" spans="1:4" x14ac:dyDescent="0.25">
      <c r="A8167" s="138"/>
      <c r="B8167" s="139">
        <v>4496</v>
      </c>
      <c r="C8167" s="144" t="s">
        <v>12597</v>
      </c>
      <c r="D8167" s="138"/>
    </row>
    <row r="8168" spans="1:4" x14ac:dyDescent="0.25">
      <c r="A8168" s="138"/>
      <c r="B8168" s="139">
        <v>4497</v>
      </c>
      <c r="C8168" s="144" t="s">
        <v>12598</v>
      </c>
      <c r="D8168" s="138"/>
    </row>
    <row r="8169" spans="1:4" x14ac:dyDescent="0.25">
      <c r="A8169" s="138"/>
      <c r="B8169" s="139">
        <v>4498</v>
      </c>
      <c r="C8169" s="144" t="s">
        <v>12599</v>
      </c>
      <c r="D8169" s="138"/>
    </row>
    <row r="8170" spans="1:4" x14ac:dyDescent="0.25">
      <c r="A8170" s="138"/>
      <c r="B8170" s="139">
        <v>4499</v>
      </c>
      <c r="C8170" s="144" t="s">
        <v>12600</v>
      </c>
      <c r="D8170" s="138"/>
    </row>
    <row r="8171" spans="1:4" x14ac:dyDescent="0.25">
      <c r="A8171" s="138"/>
      <c r="B8171" s="139">
        <v>4500</v>
      </c>
      <c r="C8171" s="144" t="s">
        <v>12601</v>
      </c>
      <c r="D8171" s="138"/>
    </row>
    <row r="8172" spans="1:4" x14ac:dyDescent="0.25">
      <c r="A8172" s="138"/>
      <c r="B8172" s="139">
        <v>4501</v>
      </c>
      <c r="C8172" s="144" t="s">
        <v>12602</v>
      </c>
      <c r="D8172" s="138"/>
    </row>
    <row r="8173" spans="1:4" x14ac:dyDescent="0.25">
      <c r="A8173" s="138"/>
      <c r="B8173" s="139">
        <v>4502</v>
      </c>
      <c r="C8173" s="144" t="s">
        <v>12603</v>
      </c>
      <c r="D8173" s="138"/>
    </row>
    <row r="8174" spans="1:4" x14ac:dyDescent="0.25">
      <c r="A8174" s="138"/>
      <c r="B8174" s="139">
        <v>4503</v>
      </c>
      <c r="C8174" s="144" t="s">
        <v>12604</v>
      </c>
      <c r="D8174" s="138"/>
    </row>
    <row r="8175" spans="1:4" x14ac:dyDescent="0.25">
      <c r="A8175" s="138"/>
      <c r="B8175" s="139">
        <v>4504</v>
      </c>
      <c r="C8175" s="144" t="s">
        <v>12605</v>
      </c>
      <c r="D8175" s="138"/>
    </row>
    <row r="8176" spans="1:4" x14ac:dyDescent="0.25">
      <c r="A8176" s="138"/>
      <c r="B8176" s="139">
        <v>4505</v>
      </c>
      <c r="C8176" s="144" t="s">
        <v>12606</v>
      </c>
      <c r="D8176" s="138"/>
    </row>
    <row r="8177" spans="1:4" x14ac:dyDescent="0.25">
      <c r="A8177" s="138"/>
      <c r="B8177" s="139">
        <v>4506</v>
      </c>
      <c r="C8177" s="144" t="s">
        <v>12607</v>
      </c>
      <c r="D8177" s="138"/>
    </row>
    <row r="8178" spans="1:4" x14ac:dyDescent="0.25">
      <c r="A8178" s="138"/>
      <c r="B8178" s="139">
        <v>4507</v>
      </c>
      <c r="C8178" s="144" t="s">
        <v>12608</v>
      </c>
      <c r="D8178" s="138"/>
    </row>
    <row r="8179" spans="1:4" x14ac:dyDescent="0.25">
      <c r="A8179" s="138"/>
      <c r="B8179" s="139">
        <v>4508</v>
      </c>
      <c r="C8179" s="144" t="s">
        <v>12609</v>
      </c>
      <c r="D8179" s="138"/>
    </row>
    <row r="8180" spans="1:4" x14ac:dyDescent="0.25">
      <c r="A8180" s="138"/>
      <c r="B8180" s="139">
        <v>4509</v>
      </c>
      <c r="C8180" s="144" t="s">
        <v>12610</v>
      </c>
      <c r="D8180" s="138"/>
    </row>
    <row r="8181" spans="1:4" x14ac:dyDescent="0.25">
      <c r="A8181" s="138"/>
      <c r="B8181" s="139">
        <v>4510</v>
      </c>
      <c r="C8181" s="144" t="s">
        <v>12611</v>
      </c>
      <c r="D8181" s="138"/>
    </row>
    <row r="8182" spans="1:4" x14ac:dyDescent="0.25">
      <c r="A8182" s="138"/>
      <c r="B8182" s="139">
        <v>4511</v>
      </c>
      <c r="C8182" s="144" t="s">
        <v>12612</v>
      </c>
      <c r="D8182" s="138"/>
    </row>
    <row r="8183" spans="1:4" x14ac:dyDescent="0.25">
      <c r="A8183" s="138"/>
      <c r="B8183" s="139">
        <v>4512</v>
      </c>
      <c r="C8183" s="144" t="s">
        <v>12613</v>
      </c>
      <c r="D8183" s="138"/>
    </row>
    <row r="8184" spans="1:4" x14ac:dyDescent="0.25">
      <c r="A8184" s="138"/>
      <c r="B8184" s="139">
        <v>4513</v>
      </c>
      <c r="C8184" s="144" t="s">
        <v>12614</v>
      </c>
      <c r="D8184" s="138"/>
    </row>
    <row r="8185" spans="1:4" x14ac:dyDescent="0.25">
      <c r="A8185" s="138"/>
      <c r="B8185" s="139">
        <v>4514</v>
      </c>
      <c r="C8185" s="144" t="s">
        <v>12615</v>
      </c>
      <c r="D8185" s="138"/>
    </row>
    <row r="8186" spans="1:4" x14ac:dyDescent="0.25">
      <c r="A8186" s="138"/>
      <c r="B8186" s="139">
        <v>4515</v>
      </c>
      <c r="C8186" s="144" t="s">
        <v>12616</v>
      </c>
      <c r="D8186" s="138"/>
    </row>
    <row r="8187" spans="1:4" x14ac:dyDescent="0.25">
      <c r="A8187" s="138"/>
      <c r="B8187" s="139">
        <v>4516</v>
      </c>
      <c r="C8187" s="144" t="s">
        <v>12617</v>
      </c>
      <c r="D8187" s="138"/>
    </row>
    <row r="8188" spans="1:4" x14ac:dyDescent="0.25">
      <c r="A8188" s="138"/>
      <c r="B8188" s="139">
        <v>4517</v>
      </c>
      <c r="C8188" s="144" t="s">
        <v>12618</v>
      </c>
      <c r="D8188" s="138"/>
    </row>
    <row r="8189" spans="1:4" x14ac:dyDescent="0.25">
      <c r="A8189" s="138"/>
      <c r="B8189" s="139">
        <v>4518</v>
      </c>
      <c r="C8189" s="144" t="s">
        <v>12619</v>
      </c>
      <c r="D8189" s="138"/>
    </row>
    <row r="8190" spans="1:4" x14ac:dyDescent="0.25">
      <c r="A8190" s="138"/>
      <c r="B8190" s="139">
        <v>4519</v>
      </c>
      <c r="C8190" s="144" t="s">
        <v>12620</v>
      </c>
      <c r="D8190" s="138"/>
    </row>
    <row r="8191" spans="1:4" x14ac:dyDescent="0.25">
      <c r="A8191" s="138"/>
      <c r="B8191" s="139">
        <v>4520</v>
      </c>
      <c r="C8191" s="144" t="s">
        <v>12621</v>
      </c>
      <c r="D8191" s="138"/>
    </row>
    <row r="8192" spans="1:4" x14ac:dyDescent="0.25">
      <c r="A8192" s="138"/>
      <c r="B8192" s="139">
        <v>4521</v>
      </c>
      <c r="C8192" s="144" t="s">
        <v>12622</v>
      </c>
      <c r="D8192" s="138"/>
    </row>
    <row r="8193" spans="1:4" x14ac:dyDescent="0.25">
      <c r="A8193" s="138"/>
      <c r="B8193" s="139">
        <v>4522</v>
      </c>
      <c r="C8193" s="144" t="s">
        <v>12623</v>
      </c>
      <c r="D8193" s="138"/>
    </row>
    <row r="8194" spans="1:4" x14ac:dyDescent="0.25">
      <c r="A8194" s="138"/>
      <c r="B8194" s="139">
        <v>4523</v>
      </c>
      <c r="C8194" s="144" t="s">
        <v>12624</v>
      </c>
      <c r="D8194" s="138"/>
    </row>
    <row r="8195" spans="1:4" x14ac:dyDescent="0.25">
      <c r="A8195" s="138"/>
      <c r="B8195" s="139">
        <v>4524</v>
      </c>
      <c r="C8195" s="144" t="s">
        <v>12625</v>
      </c>
      <c r="D8195" s="138"/>
    </row>
    <row r="8196" spans="1:4" x14ac:dyDescent="0.25">
      <c r="A8196" s="138"/>
      <c r="B8196" s="139">
        <v>4525</v>
      </c>
      <c r="C8196" s="144" t="s">
        <v>12626</v>
      </c>
      <c r="D8196" s="138"/>
    </row>
    <row r="8197" spans="1:4" x14ac:dyDescent="0.25">
      <c r="A8197" s="138"/>
      <c r="B8197" s="139">
        <v>4526</v>
      </c>
      <c r="C8197" s="144" t="s">
        <v>12627</v>
      </c>
      <c r="D8197" s="138"/>
    </row>
    <row r="8198" spans="1:4" x14ac:dyDescent="0.25">
      <c r="A8198" s="138"/>
      <c r="B8198" s="139">
        <v>4527</v>
      </c>
      <c r="C8198" s="144" t="s">
        <v>12628</v>
      </c>
      <c r="D8198" s="138"/>
    </row>
    <row r="8199" spans="1:4" x14ac:dyDescent="0.25">
      <c r="A8199" s="138"/>
      <c r="B8199" s="139">
        <v>4528</v>
      </c>
      <c r="C8199" s="144" t="s">
        <v>12629</v>
      </c>
      <c r="D8199" s="138"/>
    </row>
    <row r="8200" spans="1:4" x14ac:dyDescent="0.25">
      <c r="A8200" s="138"/>
      <c r="B8200" s="139">
        <v>4529</v>
      </c>
      <c r="C8200" s="144" t="s">
        <v>12630</v>
      </c>
      <c r="D8200" s="138"/>
    </row>
    <row r="8201" spans="1:4" x14ac:dyDescent="0.25">
      <c r="A8201" s="138"/>
      <c r="B8201" s="139">
        <v>4530</v>
      </c>
      <c r="C8201" s="144" t="s">
        <v>12631</v>
      </c>
      <c r="D8201" s="138"/>
    </row>
    <row r="8202" spans="1:4" x14ac:dyDescent="0.25">
      <c r="A8202" s="138"/>
      <c r="B8202" s="139">
        <v>4531</v>
      </c>
      <c r="C8202" s="144" t="s">
        <v>12632</v>
      </c>
      <c r="D8202" s="138"/>
    </row>
    <row r="8203" spans="1:4" x14ac:dyDescent="0.25">
      <c r="A8203" s="138"/>
      <c r="B8203" s="139">
        <v>4532</v>
      </c>
      <c r="C8203" s="144" t="s">
        <v>12633</v>
      </c>
      <c r="D8203" s="138"/>
    </row>
    <row r="8204" spans="1:4" x14ac:dyDescent="0.25">
      <c r="A8204" s="138"/>
      <c r="B8204" s="139">
        <v>4533</v>
      </c>
      <c r="C8204" s="144" t="s">
        <v>12634</v>
      </c>
      <c r="D8204" s="138"/>
    </row>
    <row r="8205" spans="1:4" x14ac:dyDescent="0.25">
      <c r="A8205" s="138"/>
      <c r="B8205" s="139">
        <v>4534</v>
      </c>
      <c r="C8205" s="144" t="s">
        <v>12635</v>
      </c>
      <c r="D8205" s="138"/>
    </row>
    <row r="8206" spans="1:4" x14ac:dyDescent="0.25">
      <c r="A8206" s="138"/>
      <c r="B8206" s="139">
        <v>4535</v>
      </c>
      <c r="C8206" s="144" t="s">
        <v>12636</v>
      </c>
      <c r="D8206" s="138"/>
    </row>
    <row r="8207" spans="1:4" x14ac:dyDescent="0.25">
      <c r="A8207" s="138"/>
      <c r="B8207" s="139">
        <v>4536</v>
      </c>
      <c r="C8207" s="144" t="s">
        <v>12637</v>
      </c>
      <c r="D8207" s="138"/>
    </row>
    <row r="8208" spans="1:4" x14ac:dyDescent="0.25">
      <c r="A8208" s="138"/>
      <c r="B8208" s="139">
        <v>4537</v>
      </c>
      <c r="C8208" s="144" t="s">
        <v>12638</v>
      </c>
      <c r="D8208" s="138"/>
    </row>
    <row r="8209" spans="1:4" x14ac:dyDescent="0.25">
      <c r="A8209" s="138"/>
      <c r="B8209" s="139">
        <v>4538</v>
      </c>
      <c r="C8209" s="144" t="s">
        <v>12639</v>
      </c>
      <c r="D8209" s="138"/>
    </row>
    <row r="8210" spans="1:4" x14ac:dyDescent="0.25">
      <c r="A8210" s="138"/>
      <c r="B8210" s="139">
        <v>4539</v>
      </c>
      <c r="C8210" s="144" t="s">
        <v>12640</v>
      </c>
      <c r="D8210" s="138"/>
    </row>
    <row r="8211" spans="1:4" x14ac:dyDescent="0.25">
      <c r="A8211" s="138"/>
      <c r="B8211" s="139">
        <v>4540</v>
      </c>
      <c r="C8211" s="144" t="s">
        <v>12641</v>
      </c>
      <c r="D8211" s="138"/>
    </row>
    <row r="8212" spans="1:4" x14ac:dyDescent="0.25">
      <c r="A8212" s="138"/>
      <c r="B8212" s="139">
        <v>4541</v>
      </c>
      <c r="C8212" s="144" t="s">
        <v>12642</v>
      </c>
      <c r="D8212" s="138"/>
    </row>
    <row r="8213" spans="1:4" x14ac:dyDescent="0.25">
      <c r="A8213" s="138"/>
      <c r="B8213" s="139">
        <v>4542</v>
      </c>
      <c r="C8213" s="144" t="s">
        <v>12643</v>
      </c>
      <c r="D8213" s="138"/>
    </row>
    <row r="8214" spans="1:4" x14ac:dyDescent="0.25">
      <c r="A8214" s="138"/>
      <c r="B8214" s="139">
        <v>4543</v>
      </c>
      <c r="C8214" s="144" t="s">
        <v>12644</v>
      </c>
      <c r="D8214" s="138"/>
    </row>
    <row r="8215" spans="1:4" x14ac:dyDescent="0.25">
      <c r="A8215" s="138"/>
      <c r="B8215" s="139">
        <v>4544</v>
      </c>
      <c r="C8215" s="144" t="s">
        <v>12645</v>
      </c>
      <c r="D8215" s="138"/>
    </row>
    <row r="8216" spans="1:4" x14ac:dyDescent="0.25">
      <c r="A8216" s="138"/>
      <c r="B8216" s="139">
        <v>4545</v>
      </c>
      <c r="C8216" s="144" t="s">
        <v>12646</v>
      </c>
      <c r="D8216" s="138"/>
    </row>
    <row r="8217" spans="1:4" x14ac:dyDescent="0.25">
      <c r="A8217" s="138"/>
      <c r="B8217" s="139">
        <v>4546</v>
      </c>
      <c r="C8217" s="144" t="s">
        <v>12647</v>
      </c>
      <c r="D8217" s="138"/>
    </row>
    <row r="8218" spans="1:4" x14ac:dyDescent="0.25">
      <c r="A8218" s="138"/>
      <c r="B8218" s="139">
        <v>4547</v>
      </c>
      <c r="C8218" s="144" t="s">
        <v>12648</v>
      </c>
      <c r="D8218" s="138"/>
    </row>
    <row r="8219" spans="1:4" x14ac:dyDescent="0.25">
      <c r="A8219" s="138"/>
      <c r="B8219" s="139">
        <v>4548</v>
      </c>
      <c r="C8219" s="144" t="s">
        <v>12649</v>
      </c>
      <c r="D8219" s="138"/>
    </row>
    <row r="8220" spans="1:4" x14ac:dyDescent="0.25">
      <c r="A8220" s="138"/>
      <c r="B8220" s="139">
        <v>4549</v>
      </c>
      <c r="C8220" s="144" t="s">
        <v>12650</v>
      </c>
      <c r="D8220" s="138"/>
    </row>
    <row r="8221" spans="1:4" x14ac:dyDescent="0.25">
      <c r="A8221" s="138"/>
      <c r="B8221" s="139">
        <v>4550</v>
      </c>
      <c r="C8221" s="144" t="s">
        <v>12651</v>
      </c>
      <c r="D8221" s="138"/>
    </row>
    <row r="8222" spans="1:4" x14ac:dyDescent="0.25">
      <c r="A8222" s="138"/>
      <c r="B8222" s="139">
        <v>4551</v>
      </c>
      <c r="C8222" s="144" t="s">
        <v>12652</v>
      </c>
      <c r="D8222" s="138"/>
    </row>
    <row r="8223" spans="1:4" x14ac:dyDescent="0.25">
      <c r="A8223" s="138"/>
      <c r="B8223" s="139">
        <v>4552</v>
      </c>
      <c r="C8223" s="144" t="s">
        <v>12653</v>
      </c>
      <c r="D8223" s="138"/>
    </row>
    <row r="8224" spans="1:4" x14ac:dyDescent="0.25">
      <c r="A8224" s="138"/>
      <c r="B8224" s="139">
        <v>4553</v>
      </c>
      <c r="C8224" s="144" t="s">
        <v>12654</v>
      </c>
      <c r="D8224" s="138"/>
    </row>
    <row r="8225" spans="1:4" x14ac:dyDescent="0.25">
      <c r="A8225" s="138"/>
      <c r="B8225" s="139">
        <v>4554</v>
      </c>
      <c r="C8225" s="144" t="s">
        <v>12655</v>
      </c>
      <c r="D8225" s="138"/>
    </row>
    <row r="8226" spans="1:4" x14ac:dyDescent="0.25">
      <c r="A8226" s="138"/>
      <c r="B8226" s="139">
        <v>4555</v>
      </c>
      <c r="C8226" s="144" t="s">
        <v>12656</v>
      </c>
      <c r="D8226" s="138"/>
    </row>
    <row r="8227" spans="1:4" x14ac:dyDescent="0.25">
      <c r="A8227" s="138"/>
      <c r="B8227" s="139">
        <v>4556</v>
      </c>
      <c r="C8227" s="144" t="s">
        <v>12657</v>
      </c>
      <c r="D8227" s="138"/>
    </row>
    <row r="8228" spans="1:4" x14ac:dyDescent="0.25">
      <c r="A8228" s="138"/>
      <c r="B8228" s="139">
        <v>4557</v>
      </c>
      <c r="C8228" s="144" t="s">
        <v>12658</v>
      </c>
      <c r="D8228" s="138"/>
    </row>
    <row r="8229" spans="1:4" ht="30" x14ac:dyDescent="0.25">
      <c r="A8229" s="138"/>
      <c r="B8229" s="139">
        <v>4558</v>
      </c>
      <c r="C8229" s="145" t="s">
        <v>14291</v>
      </c>
      <c r="D8229" s="138"/>
    </row>
    <row r="8230" spans="1:4" x14ac:dyDescent="0.25">
      <c r="A8230" s="138"/>
      <c r="B8230" s="139">
        <v>4559</v>
      </c>
      <c r="C8230" s="144" t="s">
        <v>12660</v>
      </c>
      <c r="D8230" s="138"/>
    </row>
    <row r="8231" spans="1:4" x14ac:dyDescent="0.25">
      <c r="A8231" s="138"/>
      <c r="B8231" s="139">
        <v>4560</v>
      </c>
      <c r="C8231" s="144" t="s">
        <v>12661</v>
      </c>
      <c r="D8231" s="138"/>
    </row>
    <row r="8232" spans="1:4" x14ac:dyDescent="0.25">
      <c r="A8232" s="138"/>
      <c r="B8232" s="139">
        <v>4561</v>
      </c>
      <c r="C8232" s="144" t="s">
        <v>12662</v>
      </c>
      <c r="D8232" s="138"/>
    </row>
    <row r="8233" spans="1:4" x14ac:dyDescent="0.25">
      <c r="A8233" s="138"/>
      <c r="B8233" s="139">
        <v>4562</v>
      </c>
      <c r="C8233" s="144" t="s">
        <v>12663</v>
      </c>
      <c r="D8233" s="138"/>
    </row>
    <row r="8234" spans="1:4" x14ac:dyDescent="0.25">
      <c r="A8234" s="138"/>
      <c r="B8234" s="139">
        <v>4563</v>
      </c>
      <c r="C8234" s="144" t="s">
        <v>12664</v>
      </c>
      <c r="D8234" s="138"/>
    </row>
    <row r="8235" spans="1:4" x14ac:dyDescent="0.25">
      <c r="A8235" s="138"/>
      <c r="B8235" s="139">
        <v>4564</v>
      </c>
      <c r="C8235" s="144" t="s">
        <v>12665</v>
      </c>
      <c r="D8235" s="138"/>
    </row>
    <row r="8236" spans="1:4" x14ac:dyDescent="0.25">
      <c r="A8236" s="138"/>
      <c r="B8236" s="139">
        <v>4565</v>
      </c>
      <c r="C8236" s="144" t="s">
        <v>12666</v>
      </c>
      <c r="D8236" s="138"/>
    </row>
    <row r="8237" spans="1:4" x14ac:dyDescent="0.25">
      <c r="A8237" s="138"/>
      <c r="B8237" s="139">
        <v>4566</v>
      </c>
      <c r="C8237" s="144" t="s">
        <v>12667</v>
      </c>
      <c r="D8237" s="138"/>
    </row>
    <row r="8238" spans="1:4" x14ac:dyDescent="0.25">
      <c r="A8238" s="138"/>
      <c r="B8238" s="139">
        <v>4567</v>
      </c>
      <c r="C8238" s="144" t="s">
        <v>12668</v>
      </c>
      <c r="D8238" s="138"/>
    </row>
    <row r="8239" spans="1:4" x14ac:dyDescent="0.25">
      <c r="A8239" s="138"/>
      <c r="B8239" s="139">
        <v>4568</v>
      </c>
      <c r="C8239" s="144" t="s">
        <v>12669</v>
      </c>
      <c r="D8239" s="138"/>
    </row>
    <row r="8240" spans="1:4" x14ac:dyDescent="0.25">
      <c r="A8240" s="138"/>
      <c r="B8240" s="139">
        <v>4569</v>
      </c>
      <c r="C8240" s="144" t="s">
        <v>12670</v>
      </c>
      <c r="D8240" s="138"/>
    </row>
    <row r="8241" spans="1:4" x14ac:dyDescent="0.25">
      <c r="A8241" s="138"/>
      <c r="B8241" s="139">
        <v>4570</v>
      </c>
      <c r="C8241" s="144" t="s">
        <v>12671</v>
      </c>
      <c r="D8241" s="138"/>
    </row>
    <row r="8242" spans="1:4" x14ac:dyDescent="0.25">
      <c r="A8242" s="138"/>
      <c r="B8242" s="139">
        <v>4571</v>
      </c>
      <c r="C8242" s="144" t="s">
        <v>12672</v>
      </c>
      <c r="D8242" s="138"/>
    </row>
    <row r="8243" spans="1:4" x14ac:dyDescent="0.25">
      <c r="A8243" s="138"/>
      <c r="B8243" s="139">
        <v>4572</v>
      </c>
      <c r="C8243" s="144" t="s">
        <v>12673</v>
      </c>
      <c r="D8243" s="138"/>
    </row>
    <row r="8244" spans="1:4" x14ac:dyDescent="0.25">
      <c r="A8244" s="138"/>
      <c r="B8244" s="139">
        <v>4573</v>
      </c>
      <c r="C8244" s="144" t="s">
        <v>12674</v>
      </c>
      <c r="D8244" s="138"/>
    </row>
    <row r="8245" spans="1:4" x14ac:dyDescent="0.25">
      <c r="A8245" s="138"/>
      <c r="B8245" s="139">
        <v>4574</v>
      </c>
      <c r="C8245" s="144" t="s">
        <v>12675</v>
      </c>
      <c r="D8245" s="138"/>
    </row>
    <row r="8246" spans="1:4" x14ac:dyDescent="0.25">
      <c r="A8246" s="138"/>
      <c r="B8246" s="139">
        <v>4575</v>
      </c>
      <c r="C8246" s="144" t="s">
        <v>12676</v>
      </c>
      <c r="D8246" s="138"/>
    </row>
    <row r="8247" spans="1:4" x14ac:dyDescent="0.25">
      <c r="A8247" s="138"/>
      <c r="B8247" s="139">
        <v>4576</v>
      </c>
      <c r="C8247" s="144" t="s">
        <v>12677</v>
      </c>
      <c r="D8247" s="138"/>
    </row>
    <row r="8248" spans="1:4" x14ac:dyDescent="0.25">
      <c r="A8248" s="138"/>
      <c r="B8248" s="139">
        <v>4577</v>
      </c>
      <c r="C8248" s="144" t="s">
        <v>12678</v>
      </c>
      <c r="D8248" s="138"/>
    </row>
    <row r="8249" spans="1:4" x14ac:dyDescent="0.25">
      <c r="A8249" s="138"/>
      <c r="B8249" s="139">
        <v>4578</v>
      </c>
      <c r="C8249" s="144" t="s">
        <v>12679</v>
      </c>
      <c r="D8249" s="138"/>
    </row>
    <row r="8250" spans="1:4" x14ac:dyDescent="0.25">
      <c r="A8250" s="138"/>
      <c r="B8250" s="139">
        <v>4579</v>
      </c>
      <c r="C8250" s="144" t="s">
        <v>12680</v>
      </c>
      <c r="D8250" s="138"/>
    </row>
    <row r="8251" spans="1:4" x14ac:dyDescent="0.25">
      <c r="A8251" s="138"/>
      <c r="B8251" s="139">
        <v>4580</v>
      </c>
      <c r="C8251" s="144" t="s">
        <v>12681</v>
      </c>
      <c r="D8251" s="138"/>
    </row>
    <row r="8252" spans="1:4" x14ac:dyDescent="0.25">
      <c r="A8252" s="138"/>
      <c r="B8252" s="139">
        <v>4581</v>
      </c>
      <c r="C8252" s="144" t="s">
        <v>12682</v>
      </c>
      <c r="D8252" s="138"/>
    </row>
    <row r="8253" spans="1:4" x14ac:dyDescent="0.25">
      <c r="A8253" s="138"/>
      <c r="B8253" s="139">
        <v>4582</v>
      </c>
      <c r="C8253" s="144" t="s">
        <v>12683</v>
      </c>
      <c r="D8253" s="138"/>
    </row>
    <row r="8254" spans="1:4" x14ac:dyDescent="0.25">
      <c r="A8254" s="138"/>
      <c r="B8254" s="139">
        <v>4583</v>
      </c>
      <c r="C8254" s="144" t="s">
        <v>12684</v>
      </c>
      <c r="D8254" s="138"/>
    </row>
    <row r="8255" spans="1:4" x14ac:dyDescent="0.25">
      <c r="A8255" s="138"/>
      <c r="B8255" s="139">
        <v>4584</v>
      </c>
      <c r="C8255" s="144" t="s">
        <v>12685</v>
      </c>
      <c r="D8255" s="138"/>
    </row>
    <row r="8256" spans="1:4" x14ac:dyDescent="0.25">
      <c r="A8256" s="138"/>
      <c r="B8256" s="139">
        <v>4585</v>
      </c>
      <c r="C8256" s="144" t="s">
        <v>12687</v>
      </c>
      <c r="D8256" s="138"/>
    </row>
    <row r="8257" spans="1:4" x14ac:dyDescent="0.25">
      <c r="A8257" s="138"/>
      <c r="B8257" s="139">
        <v>4586</v>
      </c>
      <c r="C8257" s="144" t="s">
        <v>12688</v>
      </c>
      <c r="D8257" s="138"/>
    </row>
    <row r="8258" spans="1:4" x14ac:dyDescent="0.25">
      <c r="A8258" s="138"/>
      <c r="B8258" s="139">
        <v>4587</v>
      </c>
      <c r="C8258" s="144" t="s">
        <v>12689</v>
      </c>
      <c r="D8258" s="138"/>
    </row>
    <row r="8259" spans="1:4" x14ac:dyDescent="0.25">
      <c r="A8259" s="138"/>
      <c r="B8259" s="139">
        <v>4588</v>
      </c>
      <c r="C8259" s="144" t="s">
        <v>12690</v>
      </c>
      <c r="D8259" s="138"/>
    </row>
    <row r="8260" spans="1:4" x14ac:dyDescent="0.25">
      <c r="A8260" s="138"/>
      <c r="B8260" s="139">
        <v>4589</v>
      </c>
      <c r="C8260" s="144" t="s">
        <v>12691</v>
      </c>
      <c r="D8260" s="138"/>
    </row>
    <row r="8261" spans="1:4" x14ac:dyDescent="0.25">
      <c r="A8261" s="138"/>
      <c r="B8261" s="139">
        <v>4590</v>
      </c>
      <c r="C8261" s="144" t="s">
        <v>12692</v>
      </c>
      <c r="D8261" s="138"/>
    </row>
    <row r="8262" spans="1:4" x14ac:dyDescent="0.25">
      <c r="A8262" s="138"/>
      <c r="B8262" s="139">
        <v>4591</v>
      </c>
      <c r="C8262" s="144" t="s">
        <v>12693</v>
      </c>
      <c r="D8262" s="138"/>
    </row>
    <row r="8263" spans="1:4" x14ac:dyDescent="0.25">
      <c r="A8263" s="138"/>
      <c r="B8263" s="139">
        <v>4592</v>
      </c>
      <c r="C8263" s="144" t="s">
        <v>12694</v>
      </c>
      <c r="D8263" s="138"/>
    </row>
    <row r="8264" spans="1:4" x14ac:dyDescent="0.25">
      <c r="A8264" s="138"/>
      <c r="B8264" s="139">
        <v>4593</v>
      </c>
      <c r="C8264" s="144" t="s">
        <v>12695</v>
      </c>
      <c r="D8264" s="138"/>
    </row>
    <row r="8265" spans="1:4" x14ac:dyDescent="0.25">
      <c r="A8265" s="138"/>
      <c r="B8265" s="139">
        <v>4594</v>
      </c>
      <c r="C8265" s="144" t="s">
        <v>12696</v>
      </c>
      <c r="D8265" s="138"/>
    </row>
    <row r="8266" spans="1:4" x14ac:dyDescent="0.25">
      <c r="A8266" s="138"/>
      <c r="B8266" s="139">
        <v>4595</v>
      </c>
      <c r="C8266" s="144" t="s">
        <v>12697</v>
      </c>
      <c r="D8266" s="138"/>
    </row>
    <row r="8267" spans="1:4" x14ac:dyDescent="0.25">
      <c r="A8267" s="138"/>
      <c r="B8267" s="139">
        <v>4596</v>
      </c>
      <c r="C8267" s="144" t="s">
        <v>12698</v>
      </c>
      <c r="D8267" s="138"/>
    </row>
    <row r="8268" spans="1:4" x14ac:dyDescent="0.25">
      <c r="A8268" s="138"/>
      <c r="B8268" s="139">
        <v>4597</v>
      </c>
      <c r="C8268" s="144" t="s">
        <v>12699</v>
      </c>
      <c r="D8268" s="138"/>
    </row>
    <row r="8269" spans="1:4" x14ac:dyDescent="0.25">
      <c r="A8269" s="138"/>
      <c r="B8269" s="139">
        <v>4598</v>
      </c>
      <c r="C8269" s="144" t="s">
        <v>12700</v>
      </c>
      <c r="D8269" s="138"/>
    </row>
    <row r="8270" spans="1:4" x14ac:dyDescent="0.25">
      <c r="A8270" s="138"/>
      <c r="B8270" s="139">
        <v>4599</v>
      </c>
      <c r="C8270" s="144" t="s">
        <v>12701</v>
      </c>
      <c r="D8270" s="138"/>
    </row>
    <row r="8271" spans="1:4" x14ac:dyDescent="0.25">
      <c r="A8271" s="138"/>
      <c r="B8271" s="139">
        <v>4600</v>
      </c>
      <c r="C8271" s="144" t="s">
        <v>12920</v>
      </c>
      <c r="D8271" s="138"/>
    </row>
    <row r="8272" spans="1:4" x14ac:dyDescent="0.25">
      <c r="A8272" s="138"/>
      <c r="B8272" s="139">
        <v>4601</v>
      </c>
      <c r="C8272" s="144" t="s">
        <v>12702</v>
      </c>
      <c r="D8272" s="138"/>
    </row>
    <row r="8273" spans="1:4" x14ac:dyDescent="0.25">
      <c r="A8273" s="138"/>
      <c r="B8273" s="139">
        <v>4602</v>
      </c>
      <c r="C8273" s="144" t="s">
        <v>12703</v>
      </c>
      <c r="D8273" s="138"/>
    </row>
    <row r="8274" spans="1:4" x14ac:dyDescent="0.25">
      <c r="A8274" s="138"/>
      <c r="B8274" s="139">
        <v>4603</v>
      </c>
      <c r="C8274" s="144" t="s">
        <v>12704</v>
      </c>
      <c r="D8274" s="138"/>
    </row>
    <row r="8275" spans="1:4" x14ac:dyDescent="0.25">
      <c r="A8275" s="138"/>
      <c r="B8275" s="139">
        <v>4604</v>
      </c>
      <c r="C8275" s="144" t="s">
        <v>12705</v>
      </c>
      <c r="D8275" s="138"/>
    </row>
    <row r="8276" spans="1:4" x14ac:dyDescent="0.25">
      <c r="A8276" s="138"/>
      <c r="B8276" s="139">
        <v>4605</v>
      </c>
      <c r="C8276" s="144" t="s">
        <v>12706</v>
      </c>
      <c r="D8276" s="138"/>
    </row>
    <row r="8277" spans="1:4" x14ac:dyDescent="0.25">
      <c r="A8277" s="138"/>
      <c r="B8277" s="139">
        <v>4606</v>
      </c>
      <c r="C8277" s="144" t="s">
        <v>12707</v>
      </c>
      <c r="D8277" s="138"/>
    </row>
    <row r="8278" spans="1:4" x14ac:dyDescent="0.25">
      <c r="A8278" s="138"/>
      <c r="B8278" s="139">
        <v>4607</v>
      </c>
      <c r="C8278" s="144" t="s">
        <v>12708</v>
      </c>
      <c r="D8278" s="138"/>
    </row>
    <row r="8279" spans="1:4" x14ac:dyDescent="0.25">
      <c r="A8279" s="138"/>
      <c r="B8279" s="139">
        <v>4608</v>
      </c>
      <c r="C8279" s="144" t="s">
        <v>12709</v>
      </c>
      <c r="D8279" s="138"/>
    </row>
    <row r="8280" spans="1:4" x14ac:dyDescent="0.25">
      <c r="A8280" s="138"/>
      <c r="B8280" s="139">
        <v>4609</v>
      </c>
      <c r="C8280" s="144" t="s">
        <v>12710</v>
      </c>
      <c r="D8280" s="138"/>
    </row>
    <row r="8281" spans="1:4" x14ac:dyDescent="0.25">
      <c r="A8281" s="138"/>
      <c r="B8281" s="139">
        <v>4610</v>
      </c>
      <c r="C8281" s="144" t="s">
        <v>12711</v>
      </c>
      <c r="D8281" s="138"/>
    </row>
    <row r="8282" spans="1:4" x14ac:dyDescent="0.25">
      <c r="A8282" s="138"/>
      <c r="B8282" s="139">
        <v>4611</v>
      </c>
      <c r="C8282" s="144" t="s">
        <v>12712</v>
      </c>
      <c r="D8282" s="138"/>
    </row>
    <row r="8283" spans="1:4" x14ac:dyDescent="0.25">
      <c r="A8283" s="138"/>
      <c r="B8283" s="139">
        <v>4612</v>
      </c>
      <c r="C8283" s="144" t="s">
        <v>12713</v>
      </c>
      <c r="D8283" s="138"/>
    </row>
    <row r="8284" spans="1:4" x14ac:dyDescent="0.25">
      <c r="A8284" s="138"/>
      <c r="B8284" s="139">
        <v>4613</v>
      </c>
      <c r="C8284" s="144" t="s">
        <v>12714</v>
      </c>
      <c r="D8284" s="138"/>
    </row>
    <row r="8285" spans="1:4" x14ac:dyDescent="0.25">
      <c r="A8285" s="138"/>
      <c r="B8285" s="139">
        <v>4614</v>
      </c>
      <c r="C8285" s="144" t="s">
        <v>12715</v>
      </c>
      <c r="D8285" s="138"/>
    </row>
    <row r="8286" spans="1:4" x14ac:dyDescent="0.25">
      <c r="A8286" s="138"/>
      <c r="B8286" s="139">
        <v>4615</v>
      </c>
      <c r="C8286" s="144" t="s">
        <v>12716</v>
      </c>
      <c r="D8286" s="138"/>
    </row>
    <row r="8287" spans="1:4" x14ac:dyDescent="0.25">
      <c r="A8287" s="138"/>
      <c r="B8287" s="139">
        <v>4616</v>
      </c>
      <c r="C8287" s="144" t="s">
        <v>12717</v>
      </c>
      <c r="D8287" s="138"/>
    </row>
    <row r="8288" spans="1:4" x14ac:dyDescent="0.25">
      <c r="A8288" s="138"/>
      <c r="B8288" s="139">
        <v>4617</v>
      </c>
      <c r="C8288" s="144" t="s">
        <v>12718</v>
      </c>
      <c r="D8288" s="138"/>
    </row>
    <row r="8289" spans="1:4" x14ac:dyDescent="0.25">
      <c r="A8289" s="138"/>
      <c r="B8289" s="139">
        <v>4618</v>
      </c>
      <c r="C8289" s="144" t="s">
        <v>12719</v>
      </c>
      <c r="D8289" s="138"/>
    </row>
    <row r="8290" spans="1:4" x14ac:dyDescent="0.25">
      <c r="A8290" s="138"/>
      <c r="B8290" s="139">
        <v>4619</v>
      </c>
      <c r="C8290" s="144" t="s">
        <v>12720</v>
      </c>
      <c r="D8290" s="138"/>
    </row>
    <row r="8291" spans="1:4" x14ac:dyDescent="0.25">
      <c r="A8291" s="138"/>
      <c r="B8291" s="139">
        <v>4620</v>
      </c>
      <c r="C8291" s="144" t="s">
        <v>12721</v>
      </c>
      <c r="D8291" s="138"/>
    </row>
    <row r="8292" spans="1:4" x14ac:dyDescent="0.25">
      <c r="A8292" s="138"/>
      <c r="B8292" s="139">
        <v>4621</v>
      </c>
      <c r="C8292" s="144" t="s">
        <v>12722</v>
      </c>
      <c r="D8292" s="138"/>
    </row>
    <row r="8293" spans="1:4" x14ac:dyDescent="0.25">
      <c r="A8293" s="138"/>
      <c r="B8293" s="139">
        <v>4622</v>
      </c>
      <c r="C8293" s="144" t="s">
        <v>12723</v>
      </c>
      <c r="D8293" s="138"/>
    </row>
    <row r="8294" spans="1:4" x14ac:dyDescent="0.25">
      <c r="A8294" s="138"/>
      <c r="B8294" s="139">
        <v>4623</v>
      </c>
      <c r="C8294" s="144" t="s">
        <v>12724</v>
      </c>
      <c r="D8294" s="138"/>
    </row>
    <row r="8295" spans="1:4" x14ac:dyDescent="0.25">
      <c r="A8295" s="138"/>
      <c r="B8295" s="139">
        <v>4624</v>
      </c>
      <c r="C8295" s="144" t="s">
        <v>12725</v>
      </c>
      <c r="D8295" s="138"/>
    </row>
    <row r="8296" spans="1:4" x14ac:dyDescent="0.25">
      <c r="A8296" s="138"/>
      <c r="B8296" s="139">
        <v>4625</v>
      </c>
      <c r="C8296" s="144" t="s">
        <v>12726</v>
      </c>
      <c r="D8296" s="138"/>
    </row>
    <row r="8297" spans="1:4" x14ac:dyDescent="0.25">
      <c r="A8297" s="138"/>
      <c r="B8297" s="139">
        <v>4626</v>
      </c>
      <c r="C8297" s="145" t="s">
        <v>12727</v>
      </c>
      <c r="D8297" s="138"/>
    </row>
    <row r="8298" spans="1:4" x14ac:dyDescent="0.25">
      <c r="A8298" s="138"/>
      <c r="B8298" s="139">
        <v>4627</v>
      </c>
      <c r="C8298" s="144" t="s">
        <v>12728</v>
      </c>
      <c r="D8298" s="138"/>
    </row>
    <row r="8299" spans="1:4" x14ac:dyDescent="0.25">
      <c r="A8299" s="138"/>
      <c r="B8299" s="139">
        <v>4628</v>
      </c>
      <c r="C8299" s="144" t="s">
        <v>12729</v>
      </c>
      <c r="D8299" s="138"/>
    </row>
    <row r="8300" spans="1:4" x14ac:dyDescent="0.25">
      <c r="A8300" s="138"/>
      <c r="B8300" s="139">
        <v>4629</v>
      </c>
      <c r="C8300" s="144" t="s">
        <v>12730</v>
      </c>
      <c r="D8300" s="138"/>
    </row>
    <row r="8301" spans="1:4" x14ac:dyDescent="0.25">
      <c r="A8301" s="138"/>
      <c r="B8301" s="139">
        <v>4630</v>
      </c>
      <c r="C8301" s="144" t="s">
        <v>12731</v>
      </c>
      <c r="D8301" s="138"/>
    </row>
    <row r="8302" spans="1:4" x14ac:dyDescent="0.25">
      <c r="A8302" s="138"/>
      <c r="B8302" s="139">
        <v>4631</v>
      </c>
      <c r="C8302" s="144" t="s">
        <v>12732</v>
      </c>
      <c r="D8302" s="138"/>
    </row>
    <row r="8303" spans="1:4" x14ac:dyDescent="0.25">
      <c r="A8303" s="138"/>
      <c r="B8303" s="139">
        <v>4632</v>
      </c>
      <c r="C8303" s="144" t="s">
        <v>12733</v>
      </c>
      <c r="D8303" s="138"/>
    </row>
    <row r="8304" spans="1:4" x14ac:dyDescent="0.25">
      <c r="A8304" s="138"/>
      <c r="B8304" s="139">
        <v>4633</v>
      </c>
      <c r="C8304" s="144" t="s">
        <v>12734</v>
      </c>
      <c r="D8304" s="138"/>
    </row>
    <row r="8305" spans="1:4" x14ac:dyDescent="0.25">
      <c r="A8305" s="138"/>
      <c r="B8305" s="139">
        <v>4634</v>
      </c>
      <c r="C8305" s="144" t="s">
        <v>12735</v>
      </c>
      <c r="D8305" s="138"/>
    </row>
    <row r="8306" spans="1:4" x14ac:dyDescent="0.25">
      <c r="A8306" s="138"/>
      <c r="B8306" s="139">
        <v>4635</v>
      </c>
      <c r="C8306" s="144" t="s">
        <v>12736</v>
      </c>
      <c r="D8306" s="138"/>
    </row>
    <row r="8307" spans="1:4" x14ac:dyDescent="0.25">
      <c r="A8307" s="138"/>
      <c r="B8307" s="139">
        <v>4636</v>
      </c>
      <c r="C8307" s="144" t="s">
        <v>12737</v>
      </c>
      <c r="D8307" s="138"/>
    </row>
    <row r="8308" spans="1:4" x14ac:dyDescent="0.25">
      <c r="A8308" s="138"/>
      <c r="B8308" s="139">
        <v>4637</v>
      </c>
      <c r="C8308" s="144" t="s">
        <v>12738</v>
      </c>
      <c r="D8308" s="138"/>
    </row>
    <row r="8309" spans="1:4" x14ac:dyDescent="0.25">
      <c r="A8309" s="138"/>
      <c r="B8309" s="139">
        <v>4638</v>
      </c>
      <c r="C8309" s="144" t="s">
        <v>12739</v>
      </c>
      <c r="D8309" s="138"/>
    </row>
    <row r="8310" spans="1:4" x14ac:dyDescent="0.25">
      <c r="A8310" s="138"/>
      <c r="B8310" s="139">
        <v>4639</v>
      </c>
      <c r="C8310" s="144" t="s">
        <v>12740</v>
      </c>
      <c r="D8310" s="138"/>
    </row>
    <row r="8311" spans="1:4" x14ac:dyDescent="0.25">
      <c r="A8311" s="138"/>
      <c r="B8311" s="139">
        <v>4640</v>
      </c>
      <c r="C8311" s="144" t="s">
        <v>12741</v>
      </c>
      <c r="D8311" s="138"/>
    </row>
    <row r="8312" spans="1:4" x14ac:dyDescent="0.25">
      <c r="A8312" s="138"/>
      <c r="B8312" s="139">
        <v>4641</v>
      </c>
      <c r="C8312" s="144" t="s">
        <v>12742</v>
      </c>
      <c r="D8312" s="138"/>
    </row>
    <row r="8313" spans="1:4" x14ac:dyDescent="0.25">
      <c r="A8313" s="138"/>
      <c r="B8313" s="139">
        <v>4642</v>
      </c>
      <c r="C8313" s="144" t="s">
        <v>12743</v>
      </c>
      <c r="D8313" s="138"/>
    </row>
    <row r="8314" spans="1:4" x14ac:dyDescent="0.25">
      <c r="A8314" s="138"/>
      <c r="B8314" s="139">
        <v>4643</v>
      </c>
      <c r="C8314" s="144" t="s">
        <v>12744</v>
      </c>
      <c r="D8314" s="138"/>
    </row>
    <row r="8315" spans="1:4" x14ac:dyDescent="0.25">
      <c r="A8315" s="138"/>
      <c r="B8315" s="139">
        <v>4644</v>
      </c>
      <c r="C8315" s="144" t="s">
        <v>12745</v>
      </c>
      <c r="D8315" s="138"/>
    </row>
    <row r="8316" spans="1:4" x14ac:dyDescent="0.25">
      <c r="A8316" s="138"/>
      <c r="B8316" s="139">
        <v>4645</v>
      </c>
      <c r="C8316" s="144" t="s">
        <v>12746</v>
      </c>
      <c r="D8316" s="138"/>
    </row>
    <row r="8317" spans="1:4" x14ac:dyDescent="0.25">
      <c r="A8317" s="138"/>
      <c r="B8317" s="139">
        <v>4646</v>
      </c>
      <c r="C8317" s="144" t="s">
        <v>12747</v>
      </c>
      <c r="D8317" s="138"/>
    </row>
    <row r="8318" spans="1:4" x14ac:dyDescent="0.25">
      <c r="A8318" s="138"/>
      <c r="B8318" s="139">
        <v>4647</v>
      </c>
      <c r="C8318" s="144" t="s">
        <v>12748</v>
      </c>
      <c r="D8318" s="138"/>
    </row>
    <row r="8319" spans="1:4" x14ac:dyDescent="0.25">
      <c r="A8319" s="138"/>
      <c r="B8319" s="139">
        <v>4648</v>
      </c>
      <c r="C8319" s="144" t="s">
        <v>12749</v>
      </c>
      <c r="D8319" s="138"/>
    </row>
    <row r="8320" spans="1:4" x14ac:dyDescent="0.25">
      <c r="A8320" s="138"/>
      <c r="B8320" s="139">
        <v>4649</v>
      </c>
      <c r="C8320" s="144" t="s">
        <v>12750</v>
      </c>
      <c r="D8320" s="138"/>
    </row>
    <row r="8321" spans="1:4" x14ac:dyDescent="0.25">
      <c r="A8321" s="138"/>
      <c r="B8321" s="139">
        <v>4650</v>
      </c>
      <c r="C8321" s="144" t="s">
        <v>12751</v>
      </c>
      <c r="D8321" s="138"/>
    </row>
    <row r="8322" spans="1:4" x14ac:dyDescent="0.25">
      <c r="A8322" s="138"/>
      <c r="B8322" s="139">
        <v>4651</v>
      </c>
      <c r="C8322" s="144" t="s">
        <v>12752</v>
      </c>
      <c r="D8322" s="138"/>
    </row>
    <row r="8323" spans="1:4" x14ac:dyDescent="0.25">
      <c r="A8323" s="138"/>
      <c r="B8323" s="139">
        <v>4652</v>
      </c>
      <c r="C8323" s="144" t="s">
        <v>12753</v>
      </c>
      <c r="D8323" s="138"/>
    </row>
    <row r="8324" spans="1:4" x14ac:dyDescent="0.25">
      <c r="A8324" s="138"/>
      <c r="B8324" s="139">
        <v>4653</v>
      </c>
      <c r="C8324" s="144" t="s">
        <v>12754</v>
      </c>
      <c r="D8324" s="138"/>
    </row>
    <row r="8325" spans="1:4" x14ac:dyDescent="0.25">
      <c r="A8325" s="138"/>
      <c r="B8325" s="139">
        <v>4654</v>
      </c>
      <c r="C8325" s="144" t="s">
        <v>12755</v>
      </c>
      <c r="D8325" s="138"/>
    </row>
    <row r="8326" spans="1:4" x14ac:dyDescent="0.25">
      <c r="A8326" s="138"/>
      <c r="B8326" s="139">
        <v>4655</v>
      </c>
      <c r="C8326" s="144" t="s">
        <v>12756</v>
      </c>
      <c r="D8326" s="138"/>
    </row>
    <row r="8327" spans="1:4" x14ac:dyDescent="0.25">
      <c r="A8327" s="138"/>
      <c r="B8327" s="139">
        <v>4656</v>
      </c>
      <c r="C8327" s="144" t="s">
        <v>12757</v>
      </c>
      <c r="D8327" s="138"/>
    </row>
    <row r="8328" spans="1:4" x14ac:dyDescent="0.25">
      <c r="A8328" s="138"/>
      <c r="B8328" s="139">
        <v>4657</v>
      </c>
      <c r="C8328" s="144" t="s">
        <v>12758</v>
      </c>
      <c r="D8328" s="138"/>
    </row>
    <row r="8329" spans="1:4" x14ac:dyDescent="0.25">
      <c r="A8329" s="138"/>
      <c r="B8329" s="139">
        <v>4658</v>
      </c>
      <c r="C8329" s="144" t="s">
        <v>12759</v>
      </c>
      <c r="D8329" s="138"/>
    </row>
    <row r="8330" spans="1:4" x14ac:dyDescent="0.25">
      <c r="A8330" s="138"/>
      <c r="B8330" s="139">
        <v>4659</v>
      </c>
      <c r="C8330" s="144" t="s">
        <v>12760</v>
      </c>
      <c r="D8330" s="138"/>
    </row>
    <row r="8331" spans="1:4" x14ac:dyDescent="0.25">
      <c r="A8331" s="138"/>
      <c r="B8331" s="139">
        <v>4660</v>
      </c>
      <c r="C8331" s="144" t="s">
        <v>12761</v>
      </c>
      <c r="D8331" s="138"/>
    </row>
    <row r="8332" spans="1:4" x14ac:dyDescent="0.25">
      <c r="A8332" s="138"/>
      <c r="B8332" s="139">
        <v>4661</v>
      </c>
      <c r="C8332" s="144" t="s">
        <v>12762</v>
      </c>
      <c r="D8332" s="138"/>
    </row>
    <row r="8333" spans="1:4" x14ac:dyDescent="0.25">
      <c r="A8333" s="138"/>
      <c r="B8333" s="139">
        <v>4662</v>
      </c>
      <c r="C8333" s="144" t="s">
        <v>12763</v>
      </c>
      <c r="D8333" s="138"/>
    </row>
    <row r="8334" spans="1:4" x14ac:dyDescent="0.25">
      <c r="A8334" s="138"/>
      <c r="B8334" s="139">
        <v>4663</v>
      </c>
      <c r="C8334" s="144" t="s">
        <v>12764</v>
      </c>
      <c r="D8334" s="138"/>
    </row>
    <row r="8335" spans="1:4" x14ac:dyDescent="0.25">
      <c r="A8335" s="138"/>
      <c r="B8335" s="139">
        <v>4664</v>
      </c>
      <c r="C8335" s="144" t="s">
        <v>12765</v>
      </c>
      <c r="D8335" s="138"/>
    </row>
    <row r="8336" spans="1:4" x14ac:dyDescent="0.25">
      <c r="A8336" s="138"/>
      <c r="B8336" s="139">
        <v>4665</v>
      </c>
      <c r="C8336" s="144" t="s">
        <v>12766</v>
      </c>
      <c r="D8336" s="138"/>
    </row>
    <row r="8337" spans="1:4" x14ac:dyDescent="0.25">
      <c r="A8337" s="138"/>
      <c r="B8337" s="139">
        <v>4666</v>
      </c>
      <c r="C8337" s="145" t="s">
        <v>12767</v>
      </c>
      <c r="D8337" s="138"/>
    </row>
    <row r="8338" spans="1:4" x14ac:dyDescent="0.25">
      <c r="A8338" s="138"/>
      <c r="B8338" s="139">
        <v>4667</v>
      </c>
      <c r="C8338" s="144" t="s">
        <v>12768</v>
      </c>
      <c r="D8338" s="138"/>
    </row>
    <row r="8339" spans="1:4" x14ac:dyDescent="0.25">
      <c r="A8339" s="138"/>
      <c r="B8339" s="139">
        <v>4668</v>
      </c>
      <c r="C8339" s="144" t="s">
        <v>12769</v>
      </c>
      <c r="D8339" s="138"/>
    </row>
    <row r="8340" spans="1:4" x14ac:dyDescent="0.25">
      <c r="A8340" s="138"/>
      <c r="B8340" s="139">
        <v>4669</v>
      </c>
      <c r="C8340" s="144" t="s">
        <v>12770</v>
      </c>
      <c r="D8340" s="138"/>
    </row>
    <row r="8341" spans="1:4" x14ac:dyDescent="0.25">
      <c r="A8341" s="138"/>
      <c r="B8341" s="139">
        <v>4670</v>
      </c>
      <c r="C8341" s="144" t="s">
        <v>12771</v>
      </c>
      <c r="D8341" s="138"/>
    </row>
    <row r="8342" spans="1:4" x14ac:dyDescent="0.25">
      <c r="A8342" s="138"/>
      <c r="B8342" s="139">
        <v>4671</v>
      </c>
      <c r="C8342" s="144" t="s">
        <v>12772</v>
      </c>
      <c r="D8342" s="138"/>
    </row>
    <row r="8343" spans="1:4" x14ac:dyDescent="0.25">
      <c r="A8343" s="138"/>
      <c r="B8343" s="139">
        <v>4672</v>
      </c>
      <c r="C8343" s="144" t="s">
        <v>12773</v>
      </c>
      <c r="D8343" s="138"/>
    </row>
    <row r="8344" spans="1:4" x14ac:dyDescent="0.25">
      <c r="A8344" s="138"/>
      <c r="B8344" s="139">
        <v>4673</v>
      </c>
      <c r="C8344" s="144" t="s">
        <v>12774</v>
      </c>
      <c r="D8344" s="138"/>
    </row>
    <row r="8345" spans="1:4" x14ac:dyDescent="0.25">
      <c r="A8345" s="138"/>
      <c r="B8345" s="139">
        <v>4674</v>
      </c>
      <c r="C8345" s="144" t="s">
        <v>12775</v>
      </c>
      <c r="D8345" s="138"/>
    </row>
    <row r="8346" spans="1:4" x14ac:dyDescent="0.25">
      <c r="A8346" s="138"/>
      <c r="B8346" s="139">
        <v>4675</v>
      </c>
      <c r="C8346" s="144" t="s">
        <v>12776</v>
      </c>
      <c r="D8346" s="138"/>
    </row>
    <row r="8347" spans="1:4" x14ac:dyDescent="0.25">
      <c r="A8347" s="138"/>
      <c r="B8347" s="139">
        <v>4676</v>
      </c>
      <c r="C8347" s="144" t="s">
        <v>12777</v>
      </c>
      <c r="D8347" s="138"/>
    </row>
    <row r="8348" spans="1:4" x14ac:dyDescent="0.25">
      <c r="A8348" s="138"/>
      <c r="B8348" s="139">
        <v>4677</v>
      </c>
      <c r="C8348" s="144" t="s">
        <v>12778</v>
      </c>
      <c r="D8348" s="138"/>
    </row>
    <row r="8349" spans="1:4" x14ac:dyDescent="0.25">
      <c r="A8349" s="138"/>
      <c r="B8349" s="139">
        <v>4678</v>
      </c>
      <c r="C8349" s="144" t="s">
        <v>12779</v>
      </c>
      <c r="D8349" s="138"/>
    </row>
    <row r="8350" spans="1:4" x14ac:dyDescent="0.25">
      <c r="A8350" s="138"/>
      <c r="B8350" s="139">
        <v>4679</v>
      </c>
      <c r="C8350" s="144" t="s">
        <v>12780</v>
      </c>
      <c r="D8350" s="138"/>
    </row>
    <row r="8351" spans="1:4" x14ac:dyDescent="0.25">
      <c r="A8351" s="138"/>
      <c r="B8351" s="139">
        <v>4680</v>
      </c>
      <c r="C8351" s="144" t="s">
        <v>12781</v>
      </c>
      <c r="D8351" s="138"/>
    </row>
    <row r="8352" spans="1:4" ht="30" x14ac:dyDescent="0.25">
      <c r="A8352" s="138"/>
      <c r="B8352" s="139">
        <v>4681</v>
      </c>
      <c r="C8352" s="145" t="s">
        <v>12782</v>
      </c>
      <c r="D8352" s="138"/>
    </row>
    <row r="8353" spans="1:4" x14ac:dyDescent="0.25">
      <c r="A8353" s="138"/>
      <c r="B8353" s="139">
        <v>4682</v>
      </c>
      <c r="C8353" s="144" t="s">
        <v>12783</v>
      </c>
      <c r="D8353" s="138"/>
    </row>
    <row r="8354" spans="1:4" x14ac:dyDescent="0.25">
      <c r="A8354" s="138"/>
      <c r="B8354" s="139">
        <v>4683</v>
      </c>
      <c r="C8354" s="144" t="s">
        <v>12784</v>
      </c>
      <c r="D8354" s="138"/>
    </row>
    <row r="8355" spans="1:4" ht="45" x14ac:dyDescent="0.25">
      <c r="A8355" s="138"/>
      <c r="B8355" s="139">
        <v>4684</v>
      </c>
      <c r="C8355" s="145" t="s">
        <v>12785</v>
      </c>
      <c r="D8355" s="138"/>
    </row>
    <row r="8356" spans="1:4" x14ac:dyDescent="0.25">
      <c r="A8356" s="138"/>
      <c r="B8356" s="139">
        <v>4685</v>
      </c>
      <c r="C8356" s="144" t="s">
        <v>12786</v>
      </c>
      <c r="D8356" s="138"/>
    </row>
    <row r="8357" spans="1:4" x14ac:dyDescent="0.25">
      <c r="A8357" s="138"/>
      <c r="B8357" s="139">
        <v>4686</v>
      </c>
      <c r="C8357" s="144" t="s">
        <v>12787</v>
      </c>
      <c r="D8357" s="138"/>
    </row>
    <row r="8358" spans="1:4" x14ac:dyDescent="0.25">
      <c r="A8358" s="138"/>
      <c r="B8358" s="139">
        <v>4687</v>
      </c>
      <c r="C8358" s="144" t="s">
        <v>12788</v>
      </c>
      <c r="D8358" s="138"/>
    </row>
    <row r="8359" spans="1:4" x14ac:dyDescent="0.25">
      <c r="A8359" s="138"/>
      <c r="B8359" s="139">
        <v>4688</v>
      </c>
      <c r="C8359" s="144" t="s">
        <v>12789</v>
      </c>
      <c r="D8359" s="138"/>
    </row>
    <row r="8360" spans="1:4" x14ac:dyDescent="0.25">
      <c r="A8360" s="138"/>
      <c r="B8360" s="139">
        <v>4689</v>
      </c>
      <c r="C8360" s="144" t="s">
        <v>12790</v>
      </c>
      <c r="D8360" s="138"/>
    </row>
    <row r="8361" spans="1:4" x14ac:dyDescent="0.25">
      <c r="A8361" s="138"/>
      <c r="B8361" s="139">
        <v>4690</v>
      </c>
      <c r="C8361" s="144" t="s">
        <v>12791</v>
      </c>
      <c r="D8361" s="138"/>
    </row>
    <row r="8362" spans="1:4" x14ac:dyDescent="0.25">
      <c r="A8362" s="138"/>
      <c r="B8362" s="139">
        <v>4691</v>
      </c>
      <c r="C8362" s="144" t="s">
        <v>12792</v>
      </c>
      <c r="D8362" s="138"/>
    </row>
    <row r="8363" spans="1:4" x14ac:dyDescent="0.25">
      <c r="A8363" s="138"/>
      <c r="B8363" s="139">
        <v>4692</v>
      </c>
      <c r="C8363" s="144" t="s">
        <v>12793</v>
      </c>
      <c r="D8363" s="138"/>
    </row>
    <row r="8364" spans="1:4" x14ac:dyDescent="0.25">
      <c r="A8364" s="138"/>
      <c r="B8364" s="139">
        <v>4693</v>
      </c>
      <c r="C8364" s="144" t="s">
        <v>12794</v>
      </c>
      <c r="D8364" s="138"/>
    </row>
    <row r="8365" spans="1:4" x14ac:dyDescent="0.25">
      <c r="A8365" s="138"/>
      <c r="B8365" s="139">
        <v>4694</v>
      </c>
      <c r="C8365" s="144" t="s">
        <v>12795</v>
      </c>
      <c r="D8365" s="138"/>
    </row>
    <row r="8366" spans="1:4" x14ac:dyDescent="0.25">
      <c r="A8366" s="138"/>
      <c r="B8366" s="139">
        <v>4695</v>
      </c>
      <c r="C8366" s="144" t="s">
        <v>12796</v>
      </c>
      <c r="D8366" s="138"/>
    </row>
    <row r="8367" spans="1:4" x14ac:dyDescent="0.25">
      <c r="A8367" s="138"/>
      <c r="B8367" s="139">
        <v>4696</v>
      </c>
      <c r="C8367" s="144" t="s">
        <v>12797</v>
      </c>
      <c r="D8367" s="138"/>
    </row>
    <row r="8368" spans="1:4" x14ac:dyDescent="0.25">
      <c r="A8368" s="138"/>
      <c r="B8368" s="139">
        <v>4697</v>
      </c>
      <c r="C8368" s="144" t="s">
        <v>12798</v>
      </c>
      <c r="D8368" s="138"/>
    </row>
    <row r="8369" spans="1:4" x14ac:dyDescent="0.25">
      <c r="A8369" s="138"/>
      <c r="B8369" s="139">
        <v>4698</v>
      </c>
      <c r="C8369" s="144" t="s">
        <v>12799</v>
      </c>
      <c r="D8369" s="138"/>
    </row>
    <row r="8370" spans="1:4" x14ac:dyDescent="0.25">
      <c r="A8370" s="138"/>
      <c r="B8370" s="139">
        <v>4699</v>
      </c>
      <c r="C8370" s="144" t="s">
        <v>12800</v>
      </c>
      <c r="D8370" s="138"/>
    </row>
    <row r="8371" spans="1:4" x14ac:dyDescent="0.25">
      <c r="A8371" s="138"/>
      <c r="B8371" s="139">
        <v>4700</v>
      </c>
      <c r="C8371" s="144" t="s">
        <v>12801</v>
      </c>
      <c r="D8371" s="138"/>
    </row>
    <row r="8372" spans="1:4" ht="45" x14ac:dyDescent="0.25">
      <c r="A8372" s="138"/>
      <c r="B8372" s="139">
        <v>4701</v>
      </c>
      <c r="C8372" s="145" t="s">
        <v>14292</v>
      </c>
      <c r="D8372" s="138"/>
    </row>
    <row r="8373" spans="1:4" x14ac:dyDescent="0.25">
      <c r="A8373" s="138"/>
      <c r="B8373" s="139">
        <v>4702</v>
      </c>
      <c r="C8373" s="144" t="s">
        <v>12803</v>
      </c>
      <c r="D8373" s="138"/>
    </row>
    <row r="8374" spans="1:4" x14ac:dyDescent="0.25">
      <c r="A8374" s="138"/>
      <c r="B8374" s="139">
        <v>4703</v>
      </c>
      <c r="C8374" s="144" t="s">
        <v>12804</v>
      </c>
      <c r="D8374" s="138"/>
    </row>
    <row r="8375" spans="1:4" x14ac:dyDescent="0.25">
      <c r="A8375" s="138"/>
      <c r="B8375" s="139">
        <v>4704</v>
      </c>
      <c r="C8375" s="144" t="s">
        <v>12805</v>
      </c>
      <c r="D8375" s="138"/>
    </row>
    <row r="8376" spans="1:4" x14ac:dyDescent="0.25">
      <c r="A8376" s="138"/>
      <c r="B8376" s="139">
        <v>4705</v>
      </c>
      <c r="C8376" s="144" t="s">
        <v>12806</v>
      </c>
      <c r="D8376" s="138"/>
    </row>
    <row r="8377" spans="1:4" x14ac:dyDescent="0.25">
      <c r="A8377" s="138"/>
      <c r="B8377" s="139">
        <v>4706</v>
      </c>
      <c r="C8377" s="144" t="s">
        <v>12807</v>
      </c>
      <c r="D8377" s="138"/>
    </row>
    <row r="8378" spans="1:4" x14ac:dyDescent="0.25">
      <c r="A8378" s="138"/>
      <c r="B8378" s="139">
        <v>4707</v>
      </c>
      <c r="C8378" s="144" t="s">
        <v>12808</v>
      </c>
      <c r="D8378" s="138"/>
    </row>
    <row r="8379" spans="1:4" x14ac:dyDescent="0.25">
      <c r="A8379" s="138"/>
      <c r="B8379" s="139">
        <v>4708</v>
      </c>
      <c r="C8379" s="144" t="s">
        <v>12809</v>
      </c>
      <c r="D8379" s="138"/>
    </row>
    <row r="8380" spans="1:4" x14ac:dyDescent="0.25">
      <c r="A8380" s="138"/>
      <c r="B8380" s="139">
        <v>4709</v>
      </c>
      <c r="C8380" s="144" t="s">
        <v>12810</v>
      </c>
      <c r="D8380" s="138"/>
    </row>
    <row r="8381" spans="1:4" x14ac:dyDescent="0.25">
      <c r="A8381" s="138"/>
      <c r="B8381" s="139">
        <v>4710</v>
      </c>
      <c r="C8381" s="144" t="s">
        <v>12811</v>
      </c>
      <c r="D8381" s="138"/>
    </row>
    <row r="8382" spans="1:4" x14ac:dyDescent="0.25">
      <c r="A8382" s="138"/>
      <c r="B8382" s="139">
        <v>4711</v>
      </c>
      <c r="C8382" s="144" t="s">
        <v>12812</v>
      </c>
      <c r="D8382" s="138"/>
    </row>
    <row r="8383" spans="1:4" x14ac:dyDescent="0.25">
      <c r="A8383" s="138"/>
      <c r="B8383" s="139">
        <v>4711</v>
      </c>
      <c r="C8383" s="144" t="s">
        <v>14088</v>
      </c>
      <c r="D8383" s="138"/>
    </row>
    <row r="8384" spans="1:4" x14ac:dyDescent="0.25">
      <c r="A8384" s="138"/>
      <c r="B8384" s="139">
        <v>4712</v>
      </c>
      <c r="C8384" s="144" t="s">
        <v>12813</v>
      </c>
      <c r="D8384" s="138"/>
    </row>
    <row r="8385" spans="1:4" x14ac:dyDescent="0.25">
      <c r="A8385" s="138"/>
      <c r="B8385" s="139">
        <v>4713</v>
      </c>
      <c r="C8385" s="144" t="s">
        <v>12814</v>
      </c>
      <c r="D8385" s="138"/>
    </row>
    <row r="8386" spans="1:4" x14ac:dyDescent="0.25">
      <c r="A8386" s="138"/>
      <c r="B8386" s="139">
        <v>4714</v>
      </c>
      <c r="C8386" s="144" t="s">
        <v>12815</v>
      </c>
      <c r="D8386" s="138"/>
    </row>
    <row r="8387" spans="1:4" x14ac:dyDescent="0.25">
      <c r="A8387" s="138"/>
      <c r="B8387" s="139">
        <v>4715</v>
      </c>
      <c r="C8387" s="144" t="s">
        <v>12816</v>
      </c>
      <c r="D8387" s="138"/>
    </row>
    <row r="8388" spans="1:4" ht="45" x14ac:dyDescent="0.25">
      <c r="A8388" s="138"/>
      <c r="B8388" s="139">
        <v>4716</v>
      </c>
      <c r="C8388" s="145" t="s">
        <v>12817</v>
      </c>
      <c r="D8388" s="138"/>
    </row>
    <row r="8389" spans="1:4" x14ac:dyDescent="0.25">
      <c r="A8389" s="138"/>
      <c r="B8389" s="139">
        <v>4717</v>
      </c>
      <c r="C8389" s="144" t="s">
        <v>12818</v>
      </c>
      <c r="D8389" s="138"/>
    </row>
    <row r="8390" spans="1:4" x14ac:dyDescent="0.25">
      <c r="A8390" s="138"/>
      <c r="B8390" s="139">
        <v>4718</v>
      </c>
      <c r="C8390" s="144" t="s">
        <v>12819</v>
      </c>
      <c r="D8390" s="138"/>
    </row>
    <row r="8391" spans="1:4" x14ac:dyDescent="0.25">
      <c r="A8391" s="138"/>
      <c r="B8391" s="139">
        <v>4719</v>
      </c>
      <c r="C8391" s="144" t="s">
        <v>12820</v>
      </c>
      <c r="D8391" s="138"/>
    </row>
    <row r="8392" spans="1:4" x14ac:dyDescent="0.25">
      <c r="A8392" s="138"/>
      <c r="B8392" s="139">
        <v>4720</v>
      </c>
      <c r="C8392" s="144" t="s">
        <v>12821</v>
      </c>
      <c r="D8392" s="138"/>
    </row>
    <row r="8393" spans="1:4" x14ac:dyDescent="0.25">
      <c r="A8393" s="138"/>
      <c r="B8393" s="139">
        <v>4721</v>
      </c>
      <c r="C8393" s="144" t="s">
        <v>12822</v>
      </c>
      <c r="D8393" s="138"/>
    </row>
    <row r="8394" spans="1:4" x14ac:dyDescent="0.25">
      <c r="A8394" s="138"/>
      <c r="B8394" s="139">
        <v>4722</v>
      </c>
      <c r="C8394" s="144" t="s">
        <v>12823</v>
      </c>
      <c r="D8394" s="138"/>
    </row>
    <row r="8395" spans="1:4" x14ac:dyDescent="0.25">
      <c r="A8395" s="138"/>
      <c r="B8395" s="139">
        <v>4723</v>
      </c>
      <c r="C8395" s="144" t="s">
        <v>12824</v>
      </c>
      <c r="D8395" s="138"/>
    </row>
    <row r="8396" spans="1:4" x14ac:dyDescent="0.25">
      <c r="A8396" s="138"/>
      <c r="B8396" s="139">
        <v>4724</v>
      </c>
      <c r="C8396" s="144" t="s">
        <v>12825</v>
      </c>
      <c r="D8396" s="138"/>
    </row>
    <row r="8397" spans="1:4" ht="45" x14ac:dyDescent="0.25">
      <c r="A8397" s="138"/>
      <c r="B8397" s="139">
        <v>4725</v>
      </c>
      <c r="C8397" s="145" t="s">
        <v>12826</v>
      </c>
      <c r="D8397" s="138"/>
    </row>
    <row r="8398" spans="1:4" ht="60" x14ac:dyDescent="0.25">
      <c r="A8398" s="138"/>
      <c r="B8398" s="139">
        <v>4726</v>
      </c>
      <c r="C8398" s="145" t="s">
        <v>12827</v>
      </c>
      <c r="D8398" s="138"/>
    </row>
    <row r="8399" spans="1:4" x14ac:dyDescent="0.25">
      <c r="A8399" s="138"/>
      <c r="B8399" s="139">
        <v>4727</v>
      </c>
      <c r="C8399" s="144" t="s">
        <v>12828</v>
      </c>
      <c r="D8399" s="138"/>
    </row>
    <row r="8400" spans="1:4" x14ac:dyDescent="0.25">
      <c r="A8400" s="138"/>
      <c r="B8400" s="139">
        <v>4728</v>
      </c>
      <c r="C8400" s="144" t="s">
        <v>12829</v>
      </c>
      <c r="D8400" s="138"/>
    </row>
    <row r="8401" spans="1:4" x14ac:dyDescent="0.25">
      <c r="A8401" s="138"/>
      <c r="B8401" s="139">
        <v>4729</v>
      </c>
      <c r="C8401" s="144" t="s">
        <v>12830</v>
      </c>
      <c r="D8401" s="138"/>
    </row>
    <row r="8402" spans="1:4" x14ac:dyDescent="0.25">
      <c r="A8402" s="138"/>
      <c r="B8402" s="139">
        <v>4730</v>
      </c>
      <c r="C8402" s="144" t="s">
        <v>12831</v>
      </c>
      <c r="D8402" s="138"/>
    </row>
    <row r="8403" spans="1:4" x14ac:dyDescent="0.25">
      <c r="A8403" s="138"/>
      <c r="B8403" s="139">
        <v>4731</v>
      </c>
      <c r="C8403" s="144" t="s">
        <v>12832</v>
      </c>
      <c r="D8403" s="138"/>
    </row>
    <row r="8404" spans="1:4" x14ac:dyDescent="0.25">
      <c r="A8404" s="138"/>
      <c r="B8404" s="139">
        <v>4732</v>
      </c>
      <c r="C8404" s="144" t="s">
        <v>12833</v>
      </c>
      <c r="D8404" s="138"/>
    </row>
    <row r="8405" spans="1:4" x14ac:dyDescent="0.25">
      <c r="A8405" s="138"/>
      <c r="B8405" s="139">
        <v>4733</v>
      </c>
      <c r="C8405" s="144" t="s">
        <v>12834</v>
      </c>
      <c r="D8405" s="138"/>
    </row>
    <row r="8406" spans="1:4" x14ac:dyDescent="0.25">
      <c r="A8406" s="138"/>
      <c r="B8406" s="139">
        <v>4734</v>
      </c>
      <c r="C8406" s="144" t="s">
        <v>12835</v>
      </c>
      <c r="D8406" s="138"/>
    </row>
    <row r="8407" spans="1:4" x14ac:dyDescent="0.25">
      <c r="A8407" s="138"/>
      <c r="B8407" s="139">
        <v>4735</v>
      </c>
      <c r="C8407" s="144" t="s">
        <v>12836</v>
      </c>
      <c r="D8407" s="138"/>
    </row>
    <row r="8408" spans="1:4" x14ac:dyDescent="0.25">
      <c r="A8408" s="138"/>
      <c r="B8408" s="139">
        <v>4736</v>
      </c>
      <c r="C8408" s="144" t="s">
        <v>12837</v>
      </c>
      <c r="D8408" s="138"/>
    </row>
    <row r="8409" spans="1:4" x14ac:dyDescent="0.25">
      <c r="A8409" s="138"/>
      <c r="B8409" s="139">
        <v>4737</v>
      </c>
      <c r="C8409" s="144" t="s">
        <v>12838</v>
      </c>
      <c r="D8409" s="138"/>
    </row>
    <row r="8410" spans="1:4" x14ac:dyDescent="0.25">
      <c r="A8410" s="138"/>
      <c r="B8410" s="139">
        <v>4738</v>
      </c>
      <c r="C8410" s="144" t="s">
        <v>12839</v>
      </c>
      <c r="D8410" s="138"/>
    </row>
    <row r="8411" spans="1:4" x14ac:dyDescent="0.25">
      <c r="A8411" s="138"/>
      <c r="B8411" s="139">
        <v>4739</v>
      </c>
      <c r="C8411" s="144" t="s">
        <v>12840</v>
      </c>
      <c r="D8411" s="138"/>
    </row>
    <row r="8412" spans="1:4" x14ac:dyDescent="0.25">
      <c r="A8412" s="138"/>
      <c r="B8412" s="139">
        <v>4740</v>
      </c>
      <c r="C8412" s="144" t="s">
        <v>12841</v>
      </c>
      <c r="D8412" s="138"/>
    </row>
    <row r="8413" spans="1:4" x14ac:dyDescent="0.25">
      <c r="A8413" s="138"/>
      <c r="B8413" s="139">
        <v>4741</v>
      </c>
      <c r="C8413" s="144" t="s">
        <v>12842</v>
      </c>
      <c r="D8413" s="138"/>
    </row>
    <row r="8414" spans="1:4" x14ac:dyDescent="0.25">
      <c r="A8414" s="138"/>
      <c r="B8414" s="139">
        <v>4742</v>
      </c>
      <c r="C8414" s="144" t="s">
        <v>12843</v>
      </c>
      <c r="D8414" s="138"/>
    </row>
    <row r="8415" spans="1:4" x14ac:dyDescent="0.25">
      <c r="A8415" s="138"/>
      <c r="B8415" s="139">
        <v>4743</v>
      </c>
      <c r="C8415" s="144" t="s">
        <v>12844</v>
      </c>
      <c r="D8415" s="138"/>
    </row>
    <row r="8416" spans="1:4" x14ac:dyDescent="0.25">
      <c r="A8416" s="138"/>
      <c r="B8416" s="139">
        <v>4744</v>
      </c>
      <c r="C8416" s="144" t="s">
        <v>12845</v>
      </c>
      <c r="D8416" s="138"/>
    </row>
    <row r="8417" spans="1:4" x14ac:dyDescent="0.25">
      <c r="A8417" s="138"/>
      <c r="B8417" s="139">
        <v>4745</v>
      </c>
      <c r="C8417" s="144" t="s">
        <v>12846</v>
      </c>
      <c r="D8417" s="138"/>
    </row>
    <row r="8418" spans="1:4" x14ac:dyDescent="0.25">
      <c r="A8418" s="138"/>
      <c r="B8418" s="139">
        <v>4746</v>
      </c>
      <c r="C8418" s="144" t="s">
        <v>12847</v>
      </c>
      <c r="D8418" s="138"/>
    </row>
    <row r="8419" spans="1:4" x14ac:dyDescent="0.25">
      <c r="A8419" s="138"/>
      <c r="B8419" s="139">
        <v>4747</v>
      </c>
      <c r="C8419" s="144" t="s">
        <v>12848</v>
      </c>
      <c r="D8419" s="138"/>
    </row>
    <row r="8420" spans="1:4" x14ac:dyDescent="0.25">
      <c r="A8420" s="138"/>
      <c r="B8420" s="139">
        <v>4748</v>
      </c>
      <c r="C8420" s="144" t="s">
        <v>12849</v>
      </c>
      <c r="D8420" s="138"/>
    </row>
    <row r="8421" spans="1:4" x14ac:dyDescent="0.25">
      <c r="A8421" s="138"/>
      <c r="B8421" s="139">
        <v>4749</v>
      </c>
      <c r="C8421" s="144" t="s">
        <v>12850</v>
      </c>
      <c r="D8421" s="138"/>
    </row>
    <row r="8422" spans="1:4" x14ac:dyDescent="0.25">
      <c r="A8422" s="138"/>
      <c r="B8422" s="139">
        <v>4750</v>
      </c>
      <c r="C8422" s="144" t="s">
        <v>12851</v>
      </c>
      <c r="D8422" s="138"/>
    </row>
    <row r="8423" spans="1:4" x14ac:dyDescent="0.25">
      <c r="A8423" s="138"/>
      <c r="B8423" s="139">
        <v>4751</v>
      </c>
      <c r="C8423" s="144" t="s">
        <v>12852</v>
      </c>
      <c r="D8423" s="138"/>
    </row>
    <row r="8424" spans="1:4" x14ac:dyDescent="0.25">
      <c r="A8424" s="138"/>
      <c r="B8424" s="139">
        <v>4752</v>
      </c>
      <c r="C8424" s="144" t="s">
        <v>12853</v>
      </c>
      <c r="D8424" s="138"/>
    </row>
    <row r="8425" spans="1:4" x14ac:dyDescent="0.25">
      <c r="A8425" s="138"/>
      <c r="B8425" s="139">
        <v>4753</v>
      </c>
      <c r="C8425" s="144" t="s">
        <v>12854</v>
      </c>
      <c r="D8425" s="138"/>
    </row>
    <row r="8426" spans="1:4" x14ac:dyDescent="0.25">
      <c r="A8426" s="138"/>
      <c r="B8426" s="139">
        <v>4754</v>
      </c>
      <c r="C8426" s="144" t="s">
        <v>12855</v>
      </c>
      <c r="D8426" s="138"/>
    </row>
    <row r="8427" spans="1:4" x14ac:dyDescent="0.25">
      <c r="A8427" s="138"/>
      <c r="B8427" s="139">
        <v>4755</v>
      </c>
      <c r="C8427" s="144" t="s">
        <v>12856</v>
      </c>
      <c r="D8427" s="138"/>
    </row>
    <row r="8428" spans="1:4" x14ac:dyDescent="0.25">
      <c r="A8428" s="138"/>
      <c r="B8428" s="139">
        <v>4756</v>
      </c>
      <c r="C8428" s="144" t="s">
        <v>12857</v>
      </c>
      <c r="D8428" s="138"/>
    </row>
    <row r="8429" spans="1:4" x14ac:dyDescent="0.25">
      <c r="A8429" s="138"/>
      <c r="B8429" s="139">
        <v>4757</v>
      </c>
      <c r="C8429" s="144" t="s">
        <v>12858</v>
      </c>
      <c r="D8429" s="138"/>
    </row>
    <row r="8430" spans="1:4" x14ac:dyDescent="0.25">
      <c r="A8430" s="138"/>
      <c r="B8430" s="139">
        <v>4758</v>
      </c>
      <c r="C8430" s="144" t="s">
        <v>12859</v>
      </c>
      <c r="D8430" s="138"/>
    </row>
    <row r="8431" spans="1:4" x14ac:dyDescent="0.25">
      <c r="A8431" s="138"/>
      <c r="B8431" s="139">
        <v>4759</v>
      </c>
      <c r="C8431" s="144" t="s">
        <v>12860</v>
      </c>
      <c r="D8431" s="138"/>
    </row>
    <row r="8432" spans="1:4" x14ac:dyDescent="0.25">
      <c r="A8432" s="138"/>
      <c r="B8432" s="139">
        <v>4760</v>
      </c>
      <c r="C8432" s="144" t="s">
        <v>12861</v>
      </c>
      <c r="D8432" s="138"/>
    </row>
    <row r="8433" spans="1:4" x14ac:dyDescent="0.25">
      <c r="A8433" s="138"/>
      <c r="B8433" s="139">
        <v>4761</v>
      </c>
      <c r="C8433" s="144" t="s">
        <v>12862</v>
      </c>
      <c r="D8433" s="138"/>
    </row>
    <row r="8434" spans="1:4" x14ac:dyDescent="0.25">
      <c r="A8434" s="138"/>
      <c r="B8434" s="139">
        <v>4762</v>
      </c>
      <c r="C8434" s="144" t="s">
        <v>12863</v>
      </c>
      <c r="D8434" s="138"/>
    </row>
    <row r="8435" spans="1:4" x14ac:dyDescent="0.25">
      <c r="A8435" s="138"/>
      <c r="B8435" s="139">
        <v>4763</v>
      </c>
      <c r="C8435" s="144" t="s">
        <v>12864</v>
      </c>
      <c r="D8435" s="138"/>
    </row>
    <row r="8436" spans="1:4" x14ac:dyDescent="0.25">
      <c r="A8436" s="138"/>
      <c r="B8436" s="139">
        <v>4764</v>
      </c>
      <c r="C8436" s="144" t="s">
        <v>12865</v>
      </c>
      <c r="D8436" s="138"/>
    </row>
    <row r="8437" spans="1:4" x14ac:dyDescent="0.25">
      <c r="A8437" s="138"/>
      <c r="B8437" s="139">
        <v>4765</v>
      </c>
      <c r="C8437" s="144" t="s">
        <v>12866</v>
      </c>
      <c r="D8437" s="138"/>
    </row>
    <row r="8438" spans="1:4" x14ac:dyDescent="0.25">
      <c r="A8438" s="138"/>
      <c r="B8438" s="139">
        <v>4766</v>
      </c>
      <c r="C8438" s="144" t="s">
        <v>12867</v>
      </c>
      <c r="D8438" s="138"/>
    </row>
    <row r="8439" spans="1:4" x14ac:dyDescent="0.25">
      <c r="A8439" s="138"/>
      <c r="B8439" s="139">
        <v>4767</v>
      </c>
      <c r="C8439" s="144" t="s">
        <v>12868</v>
      </c>
      <c r="D8439" s="138"/>
    </row>
    <row r="8440" spans="1:4" x14ac:dyDescent="0.25">
      <c r="A8440" s="138"/>
      <c r="B8440" s="139">
        <v>4768</v>
      </c>
      <c r="C8440" s="144" t="s">
        <v>12869</v>
      </c>
      <c r="D8440" s="138"/>
    </row>
    <row r="8441" spans="1:4" x14ac:dyDescent="0.25">
      <c r="A8441" s="138"/>
      <c r="B8441" s="139">
        <v>4769</v>
      </c>
      <c r="C8441" s="144" t="s">
        <v>12870</v>
      </c>
      <c r="D8441" s="138"/>
    </row>
    <row r="8442" spans="1:4" x14ac:dyDescent="0.25">
      <c r="A8442" s="138"/>
      <c r="B8442" s="139">
        <v>4770</v>
      </c>
      <c r="C8442" s="144" t="s">
        <v>12871</v>
      </c>
      <c r="D8442" s="138"/>
    </row>
    <row r="8443" spans="1:4" x14ac:dyDescent="0.25">
      <c r="A8443" s="138"/>
      <c r="B8443" s="139">
        <v>4771</v>
      </c>
      <c r="C8443" s="144" t="s">
        <v>12872</v>
      </c>
      <c r="D8443" s="138"/>
    </row>
    <row r="8444" spans="1:4" x14ac:dyDescent="0.25">
      <c r="A8444" s="138"/>
      <c r="B8444" s="139">
        <v>4772</v>
      </c>
      <c r="C8444" s="144" t="s">
        <v>12873</v>
      </c>
      <c r="D8444" s="138"/>
    </row>
    <row r="8445" spans="1:4" x14ac:dyDescent="0.25">
      <c r="A8445" s="138"/>
      <c r="B8445" s="139">
        <v>4773</v>
      </c>
      <c r="C8445" s="144" t="s">
        <v>12874</v>
      </c>
      <c r="D8445" s="138"/>
    </row>
    <row r="8446" spans="1:4" ht="60" x14ac:dyDescent="0.25">
      <c r="A8446" s="138"/>
      <c r="B8446" s="139">
        <v>4774</v>
      </c>
      <c r="C8446" s="145" t="s">
        <v>12875</v>
      </c>
      <c r="D8446" s="138"/>
    </row>
    <row r="8447" spans="1:4" x14ac:dyDescent="0.25">
      <c r="A8447" s="138"/>
      <c r="B8447" s="139">
        <v>4775</v>
      </c>
      <c r="C8447" s="144" t="s">
        <v>12876</v>
      </c>
      <c r="D8447" s="138"/>
    </row>
    <row r="8448" spans="1:4" ht="45" x14ac:dyDescent="0.25">
      <c r="A8448" s="138"/>
      <c r="B8448" s="139">
        <v>4776</v>
      </c>
      <c r="C8448" s="145" t="s">
        <v>12877</v>
      </c>
      <c r="D8448" s="138"/>
    </row>
    <row r="8449" spans="1:4" x14ac:dyDescent="0.25">
      <c r="A8449" s="138"/>
      <c r="B8449" s="139">
        <v>4777</v>
      </c>
      <c r="C8449" s="144" t="s">
        <v>12878</v>
      </c>
      <c r="D8449" s="138"/>
    </row>
    <row r="8450" spans="1:4" x14ac:dyDescent="0.25">
      <c r="A8450" s="138"/>
      <c r="B8450" s="139">
        <v>4778</v>
      </c>
      <c r="C8450" s="144" t="s">
        <v>12879</v>
      </c>
      <c r="D8450" s="138"/>
    </row>
    <row r="8451" spans="1:4" x14ac:dyDescent="0.25">
      <c r="A8451" s="138"/>
      <c r="B8451" s="139">
        <v>4779</v>
      </c>
      <c r="C8451" s="144" t="s">
        <v>14130</v>
      </c>
      <c r="D8451" s="138"/>
    </row>
    <row r="8452" spans="1:4" x14ac:dyDescent="0.25">
      <c r="A8452" s="138"/>
      <c r="B8452" s="139">
        <v>4780</v>
      </c>
      <c r="C8452" s="144" t="s">
        <v>14131</v>
      </c>
      <c r="D8452" s="138"/>
    </row>
    <row r="8453" spans="1:4" x14ac:dyDescent="0.25">
      <c r="A8453" s="138"/>
      <c r="B8453" s="139">
        <v>4781</v>
      </c>
      <c r="C8453" s="144" t="s">
        <v>14132</v>
      </c>
      <c r="D8453" s="138"/>
    </row>
    <row r="8454" spans="1:4" x14ac:dyDescent="0.25">
      <c r="A8454" s="138"/>
      <c r="B8454" s="139">
        <v>4782</v>
      </c>
      <c r="C8454" s="144" t="s">
        <v>14133</v>
      </c>
      <c r="D8454" s="138"/>
    </row>
    <row r="8455" spans="1:4" x14ac:dyDescent="0.25">
      <c r="A8455" s="138"/>
      <c r="B8455" s="139">
        <v>4783</v>
      </c>
      <c r="C8455" s="144" t="s">
        <v>14151</v>
      </c>
      <c r="D8455" s="138"/>
    </row>
    <row r="8456" spans="1:4" x14ac:dyDescent="0.25">
      <c r="A8456" s="138"/>
      <c r="B8456" s="139">
        <v>4784</v>
      </c>
      <c r="C8456" s="144" t="s">
        <v>14134</v>
      </c>
      <c r="D8456" s="138"/>
    </row>
    <row r="8457" spans="1:4" x14ac:dyDescent="0.25">
      <c r="A8457" s="138"/>
      <c r="B8457" s="139">
        <v>4785</v>
      </c>
      <c r="C8457" s="144" t="s">
        <v>14135</v>
      </c>
      <c r="D8457" s="138"/>
    </row>
    <row r="8458" spans="1:4" x14ac:dyDescent="0.25">
      <c r="A8458" s="138"/>
      <c r="B8458" s="139">
        <v>4786</v>
      </c>
      <c r="C8458" s="144" t="s">
        <v>14136</v>
      </c>
      <c r="D8458" s="138"/>
    </row>
    <row r="8459" spans="1:4" x14ac:dyDescent="0.25">
      <c r="A8459" s="138"/>
      <c r="B8459" s="139">
        <v>4787</v>
      </c>
      <c r="C8459" s="145" t="s">
        <v>12164</v>
      </c>
      <c r="D8459" s="138"/>
    </row>
    <row r="8460" spans="1:4" ht="30" x14ac:dyDescent="0.25">
      <c r="A8460" s="138"/>
      <c r="B8460" s="139">
        <v>4788</v>
      </c>
      <c r="C8460" s="145" t="s">
        <v>14137</v>
      </c>
      <c r="D8460" s="138"/>
    </row>
    <row r="8461" spans="1:4" x14ac:dyDescent="0.25">
      <c r="A8461" s="138"/>
      <c r="B8461" s="139">
        <v>4789</v>
      </c>
      <c r="C8461" s="145" t="s">
        <v>14138</v>
      </c>
      <c r="D8461" s="138"/>
    </row>
    <row r="8462" spans="1:4" ht="30" x14ac:dyDescent="0.25">
      <c r="A8462" s="138"/>
      <c r="B8462" s="139">
        <v>4790</v>
      </c>
      <c r="C8462" s="145" t="s">
        <v>14139</v>
      </c>
      <c r="D8462" s="138"/>
    </row>
    <row r="8463" spans="1:4" x14ac:dyDescent="0.25">
      <c r="A8463" s="138"/>
      <c r="B8463" s="139">
        <v>4791</v>
      </c>
      <c r="C8463" s="145" t="s">
        <v>14140</v>
      </c>
      <c r="D8463" s="138"/>
    </row>
    <row r="8464" spans="1:4" x14ac:dyDescent="0.25">
      <c r="A8464" s="138"/>
      <c r="B8464" s="139">
        <v>4792</v>
      </c>
      <c r="C8464" s="145" t="s">
        <v>14141</v>
      </c>
      <c r="D8464" s="138"/>
    </row>
    <row r="8465" spans="1:4" ht="45" x14ac:dyDescent="0.25">
      <c r="A8465" s="138"/>
      <c r="B8465" s="139">
        <v>4793</v>
      </c>
      <c r="C8465" s="145" t="s">
        <v>14142</v>
      </c>
      <c r="D8465" s="138"/>
    </row>
    <row r="8466" spans="1:4" x14ac:dyDescent="0.25">
      <c r="A8466" s="138"/>
      <c r="B8466" s="139">
        <v>4794</v>
      </c>
      <c r="C8466" s="145" t="s">
        <v>14143</v>
      </c>
      <c r="D8466" s="138"/>
    </row>
    <row r="8467" spans="1:4" x14ac:dyDescent="0.25">
      <c r="A8467" s="138"/>
      <c r="B8467" s="139">
        <v>4795</v>
      </c>
      <c r="C8467" s="145" t="s">
        <v>14144</v>
      </c>
      <c r="D8467" s="138"/>
    </row>
    <row r="8468" spans="1:4" ht="30" x14ac:dyDescent="0.25">
      <c r="A8468" s="138"/>
      <c r="B8468" s="139">
        <v>4796</v>
      </c>
      <c r="C8468" s="145" t="s">
        <v>14145</v>
      </c>
      <c r="D8468" s="138"/>
    </row>
    <row r="8469" spans="1:4" x14ac:dyDescent="0.25">
      <c r="A8469" s="138"/>
      <c r="B8469" s="139">
        <v>4797</v>
      </c>
      <c r="C8469" s="145" t="s">
        <v>14146</v>
      </c>
      <c r="D8469" s="138"/>
    </row>
    <row r="8470" spans="1:4" x14ac:dyDescent="0.25">
      <c r="A8470" s="138"/>
      <c r="B8470" s="139">
        <v>4798</v>
      </c>
      <c r="C8470" s="144" t="s">
        <v>12165</v>
      </c>
      <c r="D8470" s="138"/>
    </row>
    <row r="8471" spans="1:4" x14ac:dyDescent="0.25">
      <c r="A8471" s="138"/>
      <c r="B8471" s="139">
        <v>4799</v>
      </c>
      <c r="C8471" s="144" t="s">
        <v>14147</v>
      </c>
      <c r="D8471" s="138"/>
    </row>
    <row r="8472" spans="1:4" x14ac:dyDescent="0.25">
      <c r="A8472" s="138"/>
      <c r="B8472" s="139">
        <v>4800</v>
      </c>
      <c r="C8472" s="144" t="s">
        <v>14148</v>
      </c>
      <c r="D8472" s="138"/>
    </row>
    <row r="8473" spans="1:4" x14ac:dyDescent="0.25">
      <c r="A8473" s="138"/>
      <c r="B8473" s="139">
        <v>4801</v>
      </c>
      <c r="C8473" s="144" t="s">
        <v>14149</v>
      </c>
      <c r="D8473" s="138"/>
    </row>
    <row r="8474" spans="1:4" ht="60" x14ac:dyDescent="0.25">
      <c r="B8474" s="139">
        <v>4802</v>
      </c>
      <c r="C8474" s="145" t="s">
        <v>12166</v>
      </c>
    </row>
    <row r="8475" spans="1:4" x14ac:dyDescent="0.25">
      <c r="B8475" s="139">
        <v>4803</v>
      </c>
      <c r="C8475" t="s">
        <v>13347</v>
      </c>
    </row>
    <row r="8476" spans="1:4" x14ac:dyDescent="0.25">
      <c r="B8476" s="139">
        <v>4803</v>
      </c>
      <c r="C8476" t="s">
        <v>4022</v>
      </c>
      <c r="D8476" t="s">
        <v>13347</v>
      </c>
    </row>
    <row r="8477" spans="1:4" x14ac:dyDescent="0.25">
      <c r="B8477" s="139">
        <v>4804</v>
      </c>
      <c r="C8477" t="s">
        <v>13348</v>
      </c>
    </row>
    <row r="8478" spans="1:4" x14ac:dyDescent="0.25">
      <c r="B8478" s="139">
        <v>4805</v>
      </c>
      <c r="C8478" t="s">
        <v>13349</v>
      </c>
    </row>
    <row r="8479" spans="1:4" x14ac:dyDescent="0.25">
      <c r="B8479" s="139">
        <v>4806</v>
      </c>
      <c r="C8479" t="s">
        <v>13350</v>
      </c>
    </row>
    <row r="8480" spans="1:4" x14ac:dyDescent="0.25">
      <c r="B8480" s="139">
        <v>4807</v>
      </c>
      <c r="C8480" t="s">
        <v>13352</v>
      </c>
    </row>
    <row r="8481" spans="2:4" x14ac:dyDescent="0.25">
      <c r="B8481" s="139">
        <v>4807</v>
      </c>
      <c r="C8481" t="s">
        <v>13353</v>
      </c>
      <c r="D8481" t="s">
        <v>13352</v>
      </c>
    </row>
    <row r="8482" spans="2:4" x14ac:dyDescent="0.25">
      <c r="B8482" s="139">
        <v>4808</v>
      </c>
      <c r="C8482" t="s">
        <v>13354</v>
      </c>
    </row>
    <row r="8483" spans="2:4" x14ac:dyDescent="0.25">
      <c r="B8483" s="139">
        <v>4808</v>
      </c>
      <c r="C8483" t="s">
        <v>13355</v>
      </c>
      <c r="D8483" t="s">
        <v>13354</v>
      </c>
    </row>
    <row r="8484" spans="2:4" x14ac:dyDescent="0.25">
      <c r="B8484" s="139">
        <v>4809</v>
      </c>
      <c r="C8484" t="s">
        <v>13356</v>
      </c>
    </row>
    <row r="8485" spans="2:4" x14ac:dyDescent="0.25">
      <c r="B8485" s="139">
        <v>4809</v>
      </c>
      <c r="C8485" t="s">
        <v>13357</v>
      </c>
      <c r="D8485" t="s">
        <v>13356</v>
      </c>
    </row>
    <row r="8486" spans="2:4" x14ac:dyDescent="0.25">
      <c r="B8486" s="139">
        <v>4810</v>
      </c>
      <c r="C8486" t="s">
        <v>13358</v>
      </c>
    </row>
    <row r="8487" spans="2:4" x14ac:dyDescent="0.25">
      <c r="B8487" s="139">
        <v>4810</v>
      </c>
      <c r="C8487" t="s">
        <v>13359</v>
      </c>
      <c r="D8487" t="s">
        <v>13358</v>
      </c>
    </row>
    <row r="8488" spans="2:4" x14ac:dyDescent="0.25">
      <c r="B8488" s="139">
        <v>4810</v>
      </c>
      <c r="C8488" t="s">
        <v>13360</v>
      </c>
      <c r="D8488" t="s">
        <v>13358</v>
      </c>
    </row>
    <row r="8489" spans="2:4" x14ac:dyDescent="0.25">
      <c r="B8489" s="139">
        <v>4811</v>
      </c>
      <c r="C8489" t="s">
        <v>13361</v>
      </c>
    </row>
    <row r="8490" spans="2:4" x14ac:dyDescent="0.25">
      <c r="B8490" s="139">
        <v>4811</v>
      </c>
      <c r="C8490" t="s">
        <v>13362</v>
      </c>
      <c r="D8490" t="s">
        <v>13361</v>
      </c>
    </row>
    <row r="8491" spans="2:4" x14ac:dyDescent="0.25">
      <c r="B8491" s="139">
        <v>4811</v>
      </c>
      <c r="C8491" t="s">
        <v>13363</v>
      </c>
      <c r="D8491" t="s">
        <v>13361</v>
      </c>
    </row>
    <row r="8492" spans="2:4" x14ac:dyDescent="0.25">
      <c r="B8492" s="139">
        <v>4812</v>
      </c>
      <c r="C8492" t="s">
        <v>13364</v>
      </c>
    </row>
    <row r="8493" spans="2:4" x14ac:dyDescent="0.25">
      <c r="B8493" s="139">
        <v>4812</v>
      </c>
      <c r="C8493" t="s">
        <v>13365</v>
      </c>
      <c r="D8493" t="s">
        <v>13364</v>
      </c>
    </row>
    <row r="8494" spans="2:4" x14ac:dyDescent="0.25">
      <c r="B8494" s="139">
        <v>4812</v>
      </c>
      <c r="C8494" t="s">
        <v>13366</v>
      </c>
      <c r="D8494" t="s">
        <v>13364</v>
      </c>
    </row>
    <row r="8495" spans="2:4" x14ac:dyDescent="0.25">
      <c r="B8495" s="139">
        <v>4813</v>
      </c>
      <c r="C8495" t="s">
        <v>13367</v>
      </c>
    </row>
    <row r="8496" spans="2:4" x14ac:dyDescent="0.25">
      <c r="B8496" s="139">
        <v>4814</v>
      </c>
      <c r="C8496" t="s">
        <v>13368</v>
      </c>
    </row>
    <row r="8497" spans="2:4" x14ac:dyDescent="0.25">
      <c r="B8497" s="139">
        <v>4814</v>
      </c>
      <c r="C8497" t="s">
        <v>13369</v>
      </c>
      <c r="D8497" t="s">
        <v>13368</v>
      </c>
    </row>
    <row r="8498" spans="2:4" x14ac:dyDescent="0.25">
      <c r="B8498" s="139">
        <v>4815</v>
      </c>
      <c r="C8498" t="s">
        <v>13370</v>
      </c>
    </row>
    <row r="8499" spans="2:4" x14ac:dyDescent="0.25">
      <c r="B8499" s="139">
        <v>4815</v>
      </c>
      <c r="C8499" t="s">
        <v>13371</v>
      </c>
      <c r="D8499" t="s">
        <v>13370</v>
      </c>
    </row>
    <row r="8500" spans="2:4" x14ac:dyDescent="0.25">
      <c r="B8500" s="139">
        <v>4816</v>
      </c>
      <c r="C8500" t="s">
        <v>13372</v>
      </c>
    </row>
    <row r="8501" spans="2:4" x14ac:dyDescent="0.25">
      <c r="B8501" s="139">
        <v>4817</v>
      </c>
      <c r="C8501" t="s">
        <v>13373</v>
      </c>
    </row>
    <row r="8502" spans="2:4" x14ac:dyDescent="0.25">
      <c r="B8502" s="139">
        <v>4817</v>
      </c>
      <c r="C8502" t="s">
        <v>13374</v>
      </c>
      <c r="D8502" t="s">
        <v>13373</v>
      </c>
    </row>
    <row r="8503" spans="2:4" x14ac:dyDescent="0.25">
      <c r="B8503" s="139">
        <v>4817</v>
      </c>
      <c r="C8503" t="s">
        <v>13375</v>
      </c>
      <c r="D8503" t="s">
        <v>13373</v>
      </c>
    </row>
    <row r="8504" spans="2:4" x14ac:dyDescent="0.25">
      <c r="B8504" s="139">
        <v>4818</v>
      </c>
      <c r="C8504" t="s">
        <v>13376</v>
      </c>
    </row>
    <row r="8505" spans="2:4" x14ac:dyDescent="0.25">
      <c r="B8505" s="139">
        <v>4818</v>
      </c>
      <c r="C8505" t="s">
        <v>13377</v>
      </c>
      <c r="D8505" t="s">
        <v>13376</v>
      </c>
    </row>
    <row r="8506" spans="2:4" x14ac:dyDescent="0.25">
      <c r="B8506" s="139">
        <v>4819</v>
      </c>
      <c r="C8506" t="s">
        <v>13378</v>
      </c>
    </row>
    <row r="8507" spans="2:4" x14ac:dyDescent="0.25">
      <c r="B8507" s="139">
        <v>4819</v>
      </c>
      <c r="C8507" t="s">
        <v>13379</v>
      </c>
      <c r="D8507" t="s">
        <v>13378</v>
      </c>
    </row>
    <row r="8508" spans="2:4" x14ac:dyDescent="0.25">
      <c r="B8508" s="139">
        <v>4819</v>
      </c>
      <c r="C8508" t="s">
        <v>13380</v>
      </c>
      <c r="D8508" t="s">
        <v>13378</v>
      </c>
    </row>
    <row r="8509" spans="2:4" x14ac:dyDescent="0.25">
      <c r="B8509" s="139">
        <v>4819</v>
      </c>
      <c r="C8509" t="s">
        <v>13381</v>
      </c>
      <c r="D8509" t="s">
        <v>13378</v>
      </c>
    </row>
    <row r="8510" spans="2:4" x14ac:dyDescent="0.25">
      <c r="B8510" s="139">
        <v>4819</v>
      </c>
      <c r="C8510" t="s">
        <v>13382</v>
      </c>
      <c r="D8510" t="s">
        <v>13378</v>
      </c>
    </row>
    <row r="8511" spans="2:4" x14ac:dyDescent="0.25">
      <c r="B8511" s="139">
        <v>4820</v>
      </c>
      <c r="C8511" t="s">
        <v>13383</v>
      </c>
    </row>
    <row r="8512" spans="2:4" x14ac:dyDescent="0.25">
      <c r="B8512" s="139">
        <v>4820</v>
      </c>
      <c r="C8512" t="s">
        <v>13384</v>
      </c>
      <c r="D8512" t="s">
        <v>13383</v>
      </c>
    </row>
    <row r="8513" spans="2:4" x14ac:dyDescent="0.25">
      <c r="B8513" s="139">
        <v>4821</v>
      </c>
      <c r="C8513" t="s">
        <v>13385</v>
      </c>
    </row>
    <row r="8514" spans="2:4" x14ac:dyDescent="0.25">
      <c r="B8514" s="139">
        <v>4821</v>
      </c>
      <c r="C8514" t="s">
        <v>13386</v>
      </c>
      <c r="D8514" t="s">
        <v>13385</v>
      </c>
    </row>
    <row r="8515" spans="2:4" x14ac:dyDescent="0.25">
      <c r="B8515" s="139">
        <v>4822</v>
      </c>
      <c r="C8515" t="s">
        <v>13387</v>
      </c>
    </row>
    <row r="8516" spans="2:4" x14ac:dyDescent="0.25">
      <c r="B8516" s="139">
        <v>4822</v>
      </c>
      <c r="C8516" t="s">
        <v>13388</v>
      </c>
      <c r="D8516" t="s">
        <v>13387</v>
      </c>
    </row>
    <row r="8517" spans="2:4" x14ac:dyDescent="0.25">
      <c r="B8517" s="139">
        <v>4823</v>
      </c>
      <c r="C8517" t="s">
        <v>13389</v>
      </c>
    </row>
    <row r="8518" spans="2:4" x14ac:dyDescent="0.25">
      <c r="B8518" s="139">
        <v>4823</v>
      </c>
      <c r="C8518" t="s">
        <v>13390</v>
      </c>
      <c r="D8518" t="s">
        <v>13389</v>
      </c>
    </row>
    <row r="8519" spans="2:4" x14ac:dyDescent="0.25">
      <c r="B8519" s="139">
        <v>4823</v>
      </c>
      <c r="C8519" t="s">
        <v>13391</v>
      </c>
      <c r="D8519" t="s">
        <v>13389</v>
      </c>
    </row>
    <row r="8520" spans="2:4" x14ac:dyDescent="0.25">
      <c r="B8520" s="139">
        <v>4824</v>
      </c>
      <c r="C8520" t="s">
        <v>13392</v>
      </c>
    </row>
    <row r="8521" spans="2:4" x14ac:dyDescent="0.25">
      <c r="B8521" s="139">
        <v>4824</v>
      </c>
      <c r="C8521" t="s">
        <v>13393</v>
      </c>
      <c r="D8521" t="s">
        <v>13392</v>
      </c>
    </row>
    <row r="8522" spans="2:4" x14ac:dyDescent="0.25">
      <c r="B8522" s="139">
        <v>4825</v>
      </c>
      <c r="C8522" t="s">
        <v>13394</v>
      </c>
    </row>
    <row r="8523" spans="2:4" x14ac:dyDescent="0.25">
      <c r="B8523" s="139">
        <v>4825</v>
      </c>
      <c r="C8523" t="s">
        <v>13395</v>
      </c>
      <c r="D8523" t="s">
        <v>13394</v>
      </c>
    </row>
    <row r="8524" spans="2:4" x14ac:dyDescent="0.25">
      <c r="B8524" s="139">
        <v>4826</v>
      </c>
      <c r="C8524" t="s">
        <v>13396</v>
      </c>
    </row>
    <row r="8525" spans="2:4" x14ac:dyDescent="0.25">
      <c r="B8525" s="139">
        <v>4826</v>
      </c>
      <c r="C8525" t="s">
        <v>13397</v>
      </c>
      <c r="D8525" t="s">
        <v>13396</v>
      </c>
    </row>
    <row r="8526" spans="2:4" x14ac:dyDescent="0.25">
      <c r="B8526" s="139">
        <v>4827</v>
      </c>
      <c r="C8526" t="s">
        <v>13398</v>
      </c>
    </row>
    <row r="8527" spans="2:4" x14ac:dyDescent="0.25">
      <c r="B8527" s="139">
        <v>4827</v>
      </c>
      <c r="C8527" t="s">
        <v>13399</v>
      </c>
      <c r="D8527" t="s">
        <v>13398</v>
      </c>
    </row>
    <row r="8528" spans="2:4" x14ac:dyDescent="0.25">
      <c r="B8528" s="139">
        <v>4827</v>
      </c>
      <c r="C8528" t="s">
        <v>13400</v>
      </c>
      <c r="D8528" t="s">
        <v>13398</v>
      </c>
    </row>
    <row r="8529" spans="2:4" x14ac:dyDescent="0.25">
      <c r="B8529" s="139">
        <v>4827</v>
      </c>
      <c r="C8529" t="s">
        <v>13401</v>
      </c>
      <c r="D8529" t="s">
        <v>13398</v>
      </c>
    </row>
    <row r="8530" spans="2:4" x14ac:dyDescent="0.25">
      <c r="B8530" s="139">
        <v>4828</v>
      </c>
      <c r="C8530" t="s">
        <v>13402</v>
      </c>
    </row>
    <row r="8531" spans="2:4" x14ac:dyDescent="0.25">
      <c r="B8531" s="139">
        <v>4828</v>
      </c>
      <c r="C8531" t="s">
        <v>13403</v>
      </c>
      <c r="D8531" t="s">
        <v>13402</v>
      </c>
    </row>
    <row r="8532" spans="2:4" x14ac:dyDescent="0.25">
      <c r="B8532" s="139">
        <v>4828</v>
      </c>
      <c r="C8532" t="s">
        <v>13404</v>
      </c>
      <c r="D8532" t="s">
        <v>13402</v>
      </c>
    </row>
    <row r="8533" spans="2:4" x14ac:dyDescent="0.25">
      <c r="B8533" s="139">
        <v>4828</v>
      </c>
      <c r="C8533" t="s">
        <v>13405</v>
      </c>
      <c r="D8533" t="s">
        <v>13402</v>
      </c>
    </row>
    <row r="8534" spans="2:4" x14ac:dyDescent="0.25">
      <c r="B8534" s="139">
        <v>4828</v>
      </c>
      <c r="C8534" t="s">
        <v>13406</v>
      </c>
      <c r="D8534" t="s">
        <v>13402</v>
      </c>
    </row>
    <row r="8535" spans="2:4" x14ac:dyDescent="0.25">
      <c r="B8535" s="139">
        <v>4829</v>
      </c>
      <c r="C8535" t="s">
        <v>13407</v>
      </c>
    </row>
    <row r="8536" spans="2:4" x14ac:dyDescent="0.25">
      <c r="B8536" s="139">
        <v>4829</v>
      </c>
      <c r="C8536" t="s">
        <v>13408</v>
      </c>
      <c r="D8536" t="s">
        <v>13407</v>
      </c>
    </row>
    <row r="8537" spans="2:4" x14ac:dyDescent="0.25">
      <c r="B8537" s="139">
        <v>4829</v>
      </c>
      <c r="C8537" t="s">
        <v>13410</v>
      </c>
      <c r="D8537" t="s">
        <v>13407</v>
      </c>
    </row>
    <row r="8538" spans="2:4" x14ac:dyDescent="0.25">
      <c r="B8538" s="139">
        <v>4829</v>
      </c>
      <c r="C8538" t="s">
        <v>13409</v>
      </c>
      <c r="D8538" t="s">
        <v>13407</v>
      </c>
    </row>
    <row r="8539" spans="2:4" x14ac:dyDescent="0.25">
      <c r="B8539" s="139">
        <v>4830</v>
      </c>
      <c r="C8539" t="s">
        <v>13411</v>
      </c>
    </row>
    <row r="8540" spans="2:4" x14ac:dyDescent="0.25">
      <c r="B8540" s="139">
        <v>4830</v>
      </c>
      <c r="C8540" t="s">
        <v>13412</v>
      </c>
      <c r="D8540" t="s">
        <v>13411</v>
      </c>
    </row>
    <row r="8541" spans="2:4" x14ac:dyDescent="0.25">
      <c r="B8541" s="139">
        <v>4830</v>
      </c>
      <c r="C8541" t="s">
        <v>13413</v>
      </c>
      <c r="D8541" t="s">
        <v>13411</v>
      </c>
    </row>
    <row r="8542" spans="2:4" x14ac:dyDescent="0.25">
      <c r="B8542" s="139">
        <v>4830</v>
      </c>
      <c r="C8542" t="s">
        <v>13414</v>
      </c>
      <c r="D8542" t="s">
        <v>13411</v>
      </c>
    </row>
    <row r="8543" spans="2:4" x14ac:dyDescent="0.25">
      <c r="B8543" s="139">
        <v>4831</v>
      </c>
      <c r="C8543" t="s">
        <v>13415</v>
      </c>
    </row>
    <row r="8544" spans="2:4" x14ac:dyDescent="0.25">
      <c r="B8544" s="139">
        <v>4831</v>
      </c>
      <c r="C8544" t="s">
        <v>13416</v>
      </c>
      <c r="D8544" t="s">
        <v>13415</v>
      </c>
    </row>
    <row r="8545" spans="2:4" x14ac:dyDescent="0.25">
      <c r="B8545" s="139">
        <v>4832</v>
      </c>
      <c r="C8545" t="s">
        <v>13417</v>
      </c>
    </row>
    <row r="8546" spans="2:4" x14ac:dyDescent="0.25">
      <c r="B8546" s="139">
        <v>4832</v>
      </c>
      <c r="C8546" t="s">
        <v>13418</v>
      </c>
      <c r="D8546" t="s">
        <v>13417</v>
      </c>
    </row>
    <row r="8547" spans="2:4" x14ac:dyDescent="0.25">
      <c r="B8547" s="139">
        <v>4833</v>
      </c>
      <c r="C8547" t="s">
        <v>13419</v>
      </c>
    </row>
    <row r="8548" spans="2:4" x14ac:dyDescent="0.25">
      <c r="B8548" s="139">
        <v>4833</v>
      </c>
      <c r="C8548" t="s">
        <v>13420</v>
      </c>
      <c r="D8548" t="s">
        <v>13419</v>
      </c>
    </row>
    <row r="8549" spans="2:4" x14ac:dyDescent="0.25">
      <c r="B8549" s="139">
        <v>4833</v>
      </c>
      <c r="C8549" t="s">
        <v>13421</v>
      </c>
      <c r="D8549" t="s">
        <v>13419</v>
      </c>
    </row>
    <row r="8550" spans="2:4" x14ac:dyDescent="0.25">
      <c r="B8550" s="139">
        <v>4834</v>
      </c>
      <c r="C8550" t="s">
        <v>13422</v>
      </c>
    </row>
    <row r="8551" spans="2:4" x14ac:dyDescent="0.25">
      <c r="B8551" s="139">
        <v>4834</v>
      </c>
      <c r="C8551" t="s">
        <v>13423</v>
      </c>
      <c r="D8551" t="s">
        <v>13422</v>
      </c>
    </row>
    <row r="8552" spans="2:4" x14ac:dyDescent="0.25">
      <c r="B8552" s="139">
        <v>4835</v>
      </c>
      <c r="C8552" t="s">
        <v>13424</v>
      </c>
    </row>
    <row r="8553" spans="2:4" x14ac:dyDescent="0.25">
      <c r="B8553" s="139">
        <v>4835</v>
      </c>
      <c r="C8553" t="s">
        <v>13425</v>
      </c>
      <c r="D8553" t="s">
        <v>13424</v>
      </c>
    </row>
    <row r="8554" spans="2:4" x14ac:dyDescent="0.25">
      <c r="B8554" s="139">
        <v>4836</v>
      </c>
      <c r="C8554" t="s">
        <v>13426</v>
      </c>
    </row>
    <row r="8555" spans="2:4" x14ac:dyDescent="0.25">
      <c r="B8555" s="139">
        <v>4837</v>
      </c>
      <c r="C8555" t="s">
        <v>13427</v>
      </c>
    </row>
    <row r="8556" spans="2:4" x14ac:dyDescent="0.25">
      <c r="B8556" s="139">
        <v>4837</v>
      </c>
      <c r="C8556" t="s">
        <v>13428</v>
      </c>
      <c r="D8556" t="s">
        <v>13427</v>
      </c>
    </row>
    <row r="8557" spans="2:4" x14ac:dyDescent="0.25">
      <c r="B8557" s="139">
        <v>4837</v>
      </c>
      <c r="C8557" t="s">
        <v>13429</v>
      </c>
      <c r="D8557" t="s">
        <v>13427</v>
      </c>
    </row>
    <row r="8558" spans="2:4" x14ac:dyDescent="0.25">
      <c r="B8558" s="139">
        <v>4837</v>
      </c>
      <c r="C8558" t="s">
        <v>13430</v>
      </c>
      <c r="D8558" t="s">
        <v>13427</v>
      </c>
    </row>
    <row r="8559" spans="2:4" x14ac:dyDescent="0.25">
      <c r="B8559" s="139">
        <v>4837</v>
      </c>
      <c r="C8559" t="s">
        <v>13431</v>
      </c>
      <c r="D8559" t="s">
        <v>13427</v>
      </c>
    </row>
    <row r="8560" spans="2:4" x14ac:dyDescent="0.25">
      <c r="B8560" s="139">
        <v>4838</v>
      </c>
      <c r="C8560" t="s">
        <v>13432</v>
      </c>
    </row>
    <row r="8561" spans="2:4" x14ac:dyDescent="0.25">
      <c r="B8561" s="139">
        <v>4839</v>
      </c>
      <c r="C8561" t="s">
        <v>13433</v>
      </c>
    </row>
    <row r="8562" spans="2:4" x14ac:dyDescent="0.25">
      <c r="B8562" s="139">
        <v>4840</v>
      </c>
      <c r="C8562" t="s">
        <v>13434</v>
      </c>
    </row>
    <row r="8563" spans="2:4" x14ac:dyDescent="0.25">
      <c r="B8563" s="139">
        <v>4840</v>
      </c>
      <c r="C8563" t="s">
        <v>13435</v>
      </c>
      <c r="D8563" t="s">
        <v>13434</v>
      </c>
    </row>
    <row r="8564" spans="2:4" x14ac:dyDescent="0.25">
      <c r="B8564" s="139">
        <v>4840</v>
      </c>
      <c r="C8564" t="s">
        <v>13436</v>
      </c>
      <c r="D8564" t="s">
        <v>13434</v>
      </c>
    </row>
    <row r="8565" spans="2:4" x14ac:dyDescent="0.25">
      <c r="B8565" s="139">
        <v>4841</v>
      </c>
      <c r="C8565" t="s">
        <v>13437</v>
      </c>
    </row>
    <row r="8566" spans="2:4" x14ac:dyDescent="0.25">
      <c r="B8566" s="139">
        <v>4841</v>
      </c>
      <c r="C8566" t="s">
        <v>13438</v>
      </c>
      <c r="D8566" t="s">
        <v>13437</v>
      </c>
    </row>
    <row r="8567" spans="2:4" x14ac:dyDescent="0.25">
      <c r="B8567" s="139">
        <v>4841</v>
      </c>
      <c r="C8567" t="s">
        <v>13439</v>
      </c>
      <c r="D8567" t="s">
        <v>13437</v>
      </c>
    </row>
    <row r="8568" spans="2:4" x14ac:dyDescent="0.25">
      <c r="B8568" s="139">
        <v>4842</v>
      </c>
      <c r="C8568" t="s">
        <v>13440</v>
      </c>
    </row>
    <row r="8569" spans="2:4" x14ac:dyDescent="0.25">
      <c r="B8569" s="139">
        <v>4842</v>
      </c>
      <c r="C8569" t="s">
        <v>13441</v>
      </c>
      <c r="D8569" t="s">
        <v>13440</v>
      </c>
    </row>
    <row r="8570" spans="2:4" x14ac:dyDescent="0.25">
      <c r="B8570" s="139">
        <v>4843</v>
      </c>
      <c r="C8570" t="s">
        <v>13442</v>
      </c>
    </row>
    <row r="8571" spans="2:4" x14ac:dyDescent="0.25">
      <c r="B8571" s="139">
        <v>4843</v>
      </c>
      <c r="C8571" t="s">
        <v>13443</v>
      </c>
      <c r="D8571" t="s">
        <v>13442</v>
      </c>
    </row>
    <row r="8572" spans="2:4" x14ac:dyDescent="0.25">
      <c r="B8572" s="139">
        <v>4843</v>
      </c>
      <c r="C8572" t="s">
        <v>13444</v>
      </c>
      <c r="D8572" t="s">
        <v>13442</v>
      </c>
    </row>
    <row r="8573" spans="2:4" x14ac:dyDescent="0.25">
      <c r="B8573" s="139">
        <v>4844</v>
      </c>
      <c r="C8573" t="s">
        <v>13445</v>
      </c>
    </row>
    <row r="8574" spans="2:4" x14ac:dyDescent="0.25">
      <c r="B8574" s="139">
        <v>4844</v>
      </c>
      <c r="C8574" t="s">
        <v>13446</v>
      </c>
      <c r="D8574" t="s">
        <v>13445</v>
      </c>
    </row>
    <row r="8575" spans="2:4" x14ac:dyDescent="0.25">
      <c r="B8575" s="139">
        <v>4845</v>
      </c>
      <c r="C8575" t="s">
        <v>13447</v>
      </c>
    </row>
    <row r="8576" spans="2:4" x14ac:dyDescent="0.25">
      <c r="B8576" s="139">
        <v>4846</v>
      </c>
      <c r="C8576" t="s">
        <v>13448</v>
      </c>
    </row>
    <row r="8577" spans="2:4" x14ac:dyDescent="0.25">
      <c r="B8577" s="139">
        <v>4846</v>
      </c>
      <c r="C8577" t="s">
        <v>13449</v>
      </c>
      <c r="D8577" t="s">
        <v>13448</v>
      </c>
    </row>
    <row r="8578" spans="2:4" x14ac:dyDescent="0.25">
      <c r="B8578" s="139">
        <v>4847</v>
      </c>
      <c r="C8578" t="s">
        <v>13450</v>
      </c>
    </row>
    <row r="8579" spans="2:4" x14ac:dyDescent="0.25">
      <c r="B8579" s="139">
        <v>4847</v>
      </c>
      <c r="C8579" t="s">
        <v>13451</v>
      </c>
      <c r="D8579" t="s">
        <v>13450</v>
      </c>
    </row>
    <row r="8580" spans="2:4" x14ac:dyDescent="0.25">
      <c r="B8580" s="139">
        <v>4848</v>
      </c>
      <c r="C8580" t="s">
        <v>13452</v>
      </c>
    </row>
    <row r="8581" spans="2:4" x14ac:dyDescent="0.25">
      <c r="B8581" s="139">
        <v>4848</v>
      </c>
      <c r="C8581" t="s">
        <v>13453</v>
      </c>
      <c r="D8581" t="s">
        <v>13452</v>
      </c>
    </row>
    <row r="8582" spans="2:4" x14ac:dyDescent="0.25">
      <c r="B8582" s="139">
        <v>4849</v>
      </c>
      <c r="C8582" t="s">
        <v>13454</v>
      </c>
    </row>
    <row r="8583" spans="2:4" x14ac:dyDescent="0.25">
      <c r="B8583" s="139">
        <v>4849</v>
      </c>
      <c r="C8583" t="s">
        <v>13455</v>
      </c>
      <c r="D8583" t="s">
        <v>13454</v>
      </c>
    </row>
    <row r="8584" spans="2:4" x14ac:dyDescent="0.25">
      <c r="B8584" s="139">
        <v>4849</v>
      </c>
      <c r="C8584" t="s">
        <v>13456</v>
      </c>
      <c r="D8584" t="s">
        <v>13454</v>
      </c>
    </row>
    <row r="8585" spans="2:4" x14ac:dyDescent="0.25">
      <c r="B8585" s="139">
        <v>4849</v>
      </c>
      <c r="C8585" t="s">
        <v>13457</v>
      </c>
      <c r="D8585" t="s">
        <v>13454</v>
      </c>
    </row>
    <row r="8586" spans="2:4" x14ac:dyDescent="0.25">
      <c r="B8586" s="139">
        <v>4850</v>
      </c>
      <c r="C8586" t="s">
        <v>13458</v>
      </c>
    </row>
    <row r="8587" spans="2:4" x14ac:dyDescent="0.25">
      <c r="B8587" s="139">
        <v>4850</v>
      </c>
      <c r="C8587" t="s">
        <v>13459</v>
      </c>
      <c r="D8587" t="s">
        <v>13458</v>
      </c>
    </row>
    <row r="8588" spans="2:4" x14ac:dyDescent="0.25">
      <c r="B8588" s="139">
        <v>4851</v>
      </c>
      <c r="C8588" t="s">
        <v>13460</v>
      </c>
    </row>
    <row r="8589" spans="2:4" x14ac:dyDescent="0.25">
      <c r="B8589" s="139">
        <v>4851</v>
      </c>
      <c r="C8589" t="s">
        <v>13461</v>
      </c>
      <c r="D8589" t="s">
        <v>13460</v>
      </c>
    </row>
    <row r="8590" spans="2:4" x14ac:dyDescent="0.25">
      <c r="B8590" s="139">
        <v>4852</v>
      </c>
      <c r="C8590" t="s">
        <v>13462</v>
      </c>
      <c r="D8590" t="s">
        <v>13463</v>
      </c>
    </row>
    <row r="8591" spans="2:4" x14ac:dyDescent="0.25">
      <c r="B8591" s="139">
        <v>4852</v>
      </c>
      <c r="C8591" t="s">
        <v>13463</v>
      </c>
      <c r="D8591" t="s">
        <v>13462</v>
      </c>
    </row>
    <row r="8592" spans="2:4" x14ac:dyDescent="0.25">
      <c r="B8592" s="139">
        <v>4853</v>
      </c>
      <c r="C8592" t="s">
        <v>13464</v>
      </c>
    </row>
    <row r="8593" spans="2:4" x14ac:dyDescent="0.25">
      <c r="B8593" s="139">
        <v>4853</v>
      </c>
      <c r="C8593" t="s">
        <v>13465</v>
      </c>
      <c r="D8593" t="s">
        <v>13464</v>
      </c>
    </row>
    <row r="8594" spans="2:4" x14ac:dyDescent="0.25">
      <c r="B8594" s="139">
        <v>4854</v>
      </c>
      <c r="C8594" t="s">
        <v>13466</v>
      </c>
    </row>
    <row r="8595" spans="2:4" x14ac:dyDescent="0.25">
      <c r="B8595" s="139">
        <v>4854</v>
      </c>
      <c r="C8595" t="s">
        <v>13467</v>
      </c>
      <c r="D8595" t="s">
        <v>13466</v>
      </c>
    </row>
    <row r="8596" spans="2:4" x14ac:dyDescent="0.25">
      <c r="B8596" s="139">
        <v>4854</v>
      </c>
      <c r="C8596" t="s">
        <v>13468</v>
      </c>
      <c r="D8596" t="s">
        <v>13466</v>
      </c>
    </row>
    <row r="8597" spans="2:4" x14ac:dyDescent="0.25">
      <c r="B8597" s="139">
        <v>4855</v>
      </c>
      <c r="C8597" t="s">
        <v>13469</v>
      </c>
    </row>
    <row r="8598" spans="2:4" x14ac:dyDescent="0.25">
      <c r="B8598" s="139">
        <v>4855</v>
      </c>
      <c r="C8598" t="s">
        <v>13470</v>
      </c>
      <c r="D8598" t="s">
        <v>13469</v>
      </c>
    </row>
    <row r="8599" spans="2:4" x14ac:dyDescent="0.25">
      <c r="B8599" s="139">
        <v>4856</v>
      </c>
      <c r="C8599" t="s">
        <v>13471</v>
      </c>
    </row>
    <row r="8600" spans="2:4" x14ac:dyDescent="0.25">
      <c r="B8600" s="139">
        <v>4856</v>
      </c>
      <c r="C8600" t="s">
        <v>13472</v>
      </c>
      <c r="D8600" t="s">
        <v>13471</v>
      </c>
    </row>
    <row r="8601" spans="2:4" x14ac:dyDescent="0.25">
      <c r="B8601" s="139">
        <v>4857</v>
      </c>
      <c r="C8601" t="s">
        <v>13473</v>
      </c>
    </row>
    <row r="8602" spans="2:4" x14ac:dyDescent="0.25">
      <c r="B8602" s="139">
        <v>4857</v>
      </c>
      <c r="C8602" t="s">
        <v>13474</v>
      </c>
      <c r="D8602" t="s">
        <v>13473</v>
      </c>
    </row>
    <row r="8603" spans="2:4" x14ac:dyDescent="0.25">
      <c r="B8603" s="139">
        <v>4858</v>
      </c>
      <c r="C8603" t="s">
        <v>13475</v>
      </c>
    </row>
    <row r="8604" spans="2:4" x14ac:dyDescent="0.25">
      <c r="B8604" s="139">
        <v>4858</v>
      </c>
      <c r="C8604" t="s">
        <v>13476</v>
      </c>
      <c r="D8604" t="s">
        <v>13475</v>
      </c>
    </row>
    <row r="8605" spans="2:4" x14ac:dyDescent="0.25">
      <c r="B8605" s="139">
        <v>4859</v>
      </c>
      <c r="C8605" t="s">
        <v>13477</v>
      </c>
    </row>
    <row r="8606" spans="2:4" x14ac:dyDescent="0.25">
      <c r="B8606" s="139">
        <v>4859</v>
      </c>
      <c r="C8606" t="s">
        <v>13478</v>
      </c>
      <c r="D8606" t="s">
        <v>13477</v>
      </c>
    </row>
    <row r="8607" spans="2:4" x14ac:dyDescent="0.25">
      <c r="B8607" s="139">
        <v>4859</v>
      </c>
      <c r="C8607" t="s">
        <v>13479</v>
      </c>
      <c r="D8607" t="s">
        <v>13477</v>
      </c>
    </row>
    <row r="8608" spans="2:4" x14ac:dyDescent="0.25">
      <c r="B8608" s="139">
        <v>4860</v>
      </c>
      <c r="C8608" t="s">
        <v>13480</v>
      </c>
    </row>
    <row r="8609" spans="2:4" x14ac:dyDescent="0.25">
      <c r="B8609" s="139">
        <v>4860</v>
      </c>
      <c r="C8609" t="s">
        <v>13481</v>
      </c>
      <c r="D8609" t="s">
        <v>13480</v>
      </c>
    </row>
    <row r="8610" spans="2:4" x14ac:dyDescent="0.25">
      <c r="B8610" s="139">
        <v>4861</v>
      </c>
      <c r="C8610" t="s">
        <v>13482</v>
      </c>
    </row>
    <row r="8611" spans="2:4" x14ac:dyDescent="0.25">
      <c r="B8611" s="139">
        <v>4861</v>
      </c>
      <c r="C8611" t="s">
        <v>13483</v>
      </c>
      <c r="D8611" t="s">
        <v>13482</v>
      </c>
    </row>
    <row r="8612" spans="2:4" x14ac:dyDescent="0.25">
      <c r="B8612" s="139">
        <v>4861</v>
      </c>
      <c r="C8612" t="s">
        <v>13484</v>
      </c>
      <c r="D8612" t="s">
        <v>13482</v>
      </c>
    </row>
    <row r="8613" spans="2:4" x14ac:dyDescent="0.25">
      <c r="B8613" s="139">
        <v>4862</v>
      </c>
      <c r="C8613" t="s">
        <v>13485</v>
      </c>
    </row>
    <row r="8614" spans="2:4" x14ac:dyDescent="0.25">
      <c r="B8614" s="139">
        <v>4862</v>
      </c>
      <c r="C8614" t="s">
        <v>13486</v>
      </c>
      <c r="D8614" t="s">
        <v>13485</v>
      </c>
    </row>
    <row r="8615" spans="2:4" x14ac:dyDescent="0.25">
      <c r="B8615" s="139">
        <v>4863</v>
      </c>
      <c r="C8615" t="s">
        <v>13487</v>
      </c>
    </row>
    <row r="8616" spans="2:4" x14ac:dyDescent="0.25">
      <c r="B8616" s="139">
        <v>4863</v>
      </c>
      <c r="C8616" t="s">
        <v>13488</v>
      </c>
      <c r="D8616" t="s">
        <v>13487</v>
      </c>
    </row>
    <row r="8617" spans="2:4" x14ac:dyDescent="0.25">
      <c r="B8617" s="139">
        <v>4864</v>
      </c>
      <c r="C8617" t="s">
        <v>13489</v>
      </c>
    </row>
    <row r="8618" spans="2:4" x14ac:dyDescent="0.25">
      <c r="B8618" s="139">
        <v>4864</v>
      </c>
      <c r="C8618" t="s">
        <v>13490</v>
      </c>
      <c r="D8618" t="s">
        <v>13489</v>
      </c>
    </row>
    <row r="8619" spans="2:4" x14ac:dyDescent="0.25">
      <c r="B8619" s="139">
        <v>4865</v>
      </c>
      <c r="C8619" t="s">
        <v>13491</v>
      </c>
    </row>
    <row r="8620" spans="2:4" x14ac:dyDescent="0.25">
      <c r="B8620" s="139">
        <v>4865</v>
      </c>
      <c r="C8620" t="s">
        <v>13492</v>
      </c>
      <c r="D8620" t="s">
        <v>13491</v>
      </c>
    </row>
    <row r="8621" spans="2:4" x14ac:dyDescent="0.25">
      <c r="B8621" s="139">
        <v>4866</v>
      </c>
      <c r="C8621" t="s">
        <v>13493</v>
      </c>
    </row>
    <row r="8622" spans="2:4" x14ac:dyDescent="0.25">
      <c r="B8622" s="139">
        <v>4866</v>
      </c>
      <c r="C8622" t="s">
        <v>13494</v>
      </c>
      <c r="D8622" t="s">
        <v>13493</v>
      </c>
    </row>
    <row r="8623" spans="2:4" x14ac:dyDescent="0.25">
      <c r="B8623" s="139">
        <v>4867</v>
      </c>
      <c r="C8623" t="s">
        <v>13495</v>
      </c>
    </row>
    <row r="8624" spans="2:4" x14ac:dyDescent="0.25">
      <c r="B8624" s="139">
        <v>4867</v>
      </c>
      <c r="C8624" t="s">
        <v>13496</v>
      </c>
      <c r="D8624" t="s">
        <v>13495</v>
      </c>
    </row>
    <row r="8625" spans="2:4" x14ac:dyDescent="0.25">
      <c r="B8625" s="139">
        <v>4868</v>
      </c>
      <c r="C8625" t="s">
        <v>13497</v>
      </c>
    </row>
    <row r="8626" spans="2:4" x14ac:dyDescent="0.25">
      <c r="B8626" s="139">
        <v>4869</v>
      </c>
      <c r="C8626" t="s">
        <v>13498</v>
      </c>
    </row>
    <row r="8627" spans="2:4" x14ac:dyDescent="0.25">
      <c r="B8627" s="139">
        <v>4869</v>
      </c>
      <c r="C8627" t="s">
        <v>13499</v>
      </c>
      <c r="D8627" t="s">
        <v>13498</v>
      </c>
    </row>
    <row r="8628" spans="2:4" x14ac:dyDescent="0.25">
      <c r="B8628" s="139">
        <v>4870</v>
      </c>
      <c r="C8628" t="s">
        <v>13500</v>
      </c>
    </row>
    <row r="8629" spans="2:4" x14ac:dyDescent="0.25">
      <c r="B8629" s="139">
        <v>4871</v>
      </c>
      <c r="C8629" t="s">
        <v>13501</v>
      </c>
    </row>
    <row r="8630" spans="2:4" x14ac:dyDescent="0.25">
      <c r="B8630" s="139">
        <v>4872</v>
      </c>
      <c r="C8630" t="s">
        <v>13502</v>
      </c>
    </row>
    <row r="8631" spans="2:4" x14ac:dyDescent="0.25">
      <c r="B8631" s="139">
        <v>4872</v>
      </c>
      <c r="C8631" t="s">
        <v>13503</v>
      </c>
      <c r="D8631" t="s">
        <v>13502</v>
      </c>
    </row>
    <row r="8632" spans="2:4" x14ac:dyDescent="0.25">
      <c r="B8632" s="139">
        <v>4873</v>
      </c>
      <c r="C8632" t="s">
        <v>13504</v>
      </c>
    </row>
    <row r="8633" spans="2:4" x14ac:dyDescent="0.25">
      <c r="B8633" s="139">
        <v>4873</v>
      </c>
      <c r="C8633" t="s">
        <v>13505</v>
      </c>
      <c r="D8633" t="s">
        <v>13504</v>
      </c>
    </row>
    <row r="8634" spans="2:4" x14ac:dyDescent="0.25">
      <c r="B8634" s="139">
        <v>4873</v>
      </c>
      <c r="C8634" t="s">
        <v>13506</v>
      </c>
      <c r="D8634" t="s">
        <v>13504</v>
      </c>
    </row>
    <row r="8635" spans="2:4" x14ac:dyDescent="0.25">
      <c r="B8635" s="139">
        <v>4873</v>
      </c>
      <c r="C8635" t="s">
        <v>13507</v>
      </c>
      <c r="D8635" t="s">
        <v>13504</v>
      </c>
    </row>
    <row r="8636" spans="2:4" x14ac:dyDescent="0.25">
      <c r="B8636" s="139">
        <v>4873</v>
      </c>
      <c r="C8636" t="s">
        <v>13508</v>
      </c>
      <c r="D8636" t="s">
        <v>13504</v>
      </c>
    </row>
    <row r="8637" spans="2:4" x14ac:dyDescent="0.25">
      <c r="B8637" s="139">
        <v>4873</v>
      </c>
      <c r="C8637" t="s">
        <v>13509</v>
      </c>
      <c r="D8637" t="s">
        <v>13504</v>
      </c>
    </row>
    <row r="8638" spans="2:4" x14ac:dyDescent="0.25">
      <c r="B8638" s="139">
        <v>4876</v>
      </c>
      <c r="C8638" t="s">
        <v>13510</v>
      </c>
    </row>
    <row r="8639" spans="2:4" x14ac:dyDescent="0.25">
      <c r="B8639" s="139">
        <v>4877</v>
      </c>
      <c r="C8639" t="s">
        <v>13511</v>
      </c>
    </row>
    <row r="8640" spans="2:4" x14ac:dyDescent="0.25">
      <c r="B8640" s="139">
        <v>4877</v>
      </c>
      <c r="C8640" t="s">
        <v>13512</v>
      </c>
      <c r="D8640" t="s">
        <v>13511</v>
      </c>
    </row>
    <row r="8641" spans="2:3" x14ac:dyDescent="0.25">
      <c r="B8641" s="139">
        <v>4878</v>
      </c>
      <c r="C8641" t="s">
        <v>13513</v>
      </c>
    </row>
    <row r="8642" spans="2:3" x14ac:dyDescent="0.25">
      <c r="B8642" s="139">
        <v>4879</v>
      </c>
      <c r="C8642" t="s">
        <v>13777</v>
      </c>
    </row>
    <row r="8643" spans="2:3" x14ac:dyDescent="0.25">
      <c r="B8643" s="139">
        <v>4879</v>
      </c>
      <c r="C8643" t="s">
        <v>13778</v>
      </c>
    </row>
    <row r="8644" spans="2:3" x14ac:dyDescent="0.25">
      <c r="B8644" s="139">
        <v>4879</v>
      </c>
      <c r="C8644" t="s">
        <v>13779</v>
      </c>
    </row>
    <row r="8645" spans="2:3" x14ac:dyDescent="0.25">
      <c r="B8645" s="139">
        <v>4879</v>
      </c>
      <c r="C8645" t="s">
        <v>13780</v>
      </c>
    </row>
    <row r="8646" spans="2:3" x14ac:dyDescent="0.25">
      <c r="B8646" s="139">
        <v>4879</v>
      </c>
      <c r="C8646" t="s">
        <v>13781</v>
      </c>
    </row>
    <row r="8647" spans="2:3" x14ac:dyDescent="0.25">
      <c r="B8647" s="139">
        <v>4880</v>
      </c>
      <c r="C8647" t="s">
        <v>13782</v>
      </c>
    </row>
    <row r="8648" spans="2:3" x14ac:dyDescent="0.25">
      <c r="B8648" s="139">
        <v>4880</v>
      </c>
      <c r="C8648" t="s">
        <v>13783</v>
      </c>
    </row>
    <row r="8649" spans="2:3" x14ac:dyDescent="0.25">
      <c r="B8649" s="139">
        <v>4881</v>
      </c>
      <c r="C8649" t="s">
        <v>13784</v>
      </c>
    </row>
    <row r="8650" spans="2:3" x14ac:dyDescent="0.25">
      <c r="B8650" s="139">
        <v>4882</v>
      </c>
      <c r="C8650" t="s">
        <v>13785</v>
      </c>
    </row>
    <row r="8651" spans="2:3" x14ac:dyDescent="0.25">
      <c r="B8651" s="139">
        <v>4883</v>
      </c>
      <c r="C8651" t="s">
        <v>13786</v>
      </c>
    </row>
    <row r="8652" spans="2:3" x14ac:dyDescent="0.25">
      <c r="B8652" s="139">
        <v>4883</v>
      </c>
      <c r="C8652" t="s">
        <v>13787</v>
      </c>
    </row>
    <row r="8653" spans="2:3" x14ac:dyDescent="0.25">
      <c r="B8653" s="139">
        <v>4883</v>
      </c>
      <c r="C8653" t="s">
        <v>13788</v>
      </c>
    </row>
    <row r="8654" spans="2:3" x14ac:dyDescent="0.25">
      <c r="B8654" s="139">
        <v>4884</v>
      </c>
      <c r="C8654" t="s">
        <v>13789</v>
      </c>
    </row>
    <row r="8655" spans="2:3" x14ac:dyDescent="0.25">
      <c r="B8655" s="139">
        <v>4884</v>
      </c>
      <c r="C8655" t="s">
        <v>13790</v>
      </c>
    </row>
    <row r="8656" spans="2:3" x14ac:dyDescent="0.25">
      <c r="B8656" s="139">
        <v>4884</v>
      </c>
      <c r="C8656" t="s">
        <v>13791</v>
      </c>
    </row>
    <row r="8657" spans="2:3" x14ac:dyDescent="0.25">
      <c r="B8657" s="139">
        <v>4884</v>
      </c>
      <c r="C8657" t="s">
        <v>13792</v>
      </c>
    </row>
    <row r="8658" spans="2:3" x14ac:dyDescent="0.25">
      <c r="B8658" s="139">
        <v>4884</v>
      </c>
      <c r="C8658" t="s">
        <v>13793</v>
      </c>
    </row>
    <row r="8659" spans="2:3" x14ac:dyDescent="0.25">
      <c r="B8659" s="139">
        <v>4885</v>
      </c>
      <c r="C8659" t="s">
        <v>13794</v>
      </c>
    </row>
    <row r="8660" spans="2:3" x14ac:dyDescent="0.25">
      <c r="B8660" s="139">
        <v>4885</v>
      </c>
      <c r="C8660" t="s">
        <v>13795</v>
      </c>
    </row>
    <row r="8661" spans="2:3" x14ac:dyDescent="0.25">
      <c r="B8661" s="139">
        <v>4886</v>
      </c>
      <c r="C8661" t="s">
        <v>13796</v>
      </c>
    </row>
    <row r="8662" spans="2:3" x14ac:dyDescent="0.25">
      <c r="B8662" s="139">
        <v>4886</v>
      </c>
      <c r="C8662" t="s">
        <v>13797</v>
      </c>
    </row>
    <row r="8663" spans="2:3" x14ac:dyDescent="0.25">
      <c r="B8663" s="139">
        <v>4887</v>
      </c>
      <c r="C8663" t="s">
        <v>13798</v>
      </c>
    </row>
    <row r="8664" spans="2:3" x14ac:dyDescent="0.25">
      <c r="B8664" s="139">
        <v>4887</v>
      </c>
      <c r="C8664" t="s">
        <v>13799</v>
      </c>
    </row>
    <row r="8665" spans="2:3" x14ac:dyDescent="0.25">
      <c r="B8665" s="139">
        <v>4888</v>
      </c>
      <c r="C8665" t="s">
        <v>13800</v>
      </c>
    </row>
    <row r="8666" spans="2:3" x14ac:dyDescent="0.25">
      <c r="B8666" s="139">
        <v>4888</v>
      </c>
      <c r="C8666" t="s">
        <v>13801</v>
      </c>
    </row>
    <row r="8667" spans="2:3" x14ac:dyDescent="0.25">
      <c r="B8667" s="139">
        <v>4889</v>
      </c>
      <c r="C8667" t="s">
        <v>13802</v>
      </c>
    </row>
    <row r="8668" spans="2:3" x14ac:dyDescent="0.25">
      <c r="B8668" s="139">
        <v>4889</v>
      </c>
      <c r="C8668" t="s">
        <v>13803</v>
      </c>
    </row>
    <row r="8669" spans="2:3" x14ac:dyDescent="0.25">
      <c r="B8669" s="139">
        <v>4890</v>
      </c>
      <c r="C8669" t="s">
        <v>13804</v>
      </c>
    </row>
    <row r="8670" spans="2:3" x14ac:dyDescent="0.25">
      <c r="B8670" s="139">
        <v>4891</v>
      </c>
      <c r="C8670" t="s">
        <v>13805</v>
      </c>
    </row>
    <row r="8671" spans="2:3" x14ac:dyDescent="0.25">
      <c r="B8671" s="139">
        <v>4892</v>
      </c>
      <c r="C8671" t="s">
        <v>13806</v>
      </c>
    </row>
    <row r="8672" spans="2:3" x14ac:dyDescent="0.25">
      <c r="B8672" s="139">
        <v>4893</v>
      </c>
      <c r="C8672" t="s">
        <v>13807</v>
      </c>
    </row>
    <row r="8673" spans="2:3" x14ac:dyDescent="0.25">
      <c r="B8673" s="139">
        <v>4893</v>
      </c>
      <c r="C8673" t="s">
        <v>13808</v>
      </c>
    </row>
    <row r="8674" spans="2:3" x14ac:dyDescent="0.25">
      <c r="B8674" s="139">
        <v>4894</v>
      </c>
      <c r="C8674" t="s">
        <v>13809</v>
      </c>
    </row>
    <row r="8675" spans="2:3" x14ac:dyDescent="0.25">
      <c r="B8675" s="139">
        <v>4895</v>
      </c>
      <c r="C8675" t="s">
        <v>13810</v>
      </c>
    </row>
    <row r="8676" spans="2:3" x14ac:dyDescent="0.25">
      <c r="B8676" s="139">
        <v>4895</v>
      </c>
      <c r="C8676" t="s">
        <v>13811</v>
      </c>
    </row>
    <row r="8677" spans="2:3" x14ac:dyDescent="0.25">
      <c r="B8677" s="139">
        <v>4896</v>
      </c>
      <c r="C8677" t="s">
        <v>13812</v>
      </c>
    </row>
    <row r="8678" spans="2:3" x14ac:dyDescent="0.25">
      <c r="B8678" s="139">
        <v>4897</v>
      </c>
      <c r="C8678" t="s">
        <v>13813</v>
      </c>
    </row>
    <row r="8679" spans="2:3" x14ac:dyDescent="0.25">
      <c r="B8679" s="139">
        <v>4897</v>
      </c>
      <c r="C8679" t="s">
        <v>13814</v>
      </c>
    </row>
    <row r="8680" spans="2:3" x14ac:dyDescent="0.25">
      <c r="B8680" s="139">
        <v>4898</v>
      </c>
      <c r="C8680" t="s">
        <v>13815</v>
      </c>
    </row>
    <row r="8681" spans="2:3" x14ac:dyDescent="0.25">
      <c r="B8681" s="139">
        <v>4898</v>
      </c>
      <c r="C8681" t="s">
        <v>13816</v>
      </c>
    </row>
    <row r="8682" spans="2:3" x14ac:dyDescent="0.25">
      <c r="B8682" s="139">
        <v>4898</v>
      </c>
      <c r="C8682" t="s">
        <v>13817</v>
      </c>
    </row>
    <row r="8683" spans="2:3" x14ac:dyDescent="0.25">
      <c r="B8683" s="139">
        <v>4899</v>
      </c>
      <c r="C8683" t="s">
        <v>13818</v>
      </c>
    </row>
    <row r="8684" spans="2:3" x14ac:dyDescent="0.25">
      <c r="B8684" s="139">
        <v>4900</v>
      </c>
      <c r="C8684" t="s">
        <v>13819</v>
      </c>
    </row>
    <row r="8685" spans="2:3" x14ac:dyDescent="0.25">
      <c r="B8685" s="139">
        <v>4900</v>
      </c>
      <c r="C8685" t="s">
        <v>13820</v>
      </c>
    </row>
    <row r="8686" spans="2:3" x14ac:dyDescent="0.25">
      <c r="B8686" s="139">
        <v>4900</v>
      </c>
      <c r="C8686" t="s">
        <v>13821</v>
      </c>
    </row>
    <row r="8687" spans="2:3" x14ac:dyDescent="0.25">
      <c r="B8687" s="139">
        <v>4901</v>
      </c>
      <c r="C8687" t="s">
        <v>13822</v>
      </c>
    </row>
    <row r="8688" spans="2:3" x14ac:dyDescent="0.25">
      <c r="B8688" s="139">
        <v>4902</v>
      </c>
      <c r="C8688" t="s">
        <v>13823</v>
      </c>
    </row>
    <row r="8689" spans="2:3" x14ac:dyDescent="0.25">
      <c r="B8689" s="139">
        <v>4902</v>
      </c>
      <c r="C8689" t="s">
        <v>13824</v>
      </c>
    </row>
    <row r="8690" spans="2:3" x14ac:dyDescent="0.25">
      <c r="B8690" s="139">
        <v>4902</v>
      </c>
      <c r="C8690" t="s">
        <v>13825</v>
      </c>
    </row>
    <row r="8691" spans="2:3" x14ac:dyDescent="0.25">
      <c r="B8691" s="139">
        <v>4903</v>
      </c>
      <c r="C8691" t="s">
        <v>13826</v>
      </c>
    </row>
    <row r="8692" spans="2:3" x14ac:dyDescent="0.25">
      <c r="B8692" s="139">
        <v>4904</v>
      </c>
      <c r="C8692" t="s">
        <v>13827</v>
      </c>
    </row>
    <row r="8693" spans="2:3" x14ac:dyDescent="0.25">
      <c r="B8693" s="139">
        <v>4905</v>
      </c>
      <c r="C8693" t="s">
        <v>13828</v>
      </c>
    </row>
    <row r="8694" spans="2:3" x14ac:dyDescent="0.25">
      <c r="B8694" s="139">
        <v>4906</v>
      </c>
      <c r="C8694" t="s">
        <v>13829</v>
      </c>
    </row>
    <row r="8695" spans="2:3" x14ac:dyDescent="0.25">
      <c r="B8695" s="139">
        <v>4907</v>
      </c>
      <c r="C8695" t="s">
        <v>13830</v>
      </c>
    </row>
    <row r="8696" spans="2:3" x14ac:dyDescent="0.25">
      <c r="B8696" s="139">
        <v>4908</v>
      </c>
      <c r="C8696" t="s">
        <v>13831</v>
      </c>
    </row>
    <row r="8697" spans="2:3" x14ac:dyDescent="0.25">
      <c r="B8697" s="139">
        <v>4909</v>
      </c>
      <c r="C8697" t="s">
        <v>13832</v>
      </c>
    </row>
    <row r="8698" spans="2:3" x14ac:dyDescent="0.25">
      <c r="B8698" s="139">
        <v>4910</v>
      </c>
      <c r="C8698" t="s">
        <v>13833</v>
      </c>
    </row>
    <row r="8699" spans="2:3" x14ac:dyDescent="0.25">
      <c r="B8699" s="139">
        <v>4911</v>
      </c>
      <c r="C8699" t="s">
        <v>13834</v>
      </c>
    </row>
    <row r="8700" spans="2:3" x14ac:dyDescent="0.25">
      <c r="B8700" s="139">
        <v>4912</v>
      </c>
      <c r="C8700" t="s">
        <v>13835</v>
      </c>
    </row>
    <row r="8701" spans="2:3" x14ac:dyDescent="0.25">
      <c r="B8701" s="139">
        <v>4913</v>
      </c>
      <c r="C8701" t="s">
        <v>13836</v>
      </c>
    </row>
    <row r="8702" spans="2:3" x14ac:dyDescent="0.25">
      <c r="B8702" s="139">
        <v>4914</v>
      </c>
      <c r="C8702" t="s">
        <v>13837</v>
      </c>
    </row>
    <row r="8703" spans="2:3" x14ac:dyDescent="0.25">
      <c r="B8703" s="139">
        <v>4914</v>
      </c>
      <c r="C8703" t="s">
        <v>13838</v>
      </c>
    </row>
    <row r="8704" spans="2:3" x14ac:dyDescent="0.25">
      <c r="B8704" s="139">
        <v>4915</v>
      </c>
      <c r="C8704" t="s">
        <v>13839</v>
      </c>
    </row>
    <row r="8705" spans="2:3" x14ac:dyDescent="0.25">
      <c r="B8705" s="139">
        <v>4916</v>
      </c>
      <c r="C8705" t="s">
        <v>13840</v>
      </c>
    </row>
    <row r="8706" spans="2:3" x14ac:dyDescent="0.25">
      <c r="B8706" s="139">
        <v>4916</v>
      </c>
      <c r="C8706" t="s">
        <v>13841</v>
      </c>
    </row>
    <row r="8707" spans="2:3" x14ac:dyDescent="0.25">
      <c r="B8707" s="139">
        <v>4917</v>
      </c>
      <c r="C8707" t="s">
        <v>13842</v>
      </c>
    </row>
    <row r="8708" spans="2:3" x14ac:dyDescent="0.25">
      <c r="B8708" s="139">
        <v>4917</v>
      </c>
      <c r="C8708" t="s">
        <v>13843</v>
      </c>
    </row>
    <row r="8709" spans="2:3" x14ac:dyDescent="0.25">
      <c r="B8709" s="139">
        <v>4917</v>
      </c>
      <c r="C8709" t="s">
        <v>13844</v>
      </c>
    </row>
    <row r="8710" spans="2:3" x14ac:dyDescent="0.25">
      <c r="B8710" s="139">
        <v>4918</v>
      </c>
      <c r="C8710" t="s">
        <v>13845</v>
      </c>
    </row>
    <row r="8711" spans="2:3" x14ac:dyDescent="0.25">
      <c r="B8711" s="139">
        <v>4919</v>
      </c>
      <c r="C8711" t="s">
        <v>13846</v>
      </c>
    </row>
    <row r="8712" spans="2:3" x14ac:dyDescent="0.25">
      <c r="B8712" s="139">
        <v>4920</v>
      </c>
      <c r="C8712" t="s">
        <v>13847</v>
      </c>
    </row>
    <row r="8713" spans="2:3" x14ac:dyDescent="0.25">
      <c r="B8713" s="139">
        <v>4921</v>
      </c>
      <c r="C8713" t="s">
        <v>13848</v>
      </c>
    </row>
    <row r="8714" spans="2:3" x14ac:dyDescent="0.25">
      <c r="B8714" s="139">
        <v>4922</v>
      </c>
      <c r="C8714" t="s">
        <v>13849</v>
      </c>
    </row>
    <row r="8715" spans="2:3" x14ac:dyDescent="0.25">
      <c r="B8715" s="139">
        <v>4922</v>
      </c>
      <c r="C8715" t="s">
        <v>13850</v>
      </c>
    </row>
    <row r="8716" spans="2:3" x14ac:dyDescent="0.25">
      <c r="B8716" s="139">
        <v>4923</v>
      </c>
      <c r="C8716" t="s">
        <v>13851</v>
      </c>
    </row>
    <row r="8717" spans="2:3" x14ac:dyDescent="0.25">
      <c r="B8717" s="139">
        <v>4923</v>
      </c>
      <c r="C8717" t="s">
        <v>13852</v>
      </c>
    </row>
    <row r="8718" spans="2:3" x14ac:dyDescent="0.25">
      <c r="B8718" s="139">
        <v>4923</v>
      </c>
      <c r="C8718" t="s">
        <v>13853</v>
      </c>
    </row>
    <row r="8719" spans="2:3" x14ac:dyDescent="0.25">
      <c r="B8719" s="139">
        <v>4923</v>
      </c>
      <c r="C8719" t="s">
        <v>13854</v>
      </c>
    </row>
    <row r="8720" spans="2:3" x14ac:dyDescent="0.25">
      <c r="B8720" s="139">
        <v>4924</v>
      </c>
      <c r="C8720" t="s">
        <v>13855</v>
      </c>
    </row>
    <row r="8721" spans="2:3" x14ac:dyDescent="0.25">
      <c r="B8721" s="139">
        <v>4924</v>
      </c>
      <c r="C8721" t="s">
        <v>13856</v>
      </c>
    </row>
    <row r="8722" spans="2:3" x14ac:dyDescent="0.25">
      <c r="B8722" s="139">
        <v>4925</v>
      </c>
      <c r="C8722" t="s">
        <v>13857</v>
      </c>
    </row>
    <row r="8723" spans="2:3" x14ac:dyDescent="0.25">
      <c r="B8723" s="139">
        <v>4925</v>
      </c>
      <c r="C8723" t="s">
        <v>13858</v>
      </c>
    </row>
    <row r="8724" spans="2:3" x14ac:dyDescent="0.25">
      <c r="B8724" s="139">
        <v>4926</v>
      </c>
      <c r="C8724" t="s">
        <v>13859</v>
      </c>
    </row>
    <row r="8725" spans="2:3" x14ac:dyDescent="0.25">
      <c r="B8725" s="139">
        <v>4927</v>
      </c>
      <c r="C8725" t="s">
        <v>13860</v>
      </c>
    </row>
    <row r="8726" spans="2:3" x14ac:dyDescent="0.25">
      <c r="B8726" s="139">
        <v>4928</v>
      </c>
      <c r="C8726" t="s">
        <v>13861</v>
      </c>
    </row>
    <row r="8727" spans="2:3" x14ac:dyDescent="0.25">
      <c r="B8727" s="139">
        <v>4929</v>
      </c>
      <c r="C8727" t="s">
        <v>13862</v>
      </c>
    </row>
    <row r="8728" spans="2:3" x14ac:dyDescent="0.25">
      <c r="B8728" s="139">
        <v>4930</v>
      </c>
      <c r="C8728" t="s">
        <v>13863</v>
      </c>
    </row>
    <row r="8729" spans="2:3" x14ac:dyDescent="0.25">
      <c r="B8729" s="139">
        <v>4931</v>
      </c>
      <c r="C8729" t="s">
        <v>13864</v>
      </c>
    </row>
    <row r="8730" spans="2:3" x14ac:dyDescent="0.25">
      <c r="B8730" s="139">
        <v>4932</v>
      </c>
      <c r="C8730" t="s">
        <v>13865</v>
      </c>
    </row>
    <row r="8731" spans="2:3" x14ac:dyDescent="0.25">
      <c r="B8731" s="139">
        <v>4933</v>
      </c>
      <c r="C8731" t="s">
        <v>13866</v>
      </c>
    </row>
    <row r="8732" spans="2:3" x14ac:dyDescent="0.25">
      <c r="B8732" s="139">
        <v>4934</v>
      </c>
      <c r="C8732" t="s">
        <v>13867</v>
      </c>
    </row>
    <row r="8733" spans="2:3" x14ac:dyDescent="0.25">
      <c r="B8733" s="139">
        <v>4934</v>
      </c>
      <c r="C8733" t="s">
        <v>13868</v>
      </c>
    </row>
    <row r="8734" spans="2:3" x14ac:dyDescent="0.25">
      <c r="B8734" s="139">
        <v>4935</v>
      </c>
      <c r="C8734" t="s">
        <v>13869</v>
      </c>
    </row>
    <row r="8735" spans="2:3" x14ac:dyDescent="0.25">
      <c r="B8735" s="139">
        <v>4936</v>
      </c>
      <c r="C8735" t="s">
        <v>13870</v>
      </c>
    </row>
    <row r="8736" spans="2:3" x14ac:dyDescent="0.25">
      <c r="B8736" s="139">
        <v>4937</v>
      </c>
      <c r="C8736" t="s">
        <v>13871</v>
      </c>
    </row>
    <row r="8737" spans="2:4" x14ac:dyDescent="0.25">
      <c r="B8737" s="139">
        <v>4938</v>
      </c>
      <c r="C8737" t="s">
        <v>13872</v>
      </c>
    </row>
    <row r="8738" spans="2:4" x14ac:dyDescent="0.25">
      <c r="B8738" s="139">
        <v>4939</v>
      </c>
      <c r="C8738" t="s">
        <v>13873</v>
      </c>
    </row>
    <row r="8739" spans="2:4" x14ac:dyDescent="0.25">
      <c r="B8739" s="139">
        <v>4940</v>
      </c>
      <c r="C8739" t="s">
        <v>13874</v>
      </c>
    </row>
    <row r="8740" spans="2:4" x14ac:dyDescent="0.25">
      <c r="B8740" s="139">
        <v>4941</v>
      </c>
      <c r="C8740" t="s">
        <v>13875</v>
      </c>
    </row>
    <row r="8741" spans="2:4" x14ac:dyDescent="0.25">
      <c r="B8741" s="139">
        <v>4942</v>
      </c>
      <c r="C8741" t="s">
        <v>13876</v>
      </c>
    </row>
    <row r="8742" spans="2:4" x14ac:dyDescent="0.25">
      <c r="B8742" s="139">
        <v>4942</v>
      </c>
      <c r="C8742" t="s">
        <v>13877</v>
      </c>
    </row>
    <row r="8743" spans="2:4" x14ac:dyDescent="0.25">
      <c r="B8743" s="139">
        <v>4943</v>
      </c>
      <c r="C8743" t="s">
        <v>13924</v>
      </c>
      <c r="D8743" t="s">
        <v>13924</v>
      </c>
    </row>
    <row r="8744" spans="2:4" x14ac:dyDescent="0.25">
      <c r="B8744" s="139">
        <v>4943</v>
      </c>
      <c r="C8744" t="s">
        <v>13927</v>
      </c>
      <c r="D8744" t="s">
        <v>13924</v>
      </c>
    </row>
    <row r="8745" spans="2:4" x14ac:dyDescent="0.25">
      <c r="B8745" s="139">
        <v>4943</v>
      </c>
      <c r="C8745" t="s">
        <v>13926</v>
      </c>
      <c r="D8745" t="s">
        <v>13924</v>
      </c>
    </row>
    <row r="8746" spans="2:4" x14ac:dyDescent="0.25">
      <c r="B8746" s="139">
        <v>4943</v>
      </c>
      <c r="C8746" t="s">
        <v>13928</v>
      </c>
      <c r="D8746" t="s">
        <v>13924</v>
      </c>
    </row>
    <row r="8747" spans="2:4" x14ac:dyDescent="0.25">
      <c r="B8747" s="139">
        <v>4943</v>
      </c>
      <c r="C8747" t="s">
        <v>13925</v>
      </c>
      <c r="D8747" t="s">
        <v>13924</v>
      </c>
    </row>
    <row r="8748" spans="2:4" x14ac:dyDescent="0.25">
      <c r="B8748" s="139">
        <v>4944</v>
      </c>
      <c r="C8748" t="s">
        <v>13920</v>
      </c>
      <c r="D8748" t="s">
        <v>13919</v>
      </c>
    </row>
    <row r="8749" spans="2:4" x14ac:dyDescent="0.25">
      <c r="B8749" s="139">
        <v>4944</v>
      </c>
      <c r="C8749" t="s">
        <v>13921</v>
      </c>
      <c r="D8749" t="s">
        <v>13919</v>
      </c>
    </row>
    <row r="8750" spans="2:4" x14ac:dyDescent="0.25">
      <c r="B8750" s="139">
        <v>4944</v>
      </c>
      <c r="C8750" t="s">
        <v>13922</v>
      </c>
      <c r="D8750" t="s">
        <v>13919</v>
      </c>
    </row>
    <row r="8751" spans="2:4" x14ac:dyDescent="0.25">
      <c r="B8751" s="139">
        <v>4944</v>
      </c>
      <c r="C8751" t="s">
        <v>13918</v>
      </c>
      <c r="D8751" t="s">
        <v>13919</v>
      </c>
    </row>
    <row r="8752" spans="2:4" x14ac:dyDescent="0.25">
      <c r="B8752" s="139">
        <v>4945</v>
      </c>
      <c r="C8752" t="s">
        <v>13923</v>
      </c>
      <c r="D8752" t="s">
        <v>13923</v>
      </c>
    </row>
    <row r="8753" spans="2:4" x14ac:dyDescent="0.25">
      <c r="B8753" s="139">
        <v>4945</v>
      </c>
      <c r="C8753" t="s">
        <v>13964</v>
      </c>
      <c r="D8753" t="s">
        <v>13923</v>
      </c>
    </row>
    <row r="8754" spans="2:4" x14ac:dyDescent="0.25">
      <c r="B8754" s="139">
        <v>4945</v>
      </c>
      <c r="C8754" t="s">
        <v>13965</v>
      </c>
      <c r="D8754" t="s">
        <v>13923</v>
      </c>
    </row>
    <row r="8755" spans="2:4" x14ac:dyDescent="0.25">
      <c r="B8755" s="139">
        <v>4946</v>
      </c>
      <c r="C8755" t="s">
        <v>13929</v>
      </c>
      <c r="D8755" t="s">
        <v>13929</v>
      </c>
    </row>
    <row r="8756" spans="2:4" x14ac:dyDescent="0.25">
      <c r="B8756" s="139">
        <v>4946</v>
      </c>
      <c r="C8756" t="s">
        <v>13966</v>
      </c>
      <c r="D8756" t="s">
        <v>13929</v>
      </c>
    </row>
    <row r="8757" spans="2:4" x14ac:dyDescent="0.25">
      <c r="B8757" s="139">
        <v>4947</v>
      </c>
      <c r="C8757" t="s">
        <v>13930</v>
      </c>
      <c r="D8757" t="s">
        <v>13930</v>
      </c>
    </row>
    <row r="8758" spans="2:4" x14ac:dyDescent="0.25">
      <c r="B8758" s="139">
        <v>4948</v>
      </c>
      <c r="C8758" t="s">
        <v>13931</v>
      </c>
      <c r="D8758" t="s">
        <v>13931</v>
      </c>
    </row>
    <row r="8759" spans="2:4" x14ac:dyDescent="0.25">
      <c r="B8759" s="139">
        <v>4948</v>
      </c>
      <c r="C8759" t="s">
        <v>13967</v>
      </c>
      <c r="D8759" t="s">
        <v>13931</v>
      </c>
    </row>
    <row r="8760" spans="2:4" x14ac:dyDescent="0.25">
      <c r="B8760" s="139">
        <v>4949</v>
      </c>
      <c r="C8760" t="s">
        <v>13932</v>
      </c>
      <c r="D8760" t="s">
        <v>13932</v>
      </c>
    </row>
    <row r="8761" spans="2:4" x14ac:dyDescent="0.25">
      <c r="B8761" s="139">
        <v>4949</v>
      </c>
      <c r="C8761" t="s">
        <v>13968</v>
      </c>
      <c r="D8761" t="s">
        <v>13932</v>
      </c>
    </row>
    <row r="8762" spans="2:4" x14ac:dyDescent="0.25">
      <c r="B8762" s="139">
        <v>4950</v>
      </c>
      <c r="C8762" t="s">
        <v>13933</v>
      </c>
      <c r="D8762" t="s">
        <v>13933</v>
      </c>
    </row>
    <row r="8763" spans="2:4" x14ac:dyDescent="0.25">
      <c r="B8763" s="139">
        <v>4951</v>
      </c>
      <c r="C8763" t="s">
        <v>13934</v>
      </c>
      <c r="D8763" t="s">
        <v>13934</v>
      </c>
    </row>
    <row r="8764" spans="2:4" x14ac:dyDescent="0.25">
      <c r="B8764" s="139">
        <v>4952</v>
      </c>
      <c r="C8764" t="s">
        <v>13935</v>
      </c>
      <c r="D8764" t="s">
        <v>13935</v>
      </c>
    </row>
    <row r="8765" spans="2:4" x14ac:dyDescent="0.25">
      <c r="B8765" s="139">
        <v>4953</v>
      </c>
      <c r="C8765" t="s">
        <v>13936</v>
      </c>
      <c r="D8765" t="s">
        <v>13936</v>
      </c>
    </row>
    <row r="8766" spans="2:4" x14ac:dyDescent="0.25">
      <c r="B8766" s="139">
        <v>4954</v>
      </c>
      <c r="C8766" t="s">
        <v>13937</v>
      </c>
      <c r="D8766" t="s">
        <v>13937</v>
      </c>
    </row>
    <row r="8767" spans="2:4" x14ac:dyDescent="0.25">
      <c r="B8767" s="139">
        <v>4955</v>
      </c>
      <c r="C8767" t="s">
        <v>13938</v>
      </c>
      <c r="D8767" t="s">
        <v>13938</v>
      </c>
    </row>
    <row r="8768" spans="2:4" x14ac:dyDescent="0.25">
      <c r="B8768" s="139">
        <v>4955</v>
      </c>
      <c r="C8768" t="s">
        <v>13970</v>
      </c>
      <c r="D8768" t="s">
        <v>13938</v>
      </c>
    </row>
    <row r="8769" spans="2:4" x14ac:dyDescent="0.25">
      <c r="B8769" s="139">
        <v>4955</v>
      </c>
      <c r="C8769" t="s">
        <v>13971</v>
      </c>
      <c r="D8769" t="s">
        <v>13938</v>
      </c>
    </row>
    <row r="8770" spans="2:4" x14ac:dyDescent="0.25">
      <c r="B8770" s="139">
        <v>4955</v>
      </c>
      <c r="C8770" t="s">
        <v>13969</v>
      </c>
      <c r="D8770" t="s">
        <v>13938</v>
      </c>
    </row>
    <row r="8771" spans="2:4" x14ac:dyDescent="0.25">
      <c r="B8771" s="139">
        <v>4956</v>
      </c>
      <c r="C8771" t="s">
        <v>13939</v>
      </c>
      <c r="D8771" t="s">
        <v>13939</v>
      </c>
    </row>
    <row r="8772" spans="2:4" x14ac:dyDescent="0.25">
      <c r="B8772" s="139">
        <v>4956</v>
      </c>
      <c r="C8772" t="s">
        <v>13972</v>
      </c>
      <c r="D8772" t="s">
        <v>13939</v>
      </c>
    </row>
    <row r="8773" spans="2:4" x14ac:dyDescent="0.25">
      <c r="B8773" s="139">
        <v>4957</v>
      </c>
      <c r="C8773" t="s">
        <v>13940</v>
      </c>
      <c r="D8773" t="s">
        <v>13940</v>
      </c>
    </row>
    <row r="8774" spans="2:4" x14ac:dyDescent="0.25">
      <c r="B8774" s="139">
        <v>4957</v>
      </c>
      <c r="C8774" t="s">
        <v>13973</v>
      </c>
      <c r="D8774" t="s">
        <v>13940</v>
      </c>
    </row>
    <row r="8775" spans="2:4" x14ac:dyDescent="0.25">
      <c r="B8775" s="139">
        <v>4958</v>
      </c>
      <c r="C8775" t="s">
        <v>13941</v>
      </c>
      <c r="D8775" t="s">
        <v>13941</v>
      </c>
    </row>
    <row r="8776" spans="2:4" x14ac:dyDescent="0.25">
      <c r="B8776" s="139">
        <v>4958</v>
      </c>
      <c r="C8776" t="s">
        <v>13974</v>
      </c>
      <c r="D8776" t="s">
        <v>13941</v>
      </c>
    </row>
    <row r="8777" spans="2:4" x14ac:dyDescent="0.25">
      <c r="B8777" s="139">
        <v>4958</v>
      </c>
      <c r="C8777" t="s">
        <v>13975</v>
      </c>
      <c r="D8777" t="s">
        <v>13941</v>
      </c>
    </row>
    <row r="8778" spans="2:4" x14ac:dyDescent="0.25">
      <c r="B8778" s="139">
        <v>4958</v>
      </c>
      <c r="C8778" t="s">
        <v>13976</v>
      </c>
      <c r="D8778" t="s">
        <v>13941</v>
      </c>
    </row>
    <row r="8779" spans="2:4" x14ac:dyDescent="0.25">
      <c r="B8779" s="139">
        <v>4959</v>
      </c>
      <c r="C8779" t="s">
        <v>13942</v>
      </c>
      <c r="D8779" t="s">
        <v>13942</v>
      </c>
    </row>
    <row r="8780" spans="2:4" x14ac:dyDescent="0.25">
      <c r="B8780" s="139">
        <v>4959</v>
      </c>
      <c r="C8780" t="s">
        <v>13977</v>
      </c>
      <c r="D8780" t="s">
        <v>13942</v>
      </c>
    </row>
    <row r="8781" spans="2:4" x14ac:dyDescent="0.25">
      <c r="B8781" s="139">
        <v>4959</v>
      </c>
      <c r="C8781" t="s">
        <v>13978</v>
      </c>
      <c r="D8781" t="s">
        <v>13942</v>
      </c>
    </row>
    <row r="8782" spans="2:4" x14ac:dyDescent="0.25">
      <c r="B8782" s="139">
        <v>4960</v>
      </c>
      <c r="C8782" t="s">
        <v>13943</v>
      </c>
      <c r="D8782" t="s">
        <v>13943</v>
      </c>
    </row>
    <row r="8783" spans="2:4" x14ac:dyDescent="0.25">
      <c r="B8783" s="139">
        <v>4960</v>
      </c>
      <c r="C8783" t="s">
        <v>13979</v>
      </c>
      <c r="D8783" t="s">
        <v>13943</v>
      </c>
    </row>
    <row r="8784" spans="2:4" x14ac:dyDescent="0.25">
      <c r="B8784" s="139">
        <v>4960</v>
      </c>
      <c r="C8784" t="s">
        <v>13983</v>
      </c>
      <c r="D8784" t="s">
        <v>13943</v>
      </c>
    </row>
    <row r="8785" spans="2:4" x14ac:dyDescent="0.25">
      <c r="B8785" s="139">
        <v>4960</v>
      </c>
      <c r="C8785" t="s">
        <v>13980</v>
      </c>
      <c r="D8785" t="s">
        <v>13943</v>
      </c>
    </row>
    <row r="8786" spans="2:4" x14ac:dyDescent="0.25">
      <c r="B8786" s="139">
        <v>4960</v>
      </c>
      <c r="C8786" t="s">
        <v>13981</v>
      </c>
      <c r="D8786" t="s">
        <v>13943</v>
      </c>
    </row>
    <row r="8787" spans="2:4" x14ac:dyDescent="0.25">
      <c r="B8787" s="139">
        <v>4961</v>
      </c>
      <c r="C8787" t="s">
        <v>13982</v>
      </c>
      <c r="D8787" t="s">
        <v>13944</v>
      </c>
    </row>
    <row r="8788" spans="2:4" x14ac:dyDescent="0.25">
      <c r="B8788" s="139">
        <v>4962</v>
      </c>
      <c r="C8788" t="s">
        <v>13945</v>
      </c>
      <c r="D8788" t="s">
        <v>13945</v>
      </c>
    </row>
    <row r="8789" spans="2:4" x14ac:dyDescent="0.25">
      <c r="B8789" s="139">
        <v>4962</v>
      </c>
      <c r="C8789" t="s">
        <v>13984</v>
      </c>
      <c r="D8789" t="s">
        <v>13945</v>
      </c>
    </row>
    <row r="8790" spans="2:4" x14ac:dyDescent="0.25">
      <c r="B8790" s="139">
        <v>4963</v>
      </c>
      <c r="C8790" t="s">
        <v>13946</v>
      </c>
      <c r="D8790" t="s">
        <v>13946</v>
      </c>
    </row>
    <row r="8791" spans="2:4" x14ac:dyDescent="0.25">
      <c r="B8791" s="139">
        <v>4964</v>
      </c>
      <c r="C8791" t="s">
        <v>13947</v>
      </c>
      <c r="D8791" t="s">
        <v>13947</v>
      </c>
    </row>
    <row r="8792" spans="2:4" x14ac:dyDescent="0.25">
      <c r="B8792" s="139">
        <v>4964</v>
      </c>
      <c r="C8792" t="s">
        <v>13985</v>
      </c>
      <c r="D8792" t="s">
        <v>13947</v>
      </c>
    </row>
    <row r="8793" spans="2:4" x14ac:dyDescent="0.25">
      <c r="B8793" s="139">
        <v>4965</v>
      </c>
      <c r="C8793" t="s">
        <v>13948</v>
      </c>
      <c r="D8793" t="s">
        <v>13948</v>
      </c>
    </row>
    <row r="8794" spans="2:4" x14ac:dyDescent="0.25">
      <c r="B8794" s="139">
        <v>4966</v>
      </c>
      <c r="C8794" t="s">
        <v>13949</v>
      </c>
      <c r="D8794" t="s">
        <v>13949</v>
      </c>
    </row>
    <row r="8795" spans="2:4" x14ac:dyDescent="0.25">
      <c r="B8795" s="139">
        <v>4967</v>
      </c>
      <c r="C8795" t="s">
        <v>13950</v>
      </c>
      <c r="D8795" t="s">
        <v>13950</v>
      </c>
    </row>
    <row r="8796" spans="2:4" x14ac:dyDescent="0.25">
      <c r="B8796" s="139">
        <v>4967</v>
      </c>
      <c r="C8796" t="s">
        <v>13986</v>
      </c>
      <c r="D8796" t="s">
        <v>13950</v>
      </c>
    </row>
    <row r="8797" spans="2:4" x14ac:dyDescent="0.25">
      <c r="B8797" s="139">
        <v>4967</v>
      </c>
      <c r="C8797" t="s">
        <v>13987</v>
      </c>
      <c r="D8797" t="s">
        <v>13950</v>
      </c>
    </row>
    <row r="8798" spans="2:4" x14ac:dyDescent="0.25">
      <c r="B8798" s="139">
        <v>4968</v>
      </c>
      <c r="C8798" t="s">
        <v>13951</v>
      </c>
      <c r="D8798" t="s">
        <v>13951</v>
      </c>
    </row>
    <row r="8799" spans="2:4" x14ac:dyDescent="0.25">
      <c r="B8799" s="139">
        <v>4969</v>
      </c>
      <c r="C8799" t="s">
        <v>13952</v>
      </c>
      <c r="D8799" t="s">
        <v>13952</v>
      </c>
    </row>
    <row r="8800" spans="2:4" x14ac:dyDescent="0.25">
      <c r="B8800" s="139">
        <v>4969</v>
      </c>
      <c r="C8800" t="s">
        <v>13988</v>
      </c>
      <c r="D8800" t="s">
        <v>13952</v>
      </c>
    </row>
    <row r="8801" spans="2:4" x14ac:dyDescent="0.25">
      <c r="B8801" s="139">
        <v>4969</v>
      </c>
      <c r="C8801" t="s">
        <v>13989</v>
      </c>
      <c r="D8801" t="s">
        <v>13952</v>
      </c>
    </row>
    <row r="8802" spans="2:4" x14ac:dyDescent="0.25">
      <c r="B8802" s="139">
        <v>4970</v>
      </c>
      <c r="C8802" t="s">
        <v>13953</v>
      </c>
      <c r="D8802" t="s">
        <v>13953</v>
      </c>
    </row>
    <row r="8803" spans="2:4" x14ac:dyDescent="0.25">
      <c r="B8803" s="139">
        <v>4971</v>
      </c>
      <c r="C8803" t="s">
        <v>13954</v>
      </c>
      <c r="D8803" t="s">
        <v>13954</v>
      </c>
    </row>
    <row r="8804" spans="2:4" x14ac:dyDescent="0.25">
      <c r="B8804" s="139">
        <v>4971</v>
      </c>
      <c r="C8804" t="s">
        <v>13992</v>
      </c>
      <c r="D8804" t="s">
        <v>13953</v>
      </c>
    </row>
    <row r="8805" spans="2:4" x14ac:dyDescent="0.25">
      <c r="B8805" s="139">
        <v>4971</v>
      </c>
      <c r="C8805" t="s">
        <v>13993</v>
      </c>
      <c r="D8805" t="s">
        <v>13953</v>
      </c>
    </row>
    <row r="8806" spans="2:4" x14ac:dyDescent="0.25">
      <c r="B8806" s="139">
        <v>4971</v>
      </c>
      <c r="C8806" t="s">
        <v>13994</v>
      </c>
      <c r="D8806" t="s">
        <v>13953</v>
      </c>
    </row>
    <row r="8807" spans="2:4" x14ac:dyDescent="0.25">
      <c r="B8807" s="139">
        <v>4971</v>
      </c>
      <c r="C8807" t="s">
        <v>13995</v>
      </c>
      <c r="D8807" t="s">
        <v>13953</v>
      </c>
    </row>
    <row r="8808" spans="2:4" x14ac:dyDescent="0.25">
      <c r="B8808" s="139">
        <v>4971</v>
      </c>
      <c r="C8808" t="s">
        <v>13990</v>
      </c>
      <c r="D8808" t="s">
        <v>13953</v>
      </c>
    </row>
    <row r="8809" spans="2:4" x14ac:dyDescent="0.25">
      <c r="B8809" s="139">
        <v>4971</v>
      </c>
      <c r="C8809" t="s">
        <v>13991</v>
      </c>
      <c r="D8809" t="s">
        <v>13953</v>
      </c>
    </row>
    <row r="8810" spans="2:4" x14ac:dyDescent="0.25">
      <c r="B8810" s="139">
        <v>4972</v>
      </c>
      <c r="C8810" t="s">
        <v>13955</v>
      </c>
      <c r="D8810" t="s">
        <v>13955</v>
      </c>
    </row>
    <row r="8811" spans="2:4" x14ac:dyDescent="0.25">
      <c r="B8811" s="139">
        <v>4973</v>
      </c>
      <c r="C8811" t="s">
        <v>13956</v>
      </c>
      <c r="D8811" t="s">
        <v>13956</v>
      </c>
    </row>
    <row r="8812" spans="2:4" x14ac:dyDescent="0.25">
      <c r="B8812" s="139">
        <v>4974</v>
      </c>
      <c r="C8812" t="s">
        <v>13957</v>
      </c>
      <c r="D8812" t="s">
        <v>13957</v>
      </c>
    </row>
    <row r="8813" spans="2:4" x14ac:dyDescent="0.25">
      <c r="B8813" s="139">
        <v>4975</v>
      </c>
      <c r="C8813" t="s">
        <v>13958</v>
      </c>
      <c r="D8813" t="s">
        <v>13958</v>
      </c>
    </row>
    <row r="8814" spans="2:4" x14ac:dyDescent="0.25">
      <c r="B8814" s="139">
        <v>4975</v>
      </c>
      <c r="C8814" t="s">
        <v>13996</v>
      </c>
      <c r="D8814" t="s">
        <v>13958</v>
      </c>
    </row>
    <row r="8815" spans="2:4" x14ac:dyDescent="0.25">
      <c r="B8815" s="139">
        <v>4975</v>
      </c>
      <c r="C8815" t="s">
        <v>13997</v>
      </c>
      <c r="D8815" t="s">
        <v>13958</v>
      </c>
    </row>
    <row r="8816" spans="2:4" x14ac:dyDescent="0.25">
      <c r="B8816" s="139">
        <v>4976</v>
      </c>
      <c r="C8816" t="s">
        <v>13959</v>
      </c>
      <c r="D8816" t="s">
        <v>13959</v>
      </c>
    </row>
    <row r="8817" spans="2:4" x14ac:dyDescent="0.25">
      <c r="B8817" s="139">
        <v>4976</v>
      </c>
      <c r="C8817" t="s">
        <v>13998</v>
      </c>
      <c r="D8817" t="s">
        <v>13959</v>
      </c>
    </row>
    <row r="8818" spans="2:4" x14ac:dyDescent="0.25">
      <c r="B8818" s="139">
        <v>4976</v>
      </c>
      <c r="C8818" t="s">
        <v>13999</v>
      </c>
      <c r="D8818" t="s">
        <v>13959</v>
      </c>
    </row>
    <row r="8819" spans="2:4" x14ac:dyDescent="0.25">
      <c r="B8819" s="139">
        <v>4976</v>
      </c>
      <c r="C8819" t="s">
        <v>14000</v>
      </c>
      <c r="D8819" t="s">
        <v>13959</v>
      </c>
    </row>
    <row r="8820" spans="2:4" x14ac:dyDescent="0.25">
      <c r="B8820" s="139">
        <v>4977</v>
      </c>
      <c r="C8820" t="s">
        <v>13960</v>
      </c>
      <c r="D8820" t="s">
        <v>13960</v>
      </c>
    </row>
    <row r="8821" spans="2:4" x14ac:dyDescent="0.25">
      <c r="B8821" s="139">
        <v>4978</v>
      </c>
      <c r="C8821" t="s">
        <v>13961</v>
      </c>
      <c r="D8821" t="s">
        <v>13961</v>
      </c>
    </row>
    <row r="8822" spans="2:4" x14ac:dyDescent="0.25">
      <c r="B8822" s="139">
        <v>4979</v>
      </c>
      <c r="C8822" t="s">
        <v>13962</v>
      </c>
      <c r="D8822" t="s">
        <v>13962</v>
      </c>
    </row>
    <row r="8823" spans="2:4" x14ac:dyDescent="0.25">
      <c r="B8823" s="139">
        <v>4980</v>
      </c>
      <c r="C8823" t="s">
        <v>13963</v>
      </c>
      <c r="D8823" t="s">
        <v>13963</v>
      </c>
    </row>
    <row r="8824" spans="2:4" x14ac:dyDescent="0.25">
      <c r="B8824" s="139">
        <v>4981</v>
      </c>
      <c r="C8824" t="s">
        <v>14055</v>
      </c>
      <c r="D8824" t="s">
        <v>14055</v>
      </c>
    </row>
    <row r="8825" spans="2:4" x14ac:dyDescent="0.25">
      <c r="B8825" s="139">
        <v>4982</v>
      </c>
      <c r="C8825" t="s">
        <v>14056</v>
      </c>
      <c r="D8825" t="s">
        <v>14056</v>
      </c>
    </row>
    <row r="8826" spans="2:4" x14ac:dyDescent="0.25">
      <c r="B8826" s="139">
        <v>4983</v>
      </c>
      <c r="C8826" t="s">
        <v>14057</v>
      </c>
      <c r="D8826" t="s">
        <v>14057</v>
      </c>
    </row>
    <row r="8827" spans="2:4" x14ac:dyDescent="0.25">
      <c r="B8827" s="51">
        <v>4984</v>
      </c>
      <c r="C8827" t="s">
        <v>14058</v>
      </c>
      <c r="D8827" t="s">
        <v>14058</v>
      </c>
    </row>
    <row r="8828" spans="2:4" x14ac:dyDescent="0.25">
      <c r="B8828" s="51">
        <v>4984</v>
      </c>
      <c r="C8828" t="s">
        <v>14059</v>
      </c>
      <c r="D8828" t="s">
        <v>14058</v>
      </c>
    </row>
    <row r="8829" spans="2:4" x14ac:dyDescent="0.25">
      <c r="B8829" s="51">
        <v>4985</v>
      </c>
      <c r="C8829" t="s">
        <v>14060</v>
      </c>
      <c r="D8829" t="s">
        <v>14060</v>
      </c>
    </row>
    <row r="8830" spans="2:4" x14ac:dyDescent="0.25">
      <c r="B8830" s="51">
        <v>4985</v>
      </c>
      <c r="C8830" t="s">
        <v>14061</v>
      </c>
      <c r="D8830" t="s">
        <v>14060</v>
      </c>
    </row>
    <row r="8831" spans="2:4" x14ac:dyDescent="0.25">
      <c r="B8831" s="51">
        <v>4986</v>
      </c>
      <c r="C8831" t="s">
        <v>14062</v>
      </c>
      <c r="D8831" t="s">
        <v>14062</v>
      </c>
    </row>
    <row r="8832" spans="2:4" x14ac:dyDescent="0.25">
      <c r="B8832" s="51">
        <v>4986</v>
      </c>
      <c r="C8832" t="s">
        <v>14067</v>
      </c>
      <c r="D8832" t="s">
        <v>14062</v>
      </c>
    </row>
    <row r="8833" spans="2:4" x14ac:dyDescent="0.25">
      <c r="B8833" s="51">
        <v>4986</v>
      </c>
      <c r="C8833" t="s">
        <v>14063</v>
      </c>
      <c r="D8833" t="s">
        <v>14062</v>
      </c>
    </row>
    <row r="8834" spans="2:4" x14ac:dyDescent="0.25">
      <c r="B8834" s="51">
        <v>4986</v>
      </c>
      <c r="C8834" t="s">
        <v>14064</v>
      </c>
      <c r="D8834" t="s">
        <v>14062</v>
      </c>
    </row>
    <row r="8835" spans="2:4" x14ac:dyDescent="0.25">
      <c r="B8835" s="51">
        <v>4986</v>
      </c>
      <c r="C8835" t="s">
        <v>14065</v>
      </c>
      <c r="D8835" t="s">
        <v>14062</v>
      </c>
    </row>
    <row r="8836" spans="2:4" x14ac:dyDescent="0.25">
      <c r="B8836" s="51">
        <v>4991</v>
      </c>
      <c r="C8836" t="s">
        <v>14078</v>
      </c>
      <c r="D8836" t="s">
        <v>14078</v>
      </c>
    </row>
    <row r="8837" spans="2:4" x14ac:dyDescent="0.25">
      <c r="B8837" s="51">
        <v>4992</v>
      </c>
      <c r="C8837" t="s">
        <v>14068</v>
      </c>
      <c r="D8837" t="s">
        <v>14068</v>
      </c>
    </row>
    <row r="8838" spans="2:4" x14ac:dyDescent="0.25">
      <c r="B8838" s="51">
        <v>5000</v>
      </c>
      <c r="C8838" t="s">
        <v>14069</v>
      </c>
      <c r="D8838" t="s">
        <v>14069</v>
      </c>
    </row>
    <row r="8839" spans="2:4" x14ac:dyDescent="0.25">
      <c r="B8839" s="51">
        <v>5003</v>
      </c>
      <c r="C8839" t="s">
        <v>14070</v>
      </c>
      <c r="D8839" t="s">
        <v>14070</v>
      </c>
    </row>
    <row r="8840" spans="2:4" x14ac:dyDescent="0.25">
      <c r="B8840" s="51">
        <v>5003</v>
      </c>
      <c r="C8840" t="s">
        <v>14071</v>
      </c>
      <c r="D8840" t="s">
        <v>14070</v>
      </c>
    </row>
    <row r="8841" spans="2:4" x14ac:dyDescent="0.25">
      <c r="B8841" s="51">
        <v>5004</v>
      </c>
      <c r="C8841" t="s">
        <v>14077</v>
      </c>
      <c r="D8841" t="s">
        <v>14077</v>
      </c>
    </row>
    <row r="8842" spans="2:4" x14ac:dyDescent="0.25">
      <c r="B8842" s="51">
        <v>5005</v>
      </c>
      <c r="C8842" t="s">
        <v>14076</v>
      </c>
      <c r="D8842" t="s">
        <v>14076</v>
      </c>
    </row>
    <row r="8843" spans="2:4" x14ac:dyDescent="0.25">
      <c r="B8843" s="51">
        <v>5006</v>
      </c>
      <c r="C8843" t="s">
        <v>14075</v>
      </c>
      <c r="D8843" t="s">
        <v>14075</v>
      </c>
    </row>
    <row r="8844" spans="2:4" x14ac:dyDescent="0.25">
      <c r="B8844" s="51">
        <v>5010</v>
      </c>
      <c r="C8844" t="s">
        <v>14072</v>
      </c>
      <c r="D8844" t="s">
        <v>14072</v>
      </c>
    </row>
    <row r="8845" spans="2:4" x14ac:dyDescent="0.25">
      <c r="B8845" s="51">
        <v>5010</v>
      </c>
      <c r="C8845" t="s">
        <v>14073</v>
      </c>
      <c r="D8845" t="s">
        <v>14072</v>
      </c>
    </row>
    <row r="8846" spans="2:4" x14ac:dyDescent="0.25">
      <c r="B8846" s="51">
        <v>5012</v>
      </c>
      <c r="C8846" t="s">
        <v>14074</v>
      </c>
      <c r="D8846" t="s">
        <v>14074</v>
      </c>
    </row>
    <row r="8847" spans="2:4" x14ac:dyDescent="0.25">
      <c r="B8847" s="51">
        <v>5021</v>
      </c>
      <c r="C8847" t="s">
        <v>14276</v>
      </c>
      <c r="D8847" t="s">
        <v>14276</v>
      </c>
    </row>
    <row r="8848" spans="2:4" x14ac:dyDescent="0.25">
      <c r="B8848" s="51">
        <v>5022</v>
      </c>
      <c r="C8848" t="s">
        <v>14277</v>
      </c>
      <c r="D8848" t="s">
        <v>14277</v>
      </c>
    </row>
    <row r="8849" spans="2:4" x14ac:dyDescent="0.25">
      <c r="B8849" s="51">
        <v>5027</v>
      </c>
      <c r="C8849" t="s">
        <v>14278</v>
      </c>
      <c r="D8849" t="s">
        <v>14278</v>
      </c>
    </row>
    <row r="8850" spans="2:4" x14ac:dyDescent="0.25">
      <c r="B8850" s="51">
        <v>5028</v>
      </c>
      <c r="C8850" t="s">
        <v>14279</v>
      </c>
      <c r="D8850" t="s">
        <v>14279</v>
      </c>
    </row>
    <row r="8851" spans="2:4" x14ac:dyDescent="0.25">
      <c r="B8851" s="51">
        <v>5029</v>
      </c>
      <c r="C8851" t="s">
        <v>14280</v>
      </c>
      <c r="D8851" t="s">
        <v>14280</v>
      </c>
    </row>
    <row r="8852" spans="2:4" x14ac:dyDescent="0.25">
      <c r="B8852" s="51">
        <v>5030</v>
      </c>
      <c r="C8852" t="s">
        <v>14281</v>
      </c>
      <c r="D8852" t="s">
        <v>14281</v>
      </c>
    </row>
    <row r="8853" spans="2:4" x14ac:dyDescent="0.25">
      <c r="B8853" s="51">
        <v>5035</v>
      </c>
      <c r="C8853" t="s">
        <v>14282</v>
      </c>
      <c r="D8853" t="s">
        <v>14282</v>
      </c>
    </row>
    <row r="8854" spans="2:4" x14ac:dyDescent="0.25">
      <c r="B8854" s="51">
        <v>5038</v>
      </c>
      <c r="C8854" t="s">
        <v>14283</v>
      </c>
      <c r="D8854" t="s">
        <v>14283</v>
      </c>
    </row>
    <row r="8855" spans="2:4" x14ac:dyDescent="0.25">
      <c r="B8855" s="51">
        <v>5040</v>
      </c>
      <c r="C8855" t="s">
        <v>14284</v>
      </c>
      <c r="D8855" t="s">
        <v>14284</v>
      </c>
    </row>
    <row r="8856" spans="2:4" x14ac:dyDescent="0.25">
      <c r="B8856" s="51">
        <v>5042</v>
      </c>
      <c r="C8856" t="s">
        <v>14285</v>
      </c>
      <c r="D8856" t="s">
        <v>14285</v>
      </c>
    </row>
    <row r="8857" spans="2:4" x14ac:dyDescent="0.25">
      <c r="B8857" s="51">
        <v>5044</v>
      </c>
      <c r="C8857" t="s">
        <v>14286</v>
      </c>
      <c r="D8857" t="s">
        <v>14286</v>
      </c>
    </row>
    <row r="8858" spans="2:4" x14ac:dyDescent="0.25">
      <c r="B8858" s="51">
        <v>5045</v>
      </c>
      <c r="C8858" t="s">
        <v>14287</v>
      </c>
      <c r="D8858" t="s">
        <v>14287</v>
      </c>
    </row>
    <row r="8859" spans="2:4" x14ac:dyDescent="0.25">
      <c r="B8859" s="51">
        <v>5046</v>
      </c>
      <c r="C8859" t="s">
        <v>14288</v>
      </c>
      <c r="D8859" t="s">
        <v>14288</v>
      </c>
    </row>
    <row r="8860" spans="2:4" x14ac:dyDescent="0.25">
      <c r="B8860" s="51">
        <v>5047</v>
      </c>
      <c r="C8860" t="s">
        <v>14289</v>
      </c>
      <c r="D8860" t="s">
        <v>14289</v>
      </c>
    </row>
    <row r="8861" spans="2:4" x14ac:dyDescent="0.25">
      <c r="B8861" s="51">
        <v>5048</v>
      </c>
      <c r="C8861" t="s">
        <v>14290</v>
      </c>
      <c r="D8861" t="s">
        <v>14290</v>
      </c>
    </row>
  </sheetData>
  <sheetProtection algorithmName="SHA-512" hashValue="N+J7Xc1d5eZ93JmdWX/MRu60o0gIlWcYvoSTwXpb/hdHPs+Gi0R8E/kOlrR+nbVkSpyXFFsiAyue7AXx0sw1XQ==" saltValue="eVrYXGwLlnYsTWs7pnDWPA==" spinCount="100000" sheet="1" objects="1" scenarios="1"/>
  <phoneticPr fontId="84"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46"/>
  <sheetViews>
    <sheetView zoomScaleNormal="100" workbookViewId="0">
      <pane ySplit="6" topLeftCell="A55" activePane="bottomLeft" state="frozen"/>
      <selection pane="bottomLeft" activeCell="B62" sqref="B62"/>
    </sheetView>
  </sheetViews>
  <sheetFormatPr defaultRowHeight="15" x14ac:dyDescent="0.25"/>
  <cols>
    <col min="1" max="1" width="20.7109375" style="232" customWidth="1"/>
    <col min="2" max="2" width="25.85546875" style="231" customWidth="1"/>
    <col min="3" max="3" width="22" customWidth="1"/>
    <col min="4" max="4" width="25.85546875" style="142" customWidth="1"/>
    <col min="5" max="5" width="52.42578125" style="142" customWidth="1"/>
    <col min="6" max="6" width="13" customWidth="1"/>
  </cols>
  <sheetData>
    <row r="1" spans="1:6" ht="39.75" customHeight="1" x14ac:dyDescent="0.25">
      <c r="A1" s="334" t="s">
        <v>13574</v>
      </c>
      <c r="B1" s="334"/>
      <c r="C1" s="334"/>
      <c r="D1" s="334"/>
      <c r="E1" s="334"/>
      <c r="F1" s="233" t="str">
        <f>'Flavor Unfitness Worksheet'!J1</f>
        <v>Version 2026.1</v>
      </c>
    </row>
    <row r="2" spans="1:6" ht="58.5" hidden="1" customHeight="1" x14ac:dyDescent="0.25">
      <c r="A2" s="228"/>
      <c r="B2"/>
      <c r="D2"/>
      <c r="E2"/>
    </row>
    <row r="3" spans="1:6" ht="66.75" hidden="1" customHeight="1" x14ac:dyDescent="0.25">
      <c r="A3" s="228"/>
      <c r="B3"/>
      <c r="D3"/>
      <c r="E3"/>
    </row>
    <row r="4" spans="1:6" ht="58.5" hidden="1" customHeight="1" x14ac:dyDescent="0.25">
      <c r="A4" s="228"/>
      <c r="B4"/>
      <c r="D4"/>
      <c r="E4"/>
    </row>
    <row r="5" spans="1:6" ht="15" hidden="1" customHeight="1" x14ac:dyDescent="0.25"/>
    <row r="6" spans="1:6" x14ac:dyDescent="0.25">
      <c r="A6" s="227" t="s">
        <v>13515</v>
      </c>
      <c r="B6" s="51" t="s">
        <v>13516</v>
      </c>
      <c r="C6" s="51" t="s">
        <v>13575</v>
      </c>
      <c r="D6" s="142" t="s">
        <v>13576</v>
      </c>
      <c r="E6" s="142" t="s">
        <v>13577</v>
      </c>
    </row>
    <row r="7" spans="1:6" ht="30" x14ac:dyDescent="0.25">
      <c r="A7" s="242" t="s">
        <v>13517</v>
      </c>
      <c r="B7" s="243" t="s">
        <v>13770</v>
      </c>
      <c r="C7" s="244" t="s">
        <v>13578</v>
      </c>
      <c r="D7" s="245" t="s">
        <v>13579</v>
      </c>
      <c r="E7" s="246" t="s">
        <v>13580</v>
      </c>
    </row>
    <row r="8" spans="1:6" x14ac:dyDescent="0.25">
      <c r="A8" s="247" t="s">
        <v>13518</v>
      </c>
      <c r="B8" s="248">
        <v>2006</v>
      </c>
      <c r="C8" s="244" t="s">
        <v>13581</v>
      </c>
      <c r="D8" s="245" t="s">
        <v>13582</v>
      </c>
      <c r="E8" s="249" t="s">
        <v>13583</v>
      </c>
    </row>
    <row r="9" spans="1:6" x14ac:dyDescent="0.25">
      <c r="A9" s="247" t="s">
        <v>13519</v>
      </c>
      <c r="B9" s="248">
        <v>2010</v>
      </c>
      <c r="C9" s="244" t="s">
        <v>13584</v>
      </c>
      <c r="D9" s="250" t="s">
        <v>13585</v>
      </c>
      <c r="E9" s="251" t="s">
        <v>13586</v>
      </c>
    </row>
    <row r="10" spans="1:6" x14ac:dyDescent="0.25">
      <c r="A10" s="247" t="s">
        <v>13520</v>
      </c>
      <c r="B10" s="248">
        <v>2011</v>
      </c>
      <c r="C10" s="244" t="s">
        <v>13587</v>
      </c>
      <c r="D10" s="245" t="s">
        <v>13588</v>
      </c>
      <c r="E10" s="249" t="s">
        <v>13583</v>
      </c>
    </row>
    <row r="11" spans="1:6" x14ac:dyDescent="0.25">
      <c r="A11" s="247" t="s">
        <v>13521</v>
      </c>
      <c r="B11" s="248">
        <v>2012</v>
      </c>
      <c r="C11" s="244" t="s">
        <v>13589</v>
      </c>
      <c r="D11" s="245" t="s">
        <v>13590</v>
      </c>
      <c r="E11" s="245" t="s">
        <v>13583</v>
      </c>
    </row>
    <row r="12" spans="1:6" x14ac:dyDescent="0.25">
      <c r="A12" s="247" t="s">
        <v>13522</v>
      </c>
      <c r="B12" s="248">
        <v>2015</v>
      </c>
      <c r="C12" s="244" t="s">
        <v>13591</v>
      </c>
      <c r="D12" s="245" t="s">
        <v>13592</v>
      </c>
      <c r="E12" s="249" t="s">
        <v>13583</v>
      </c>
    </row>
    <row r="13" spans="1:6" ht="75" x14ac:dyDescent="0.25">
      <c r="A13" s="247" t="s">
        <v>13523</v>
      </c>
      <c r="B13" s="248" t="s">
        <v>13593</v>
      </c>
      <c r="C13" s="244" t="s">
        <v>13594</v>
      </c>
      <c r="D13" s="252" t="s">
        <v>13595</v>
      </c>
      <c r="E13" s="253" t="s">
        <v>13704</v>
      </c>
    </row>
    <row r="14" spans="1:6" ht="45" x14ac:dyDescent="0.25">
      <c r="A14" s="247" t="s">
        <v>13524</v>
      </c>
      <c r="B14" s="254"/>
      <c r="C14" s="244" t="s">
        <v>13596</v>
      </c>
      <c r="D14" s="255" t="s">
        <v>13597</v>
      </c>
      <c r="E14" s="256" t="s">
        <v>13598</v>
      </c>
    </row>
    <row r="15" spans="1:6" ht="30" x14ac:dyDescent="0.25">
      <c r="A15" s="247" t="s">
        <v>13525</v>
      </c>
      <c r="B15" s="248">
        <v>2126</v>
      </c>
      <c r="C15" s="244" t="s">
        <v>13599</v>
      </c>
      <c r="D15" s="250" t="s">
        <v>13585</v>
      </c>
      <c r="E15" s="251" t="s">
        <v>13583</v>
      </c>
    </row>
    <row r="16" spans="1:6" ht="90" x14ac:dyDescent="0.25">
      <c r="A16" s="247" t="s">
        <v>13526</v>
      </c>
      <c r="B16" s="248">
        <v>2131</v>
      </c>
      <c r="C16" s="244" t="s">
        <v>13600</v>
      </c>
      <c r="D16" s="245" t="s">
        <v>13592</v>
      </c>
      <c r="E16" s="256" t="s">
        <v>13705</v>
      </c>
    </row>
    <row r="17" spans="1:5" ht="75" x14ac:dyDescent="0.25">
      <c r="A17" s="328" t="s">
        <v>13706</v>
      </c>
      <c r="B17" s="330">
        <v>2183</v>
      </c>
      <c r="C17" s="257" t="s">
        <v>13601</v>
      </c>
      <c r="D17" s="258" t="s">
        <v>13602</v>
      </c>
      <c r="E17" s="259" t="s">
        <v>13603</v>
      </c>
    </row>
    <row r="18" spans="1:5" ht="60" x14ac:dyDescent="0.25">
      <c r="A18" s="329"/>
      <c r="B18" s="331"/>
      <c r="C18" s="244" t="s">
        <v>13604</v>
      </c>
      <c r="D18" s="253" t="s">
        <v>13605</v>
      </c>
      <c r="E18" s="256" t="s">
        <v>13606</v>
      </c>
    </row>
    <row r="19" spans="1:5" ht="75" x14ac:dyDescent="0.25">
      <c r="A19" s="247" t="s">
        <v>13707</v>
      </c>
      <c r="B19" s="248">
        <v>2184</v>
      </c>
      <c r="C19" s="244" t="s">
        <v>13607</v>
      </c>
      <c r="D19" s="253" t="s">
        <v>13608</v>
      </c>
      <c r="E19" s="256" t="s">
        <v>13603</v>
      </c>
    </row>
    <row r="20" spans="1:5" ht="45" x14ac:dyDescent="0.25">
      <c r="A20" s="247" t="s">
        <v>13708</v>
      </c>
      <c r="B20" s="248">
        <v>2046</v>
      </c>
      <c r="C20" s="244" t="s">
        <v>13609</v>
      </c>
      <c r="D20" s="252" t="s">
        <v>13610</v>
      </c>
      <c r="E20" s="253" t="s">
        <v>13611</v>
      </c>
    </row>
    <row r="21" spans="1:5" ht="60" x14ac:dyDescent="0.25">
      <c r="A21" s="288" t="s">
        <v>14301</v>
      </c>
      <c r="B21" s="288"/>
      <c r="C21" s="289"/>
      <c r="D21" s="291" t="s">
        <v>14302</v>
      </c>
      <c r="E21" s="290" t="s">
        <v>14303</v>
      </c>
    </row>
    <row r="22" spans="1:5" x14ac:dyDescent="0.25">
      <c r="A22" s="247" t="s">
        <v>13527</v>
      </c>
      <c r="B22" s="248">
        <v>2228</v>
      </c>
      <c r="C22" s="244" t="s">
        <v>13612</v>
      </c>
      <c r="D22" s="245" t="s">
        <v>13613</v>
      </c>
      <c r="E22" s="245" t="s">
        <v>13583</v>
      </c>
    </row>
    <row r="23" spans="1:5" x14ac:dyDescent="0.25">
      <c r="A23" s="242" t="s">
        <v>13528</v>
      </c>
      <c r="B23" s="260">
        <v>2015</v>
      </c>
      <c r="C23" s="257" t="s">
        <v>13614</v>
      </c>
      <c r="D23" s="261" t="s">
        <v>13615</v>
      </c>
      <c r="E23" s="261" t="s">
        <v>13586</v>
      </c>
    </row>
    <row r="24" spans="1:5" x14ac:dyDescent="0.25">
      <c r="A24" s="247" t="s">
        <v>13529</v>
      </c>
      <c r="B24" s="254"/>
      <c r="C24" s="244" t="s">
        <v>13616</v>
      </c>
      <c r="D24" s="245" t="s">
        <v>13617</v>
      </c>
      <c r="E24" s="249" t="s">
        <v>13583</v>
      </c>
    </row>
    <row r="25" spans="1:5" x14ac:dyDescent="0.25">
      <c r="A25" s="247" t="s">
        <v>13530</v>
      </c>
      <c r="B25" s="254"/>
      <c r="C25" s="244" t="s">
        <v>13618</v>
      </c>
      <c r="D25" s="245" t="s">
        <v>13619</v>
      </c>
      <c r="E25" s="249" t="s">
        <v>13583</v>
      </c>
    </row>
    <row r="26" spans="1:5" ht="75" x14ac:dyDescent="0.25">
      <c r="A26" s="247" t="s">
        <v>13531</v>
      </c>
      <c r="B26" s="248">
        <v>2231</v>
      </c>
      <c r="C26" s="244" t="s">
        <v>13620</v>
      </c>
      <c r="D26" s="252" t="s">
        <v>13710</v>
      </c>
      <c r="E26" s="253" t="s">
        <v>13704</v>
      </c>
    </row>
    <row r="27" spans="1:5" ht="30" x14ac:dyDescent="0.25">
      <c r="A27" s="247" t="s">
        <v>13711</v>
      </c>
      <c r="B27" s="248">
        <v>2799</v>
      </c>
      <c r="C27" s="244" t="s">
        <v>13621</v>
      </c>
      <c r="D27" s="245" t="s">
        <v>13622</v>
      </c>
      <c r="E27" s="249" t="s">
        <v>13583</v>
      </c>
    </row>
    <row r="28" spans="1:5" ht="75" x14ac:dyDescent="0.25">
      <c r="A28" s="247" t="s">
        <v>13532</v>
      </c>
      <c r="B28" s="262">
        <v>2267</v>
      </c>
      <c r="C28" s="244" t="s">
        <v>13620</v>
      </c>
      <c r="D28" s="252" t="s">
        <v>13595</v>
      </c>
      <c r="E28" s="253" t="s">
        <v>13704</v>
      </c>
    </row>
    <row r="29" spans="1:5" ht="75" x14ac:dyDescent="0.25">
      <c r="A29" s="247" t="s">
        <v>13533</v>
      </c>
      <c r="B29" s="248">
        <v>2278</v>
      </c>
      <c r="C29" s="244" t="s">
        <v>13620</v>
      </c>
      <c r="D29" s="252" t="s">
        <v>13623</v>
      </c>
      <c r="E29" s="253" t="s">
        <v>13704</v>
      </c>
    </row>
    <row r="30" spans="1:5" ht="75" x14ac:dyDescent="0.25">
      <c r="A30" s="247" t="s">
        <v>13534</v>
      </c>
      <c r="B30" s="248">
        <v>2277</v>
      </c>
      <c r="C30" s="244" t="s">
        <v>13620</v>
      </c>
      <c r="D30" s="252" t="s">
        <v>13623</v>
      </c>
      <c r="E30" s="253" t="s">
        <v>13704</v>
      </c>
    </row>
    <row r="31" spans="1:5" ht="75" x14ac:dyDescent="0.25">
      <c r="A31" s="247" t="s">
        <v>13535</v>
      </c>
      <c r="B31" s="262" t="s">
        <v>13624</v>
      </c>
      <c r="C31" s="244" t="s">
        <v>13594</v>
      </c>
      <c r="D31" s="256" t="s">
        <v>13712</v>
      </c>
      <c r="E31" s="253" t="s">
        <v>13713</v>
      </c>
    </row>
    <row r="32" spans="1:5" ht="30" x14ac:dyDescent="0.25">
      <c r="A32" s="247" t="s">
        <v>13536</v>
      </c>
      <c r="B32" s="262">
        <v>2335</v>
      </c>
      <c r="C32" s="244" t="s">
        <v>13625</v>
      </c>
      <c r="D32" s="252" t="s">
        <v>13626</v>
      </c>
      <c r="E32" s="252" t="s">
        <v>13583</v>
      </c>
    </row>
    <row r="33" spans="1:5" ht="150" x14ac:dyDescent="0.25">
      <c r="A33" s="242" t="s">
        <v>13763</v>
      </c>
      <c r="B33" s="243"/>
      <c r="C33" s="257" t="s">
        <v>13764</v>
      </c>
      <c r="D33" s="263" t="s">
        <v>13766</v>
      </c>
      <c r="E33" s="264" t="s">
        <v>13765</v>
      </c>
    </row>
    <row r="34" spans="1:5" x14ac:dyDescent="0.25">
      <c r="A34" s="242" t="s">
        <v>13537</v>
      </c>
      <c r="B34" s="265"/>
      <c r="C34" s="332" t="s">
        <v>13627</v>
      </c>
      <c r="D34" s="336" t="s">
        <v>13628</v>
      </c>
      <c r="E34" s="339" t="s">
        <v>13629</v>
      </c>
    </row>
    <row r="35" spans="1:5" x14ac:dyDescent="0.25">
      <c r="A35" s="266" t="s">
        <v>13538</v>
      </c>
      <c r="B35" s="267">
        <v>3477</v>
      </c>
      <c r="C35" s="335"/>
      <c r="D35" s="337"/>
      <c r="E35" s="340"/>
    </row>
    <row r="36" spans="1:5" x14ac:dyDescent="0.25">
      <c r="A36" s="266" t="s">
        <v>13539</v>
      </c>
      <c r="B36" s="267">
        <v>3484</v>
      </c>
      <c r="C36" s="335"/>
      <c r="D36" s="337"/>
      <c r="E36" s="340"/>
    </row>
    <row r="37" spans="1:5" x14ac:dyDescent="0.25">
      <c r="A37" s="268" t="s">
        <v>13540</v>
      </c>
      <c r="B37" s="269">
        <v>3513</v>
      </c>
      <c r="C37" s="333"/>
      <c r="D37" s="338"/>
      <c r="E37" s="341"/>
    </row>
    <row r="38" spans="1:5" ht="45" x14ac:dyDescent="0.25">
      <c r="A38" s="247" t="s">
        <v>13541</v>
      </c>
      <c r="B38" s="247"/>
      <c r="C38" s="244" t="s">
        <v>13630</v>
      </c>
      <c r="D38" s="252" t="s">
        <v>13631</v>
      </c>
      <c r="E38" s="253" t="s">
        <v>13632</v>
      </c>
    </row>
    <row r="39" spans="1:5" ht="75" x14ac:dyDescent="0.25">
      <c r="A39" s="247" t="s">
        <v>13542</v>
      </c>
      <c r="B39" s="254"/>
      <c r="C39" s="244" t="s">
        <v>13620</v>
      </c>
      <c r="D39" s="253" t="s">
        <v>13633</v>
      </c>
      <c r="E39" s="253" t="s">
        <v>13714</v>
      </c>
    </row>
    <row r="40" spans="1:5" ht="60" x14ac:dyDescent="0.25">
      <c r="A40" s="247" t="s">
        <v>13543</v>
      </c>
      <c r="B40" s="248">
        <v>4226</v>
      </c>
      <c r="C40" s="244" t="s">
        <v>13634</v>
      </c>
      <c r="D40" s="253" t="s">
        <v>13635</v>
      </c>
      <c r="E40" s="256" t="s">
        <v>13636</v>
      </c>
    </row>
    <row r="41" spans="1:5" x14ac:dyDescent="0.25">
      <c r="A41" s="247" t="s">
        <v>13544</v>
      </c>
      <c r="B41" s="248">
        <v>2434</v>
      </c>
      <c r="C41" s="244" t="s">
        <v>13637</v>
      </c>
      <c r="D41" s="245" t="s">
        <v>13638</v>
      </c>
      <c r="E41" s="249" t="s">
        <v>13583</v>
      </c>
    </row>
    <row r="42" spans="1:5" x14ac:dyDescent="0.25">
      <c r="A42" s="247" t="s">
        <v>13545</v>
      </c>
      <c r="B42" s="248">
        <v>2537</v>
      </c>
      <c r="C42" s="244" t="s">
        <v>13639</v>
      </c>
      <c r="D42" s="245" t="s">
        <v>13640</v>
      </c>
      <c r="E42" s="245" t="s">
        <v>13583</v>
      </c>
    </row>
    <row r="43" spans="1:5" x14ac:dyDescent="0.25">
      <c r="A43" s="247" t="s">
        <v>13546</v>
      </c>
      <c r="B43" s="248">
        <v>2519</v>
      </c>
      <c r="C43" s="244" t="s">
        <v>13641</v>
      </c>
      <c r="D43" s="245" t="s">
        <v>13642</v>
      </c>
      <c r="E43" s="245" t="s">
        <v>13583</v>
      </c>
    </row>
    <row r="44" spans="1:5" x14ac:dyDescent="0.25">
      <c r="A44" s="247" t="s">
        <v>13547</v>
      </c>
      <c r="B44" s="248">
        <v>3079</v>
      </c>
      <c r="C44" s="244" t="s">
        <v>13643</v>
      </c>
      <c r="D44" s="245" t="s">
        <v>13642</v>
      </c>
      <c r="E44" s="245" t="s">
        <v>13583</v>
      </c>
    </row>
    <row r="45" spans="1:5" ht="60" x14ac:dyDescent="0.25">
      <c r="A45" s="247" t="s">
        <v>8562</v>
      </c>
      <c r="B45" s="248">
        <v>3287</v>
      </c>
      <c r="C45" s="244" t="s">
        <v>13715</v>
      </c>
      <c r="D45" s="270" t="s">
        <v>13716</v>
      </c>
      <c r="E45" s="246" t="s">
        <v>13717</v>
      </c>
    </row>
    <row r="46" spans="1:5" x14ac:dyDescent="0.25">
      <c r="A46" s="247" t="s">
        <v>13548</v>
      </c>
      <c r="B46" s="248">
        <v>2605</v>
      </c>
      <c r="C46" s="244" t="s">
        <v>13644</v>
      </c>
      <c r="D46" s="250" t="s">
        <v>13585</v>
      </c>
      <c r="E46" s="251" t="s">
        <v>13583</v>
      </c>
    </row>
    <row r="47" spans="1:5" ht="45" x14ac:dyDescent="0.25">
      <c r="A47" s="247" t="s">
        <v>13718</v>
      </c>
      <c r="B47" s="262" t="s">
        <v>13758</v>
      </c>
      <c r="C47" s="244" t="s">
        <v>13645</v>
      </c>
      <c r="D47" s="245" t="s">
        <v>13592</v>
      </c>
      <c r="E47" s="271" t="s">
        <v>13646</v>
      </c>
    </row>
    <row r="48" spans="1:5" ht="30" x14ac:dyDescent="0.25">
      <c r="A48" s="247" t="s">
        <v>13549</v>
      </c>
      <c r="B48" s="262">
        <v>2648</v>
      </c>
      <c r="C48" s="244" t="s">
        <v>13647</v>
      </c>
      <c r="D48" s="272" t="s">
        <v>13640</v>
      </c>
      <c r="E48" s="272" t="s">
        <v>13583</v>
      </c>
    </row>
    <row r="49" spans="1:5" x14ac:dyDescent="0.25">
      <c r="A49" s="247" t="s">
        <v>13550</v>
      </c>
      <c r="B49" s="248">
        <v>2655</v>
      </c>
      <c r="C49" s="244" t="s">
        <v>13648</v>
      </c>
      <c r="D49" s="273" t="s">
        <v>13649</v>
      </c>
      <c r="E49" s="274" t="s">
        <v>13583</v>
      </c>
    </row>
    <row r="50" spans="1:5" x14ac:dyDescent="0.25">
      <c r="A50" s="247" t="s">
        <v>13551</v>
      </c>
      <c r="B50" s="254"/>
      <c r="C50" s="244" t="s">
        <v>13650</v>
      </c>
      <c r="D50" s="273" t="s">
        <v>13651</v>
      </c>
      <c r="E50" s="274" t="s">
        <v>13583</v>
      </c>
    </row>
    <row r="51" spans="1:5" ht="45" x14ac:dyDescent="0.25">
      <c r="A51" s="247" t="s">
        <v>5723</v>
      </c>
      <c r="B51" s="248">
        <v>2710</v>
      </c>
      <c r="C51" s="244" t="s">
        <v>13652</v>
      </c>
      <c r="D51" s="245" t="s">
        <v>13592</v>
      </c>
      <c r="E51" s="256" t="s">
        <v>13653</v>
      </c>
    </row>
    <row r="52" spans="1:5" ht="75" x14ac:dyDescent="0.25">
      <c r="A52" s="247" t="s">
        <v>13552</v>
      </c>
      <c r="B52" s="248">
        <v>2795</v>
      </c>
      <c r="C52" s="244" t="s">
        <v>13620</v>
      </c>
      <c r="D52" s="252" t="s">
        <v>13595</v>
      </c>
      <c r="E52" s="253" t="s">
        <v>13704</v>
      </c>
    </row>
    <row r="53" spans="1:5" x14ac:dyDescent="0.25">
      <c r="A53" s="247" t="s">
        <v>13553</v>
      </c>
      <c r="B53" s="248">
        <v>2995</v>
      </c>
      <c r="C53" s="244" t="s">
        <v>13654</v>
      </c>
      <c r="D53" s="252" t="s">
        <v>13626</v>
      </c>
      <c r="E53" s="252" t="s">
        <v>13583</v>
      </c>
    </row>
    <row r="54" spans="1:5" ht="75" x14ac:dyDescent="0.25">
      <c r="A54" s="247" t="s">
        <v>13554</v>
      </c>
      <c r="B54" s="254"/>
      <c r="C54" s="244" t="s">
        <v>13620</v>
      </c>
      <c r="D54" s="253" t="s">
        <v>13633</v>
      </c>
      <c r="E54" s="253" t="s">
        <v>13719</v>
      </c>
    </row>
    <row r="55" spans="1:5" x14ac:dyDescent="0.25">
      <c r="A55" s="247" t="s">
        <v>13555</v>
      </c>
      <c r="B55" s="254"/>
      <c r="C55" s="244" t="s">
        <v>13655</v>
      </c>
      <c r="D55" s="245" t="s">
        <v>13638</v>
      </c>
      <c r="E55" s="249" t="s">
        <v>13583</v>
      </c>
    </row>
    <row r="56" spans="1:5" ht="45" x14ac:dyDescent="0.25">
      <c r="A56" s="242" t="s">
        <v>13720</v>
      </c>
      <c r="B56" s="260">
        <v>4753</v>
      </c>
      <c r="C56" s="259" t="s">
        <v>13721</v>
      </c>
      <c r="D56" s="275">
        <v>0.05</v>
      </c>
      <c r="E56" s="258" t="s">
        <v>13722</v>
      </c>
    </row>
    <row r="57" spans="1:5" ht="30" x14ac:dyDescent="0.25">
      <c r="A57" s="242" t="s">
        <v>13723</v>
      </c>
      <c r="B57" s="260">
        <v>2940</v>
      </c>
      <c r="C57" s="265" t="s">
        <v>13656</v>
      </c>
      <c r="D57" s="261" t="s">
        <v>13657</v>
      </c>
      <c r="E57" s="261" t="s">
        <v>13586</v>
      </c>
    </row>
    <row r="58" spans="1:5" ht="30" x14ac:dyDescent="0.25">
      <c r="A58" s="242" t="s">
        <v>13724</v>
      </c>
      <c r="B58" s="260"/>
      <c r="C58" s="265" t="s">
        <v>13725</v>
      </c>
      <c r="D58" s="276">
        <v>0.05</v>
      </c>
      <c r="E58" s="261" t="s">
        <v>13726</v>
      </c>
    </row>
    <row r="59" spans="1:5" ht="45" x14ac:dyDescent="0.25">
      <c r="A59" s="328" t="s">
        <v>13727</v>
      </c>
      <c r="B59" s="330">
        <v>2941</v>
      </c>
      <c r="C59" s="332" t="s">
        <v>13728</v>
      </c>
      <c r="D59" s="261" t="s">
        <v>13729</v>
      </c>
      <c r="E59" s="261" t="s">
        <v>13730</v>
      </c>
    </row>
    <row r="60" spans="1:5" ht="60" x14ac:dyDescent="0.25">
      <c r="A60" s="329"/>
      <c r="B60" s="331"/>
      <c r="C60" s="333"/>
      <c r="D60" s="261" t="s">
        <v>13731</v>
      </c>
      <c r="E60" s="261" t="s">
        <v>13732</v>
      </c>
    </row>
    <row r="61" spans="1:5" ht="90" x14ac:dyDescent="0.25">
      <c r="A61" s="268" t="s">
        <v>13733</v>
      </c>
      <c r="B61" s="277">
        <v>2947</v>
      </c>
      <c r="C61" s="278" t="s">
        <v>13734</v>
      </c>
      <c r="D61" s="261" t="s">
        <v>13735</v>
      </c>
      <c r="E61" s="261" t="s">
        <v>13736</v>
      </c>
    </row>
    <row r="62" spans="1:5" ht="45" x14ac:dyDescent="0.25">
      <c r="A62" s="247" t="s">
        <v>7031</v>
      </c>
      <c r="B62" s="248">
        <v>2951</v>
      </c>
      <c r="C62" s="244" t="s">
        <v>13658</v>
      </c>
      <c r="D62" s="245" t="s">
        <v>13592</v>
      </c>
      <c r="E62" s="256" t="s">
        <v>13653</v>
      </c>
    </row>
    <row r="63" spans="1:5" ht="45" x14ac:dyDescent="0.25">
      <c r="A63" s="247" t="s">
        <v>13556</v>
      </c>
      <c r="B63" s="262" t="s">
        <v>13659</v>
      </c>
      <c r="C63" s="244" t="s">
        <v>13660</v>
      </c>
      <c r="D63" s="252" t="s">
        <v>13661</v>
      </c>
      <c r="E63" s="253" t="s">
        <v>13662</v>
      </c>
    </row>
    <row r="64" spans="1:5" x14ac:dyDescent="0.25">
      <c r="A64" s="247" t="s">
        <v>13557</v>
      </c>
      <c r="B64" s="248">
        <v>2994</v>
      </c>
      <c r="C64" s="244" t="s">
        <v>13663</v>
      </c>
      <c r="D64" s="252" t="s">
        <v>13664</v>
      </c>
      <c r="E64" s="252" t="s">
        <v>13665</v>
      </c>
    </row>
    <row r="65" spans="1:5" ht="75" x14ac:dyDescent="0.25">
      <c r="A65" s="247" t="s">
        <v>13558</v>
      </c>
      <c r="B65" s="260" t="s">
        <v>13666</v>
      </c>
      <c r="C65" s="257" t="s">
        <v>13620</v>
      </c>
      <c r="D65" s="263" t="s">
        <v>13710</v>
      </c>
      <c r="E65" s="253" t="s">
        <v>13704</v>
      </c>
    </row>
    <row r="66" spans="1:5" x14ac:dyDescent="0.25">
      <c r="A66" s="247" t="s">
        <v>13737</v>
      </c>
      <c r="B66" s="260"/>
      <c r="C66" s="257" t="s">
        <v>13738</v>
      </c>
      <c r="D66" s="279" t="s">
        <v>13739</v>
      </c>
      <c r="E66" s="253" t="s">
        <v>13671</v>
      </c>
    </row>
    <row r="67" spans="1:5" x14ac:dyDescent="0.25">
      <c r="A67" s="247" t="s">
        <v>13559</v>
      </c>
      <c r="B67" s="248">
        <v>2015</v>
      </c>
      <c r="C67" s="244" t="s">
        <v>13667</v>
      </c>
      <c r="D67" s="273" t="s">
        <v>13668</v>
      </c>
      <c r="E67" s="274" t="s">
        <v>13583</v>
      </c>
    </row>
    <row r="68" spans="1:5" ht="30" x14ac:dyDescent="0.25">
      <c r="A68" s="247" t="s">
        <v>13560</v>
      </c>
      <c r="B68" s="254"/>
      <c r="C68" s="244" t="s">
        <v>13669</v>
      </c>
      <c r="D68" s="255" t="s">
        <v>13670</v>
      </c>
      <c r="E68" s="280" t="s">
        <v>13671</v>
      </c>
    </row>
    <row r="69" spans="1:5" ht="60" x14ac:dyDescent="0.25">
      <c r="A69" s="247" t="s">
        <v>13561</v>
      </c>
      <c r="B69" s="248">
        <v>3025</v>
      </c>
      <c r="C69" s="244" t="s">
        <v>13672</v>
      </c>
      <c r="D69" s="245" t="s">
        <v>13592</v>
      </c>
      <c r="E69" s="256" t="s">
        <v>13673</v>
      </c>
    </row>
    <row r="70" spans="1:5" ht="45" x14ac:dyDescent="0.25">
      <c r="A70" s="247" t="s">
        <v>13562</v>
      </c>
      <c r="B70" s="247"/>
      <c r="C70" s="244" t="s">
        <v>13674</v>
      </c>
      <c r="D70" s="255" t="s">
        <v>13670</v>
      </c>
      <c r="E70" s="280" t="s">
        <v>13671</v>
      </c>
    </row>
    <row r="71" spans="1:5" x14ac:dyDescent="0.25">
      <c r="A71" s="247" t="s">
        <v>13563</v>
      </c>
      <c r="B71" s="247"/>
      <c r="C71" s="244" t="s">
        <v>13675</v>
      </c>
      <c r="D71" s="281" t="s">
        <v>13676</v>
      </c>
      <c r="E71" s="282" t="s">
        <v>13646</v>
      </c>
    </row>
    <row r="72" spans="1:5" x14ac:dyDescent="0.25">
      <c r="A72" s="247" t="s">
        <v>13564</v>
      </c>
      <c r="B72" s="248">
        <v>3029</v>
      </c>
      <c r="C72" s="244" t="s">
        <v>13677</v>
      </c>
      <c r="D72" s="255" t="s">
        <v>13678</v>
      </c>
      <c r="E72" s="280" t="s">
        <v>13679</v>
      </c>
    </row>
    <row r="73" spans="1:5" ht="45" x14ac:dyDescent="0.25">
      <c r="A73" s="247" t="s">
        <v>13565</v>
      </c>
      <c r="B73" s="247"/>
      <c r="C73" s="244" t="s">
        <v>13620</v>
      </c>
      <c r="D73" s="252" t="s">
        <v>13680</v>
      </c>
      <c r="E73" s="253" t="s">
        <v>13740</v>
      </c>
    </row>
    <row r="74" spans="1:5" ht="45" x14ac:dyDescent="0.25">
      <c r="A74" s="256" t="s">
        <v>13566</v>
      </c>
      <c r="B74" s="256"/>
      <c r="C74" s="244" t="s">
        <v>13681</v>
      </c>
      <c r="D74" s="283" t="s">
        <v>13682</v>
      </c>
      <c r="E74" s="253" t="s">
        <v>13683</v>
      </c>
    </row>
    <row r="75" spans="1:5" ht="45" x14ac:dyDescent="0.25">
      <c r="A75" s="247" t="s">
        <v>13567</v>
      </c>
      <c r="B75" s="247"/>
      <c r="C75" s="244" t="s">
        <v>13684</v>
      </c>
      <c r="D75" s="253" t="s">
        <v>13685</v>
      </c>
      <c r="E75" s="256" t="s">
        <v>13686</v>
      </c>
    </row>
    <row r="76" spans="1:5" x14ac:dyDescent="0.25">
      <c r="A76" s="247" t="s">
        <v>13568</v>
      </c>
      <c r="B76" s="254"/>
      <c r="C76" s="244" t="s">
        <v>13687</v>
      </c>
      <c r="D76" s="250" t="s">
        <v>13688</v>
      </c>
      <c r="E76" s="251" t="s">
        <v>13646</v>
      </c>
    </row>
    <row r="77" spans="1:5" ht="30" x14ac:dyDescent="0.25">
      <c r="A77" s="256" t="s">
        <v>13569</v>
      </c>
      <c r="B77" s="284">
        <v>3040</v>
      </c>
      <c r="C77" s="244" t="s">
        <v>13620</v>
      </c>
      <c r="D77" s="252" t="s">
        <v>13689</v>
      </c>
      <c r="E77" s="253" t="s">
        <v>13754</v>
      </c>
    </row>
    <row r="78" spans="1:5" x14ac:dyDescent="0.25">
      <c r="A78" s="247" t="s">
        <v>13570</v>
      </c>
      <c r="B78" s="248">
        <v>3042</v>
      </c>
      <c r="C78" s="244" t="s">
        <v>13690</v>
      </c>
      <c r="D78" s="250" t="s">
        <v>13691</v>
      </c>
      <c r="E78" s="251" t="s">
        <v>13646</v>
      </c>
    </row>
    <row r="79" spans="1:5" ht="75" x14ac:dyDescent="0.25">
      <c r="A79" s="247" t="s">
        <v>13571</v>
      </c>
      <c r="B79" s="254"/>
      <c r="C79" s="244" t="s">
        <v>13620</v>
      </c>
      <c r="D79" s="253" t="s">
        <v>13741</v>
      </c>
      <c r="E79" s="253" t="s">
        <v>13714</v>
      </c>
    </row>
    <row r="80" spans="1:5" ht="60" x14ac:dyDescent="0.25">
      <c r="A80" s="247" t="s">
        <v>13742</v>
      </c>
      <c r="B80" s="265"/>
      <c r="C80" s="257" t="s">
        <v>13743</v>
      </c>
      <c r="D80" s="264" t="s">
        <v>13744</v>
      </c>
      <c r="E80" s="264" t="s">
        <v>13745</v>
      </c>
    </row>
    <row r="81" spans="1:8" ht="75" x14ac:dyDescent="0.25">
      <c r="A81" s="328" t="s">
        <v>13572</v>
      </c>
      <c r="B81" s="265"/>
      <c r="C81" s="257" t="s">
        <v>13620</v>
      </c>
      <c r="D81" s="263"/>
      <c r="E81" s="253" t="s">
        <v>13714</v>
      </c>
    </row>
    <row r="82" spans="1:8" x14ac:dyDescent="0.25">
      <c r="A82" s="329"/>
      <c r="B82" s="254"/>
      <c r="C82" s="244" t="s">
        <v>13692</v>
      </c>
      <c r="D82" s="252" t="s">
        <v>13746</v>
      </c>
      <c r="E82" s="252" t="s">
        <v>13747</v>
      </c>
    </row>
    <row r="83" spans="1:8" ht="75" x14ac:dyDescent="0.25">
      <c r="A83" s="247" t="s">
        <v>13573</v>
      </c>
      <c r="B83" s="248">
        <v>3117</v>
      </c>
      <c r="C83" s="244" t="s">
        <v>13620</v>
      </c>
      <c r="D83" s="253" t="s">
        <v>13748</v>
      </c>
      <c r="E83" s="253" t="s">
        <v>13749</v>
      </c>
    </row>
    <row r="84" spans="1:8" ht="75" x14ac:dyDescent="0.25">
      <c r="A84" s="247" t="s">
        <v>13750</v>
      </c>
      <c r="B84" s="254"/>
      <c r="C84" s="244" t="s">
        <v>13751</v>
      </c>
      <c r="D84" s="252" t="s">
        <v>13752</v>
      </c>
      <c r="E84" s="253" t="s">
        <v>13753</v>
      </c>
    </row>
    <row r="85" spans="1:8" x14ac:dyDescent="0.25">
      <c r="F85" s="231"/>
      <c r="G85" s="231"/>
      <c r="H85" s="231"/>
    </row>
    <row r="86" spans="1:8" x14ac:dyDescent="0.25">
      <c r="A86" s="344" t="s">
        <v>13693</v>
      </c>
      <c r="B86" s="344"/>
      <c r="C86" s="344"/>
      <c r="D86" s="344"/>
      <c r="E86" s="344"/>
    </row>
    <row r="89" spans="1:8" ht="30" customHeight="1" x14ac:dyDescent="0.25">
      <c r="A89" s="342" t="s">
        <v>14080</v>
      </c>
      <c r="B89" s="342"/>
      <c r="C89" s="343" t="s">
        <v>14081</v>
      </c>
      <c r="D89" s="343"/>
      <c r="E89" s="343"/>
    </row>
    <row r="90" spans="1:8" ht="15" customHeight="1" x14ac:dyDescent="0.25">
      <c r="A90" s="342"/>
      <c r="B90" s="342"/>
      <c r="C90" s="343"/>
      <c r="D90" s="343"/>
      <c r="E90" s="343"/>
    </row>
    <row r="91" spans="1:8" x14ac:dyDescent="0.25">
      <c r="A91" s="232" t="s">
        <v>14082</v>
      </c>
    </row>
    <row r="92" spans="1:8" ht="15" customHeight="1" x14ac:dyDescent="0.25">
      <c r="A92" s="232" t="s">
        <v>14083</v>
      </c>
    </row>
    <row r="93" spans="1:8" x14ac:dyDescent="0.25">
      <c r="A93" s="232" t="s">
        <v>14084</v>
      </c>
    </row>
    <row r="94" spans="1:8" x14ac:dyDescent="0.25">
      <c r="A94" s="232" t="s">
        <v>14085</v>
      </c>
    </row>
    <row r="97" spans="1:6" ht="26.25" x14ac:dyDescent="0.25">
      <c r="A97" s="334" t="s">
        <v>14157</v>
      </c>
      <c r="B97" s="334"/>
      <c r="C97" s="334"/>
      <c r="D97" s="334"/>
      <c r="E97" s="334"/>
    </row>
    <row r="98" spans="1:6" x14ac:dyDescent="0.25">
      <c r="A98" s="227" t="s">
        <v>14158</v>
      </c>
      <c r="B98" s="51" t="s">
        <v>14264</v>
      </c>
      <c r="C98" s="51" t="s">
        <v>14159</v>
      </c>
      <c r="D98" s="142" t="s">
        <v>13575</v>
      </c>
      <c r="E98" s="142" t="s">
        <v>14160</v>
      </c>
      <c r="F98" s="142"/>
    </row>
    <row r="99" spans="1:6" x14ac:dyDescent="0.25">
      <c r="A99" s="247" t="s">
        <v>14161</v>
      </c>
      <c r="B99" s="260"/>
      <c r="C99" s="259" t="s">
        <v>14162</v>
      </c>
      <c r="D99" s="264" t="s">
        <v>13620</v>
      </c>
      <c r="E99" s="264" t="s">
        <v>14163</v>
      </c>
      <c r="F99" s="142"/>
    </row>
    <row r="100" spans="1:6" ht="60" x14ac:dyDescent="0.25">
      <c r="A100" s="247" t="s">
        <v>14164</v>
      </c>
      <c r="B100" s="260"/>
      <c r="C100" s="259" t="s">
        <v>14165</v>
      </c>
      <c r="D100" s="264" t="s">
        <v>13620</v>
      </c>
      <c r="E100" s="264" t="s">
        <v>14163</v>
      </c>
      <c r="F100" s="142"/>
    </row>
    <row r="101" spans="1:6" x14ac:dyDescent="0.25">
      <c r="A101" s="247" t="s">
        <v>14166</v>
      </c>
      <c r="B101" s="260"/>
      <c r="C101" s="259" t="s">
        <v>14167</v>
      </c>
      <c r="D101" s="264" t="s">
        <v>13620</v>
      </c>
      <c r="E101" s="264" t="s">
        <v>14163</v>
      </c>
      <c r="F101" s="142"/>
    </row>
    <row r="102" spans="1:6" x14ac:dyDescent="0.25">
      <c r="A102" s="247" t="s">
        <v>14168</v>
      </c>
      <c r="B102" s="260"/>
      <c r="C102" s="259" t="s">
        <v>14169</v>
      </c>
      <c r="D102" s="264" t="s">
        <v>13620</v>
      </c>
      <c r="E102" s="264" t="s">
        <v>14163</v>
      </c>
      <c r="F102" s="142"/>
    </row>
    <row r="103" spans="1:6" ht="30" x14ac:dyDescent="0.25">
      <c r="A103" s="247" t="s">
        <v>14170</v>
      </c>
      <c r="B103" s="260"/>
      <c r="C103" s="259" t="s">
        <v>14171</v>
      </c>
      <c r="D103" s="264" t="s">
        <v>13620</v>
      </c>
      <c r="E103" s="264" t="s">
        <v>14163</v>
      </c>
      <c r="F103" s="142"/>
    </row>
    <row r="104" spans="1:6" x14ac:dyDescent="0.25">
      <c r="A104" s="247" t="s">
        <v>14172</v>
      </c>
      <c r="B104" s="260"/>
      <c r="C104" s="259" t="s">
        <v>14173</v>
      </c>
      <c r="D104" s="264" t="s">
        <v>13620</v>
      </c>
      <c r="E104" s="264" t="s">
        <v>14163</v>
      </c>
      <c r="F104" s="142"/>
    </row>
    <row r="105" spans="1:6" ht="30" x14ac:dyDescent="0.25">
      <c r="A105" s="247" t="s">
        <v>14174</v>
      </c>
      <c r="B105" s="260"/>
      <c r="C105" s="259" t="s">
        <v>14174</v>
      </c>
      <c r="D105" s="264" t="s">
        <v>14175</v>
      </c>
      <c r="E105" s="264" t="s">
        <v>14176</v>
      </c>
      <c r="F105" s="142"/>
    </row>
    <row r="106" spans="1:6" ht="30" x14ac:dyDescent="0.25">
      <c r="A106" s="247" t="s">
        <v>14177</v>
      </c>
      <c r="B106" s="260"/>
      <c r="C106" s="259" t="s">
        <v>14178</v>
      </c>
      <c r="D106" s="264" t="s">
        <v>13620</v>
      </c>
      <c r="E106" s="264" t="s">
        <v>14163</v>
      </c>
      <c r="F106" s="142"/>
    </row>
    <row r="107" spans="1:6" ht="30" x14ac:dyDescent="0.25">
      <c r="A107" s="247" t="s">
        <v>14179</v>
      </c>
      <c r="B107" s="260"/>
      <c r="C107" s="259" t="s">
        <v>14180</v>
      </c>
      <c r="D107" s="264" t="s">
        <v>13620</v>
      </c>
      <c r="E107" s="264" t="s">
        <v>14163</v>
      </c>
      <c r="F107" s="142"/>
    </row>
    <row r="108" spans="1:6" ht="30" x14ac:dyDescent="0.25">
      <c r="A108" s="247" t="s">
        <v>14181</v>
      </c>
      <c r="B108" s="260"/>
      <c r="C108" s="259" t="s">
        <v>14182</v>
      </c>
      <c r="D108" s="264" t="s">
        <v>13620</v>
      </c>
      <c r="E108" s="264" t="s">
        <v>14163</v>
      </c>
      <c r="F108" s="142"/>
    </row>
    <row r="109" spans="1:6" ht="30" x14ac:dyDescent="0.25">
      <c r="A109" s="247" t="s">
        <v>14183</v>
      </c>
      <c r="B109" s="260"/>
      <c r="C109" s="259" t="s">
        <v>14184</v>
      </c>
      <c r="D109" s="264" t="s">
        <v>13620</v>
      </c>
      <c r="E109" s="264" t="s">
        <v>14163</v>
      </c>
      <c r="F109" s="142"/>
    </row>
    <row r="110" spans="1:6" ht="30" x14ac:dyDescent="0.25">
      <c r="A110" s="247" t="s">
        <v>14185</v>
      </c>
      <c r="B110" s="260"/>
      <c r="C110" s="259" t="s">
        <v>14186</v>
      </c>
      <c r="D110" s="264" t="s">
        <v>13620</v>
      </c>
      <c r="E110" s="264" t="s">
        <v>14163</v>
      </c>
      <c r="F110" s="142"/>
    </row>
    <row r="111" spans="1:6" ht="30" x14ac:dyDescent="0.25">
      <c r="A111" s="247" t="s">
        <v>14187</v>
      </c>
      <c r="B111" s="260"/>
      <c r="C111" s="259" t="s">
        <v>14188</v>
      </c>
      <c r="D111" s="264" t="s">
        <v>13620</v>
      </c>
      <c r="E111" s="264" t="s">
        <v>14163</v>
      </c>
      <c r="F111" s="142"/>
    </row>
    <row r="112" spans="1:6" ht="30" x14ac:dyDescent="0.25">
      <c r="A112" s="247" t="s">
        <v>14189</v>
      </c>
      <c r="B112" s="260"/>
      <c r="C112" s="259" t="s">
        <v>14190</v>
      </c>
      <c r="D112" s="264" t="s">
        <v>13620</v>
      </c>
      <c r="E112" s="264" t="s">
        <v>14191</v>
      </c>
      <c r="F112" s="142"/>
    </row>
    <row r="113" spans="1:6" ht="30" x14ac:dyDescent="0.25">
      <c r="A113" s="247" t="s">
        <v>14192</v>
      </c>
      <c r="B113" s="260"/>
      <c r="C113" s="259" t="s">
        <v>14193</v>
      </c>
      <c r="D113" s="264" t="s">
        <v>13620</v>
      </c>
      <c r="E113" s="264" t="s">
        <v>14163</v>
      </c>
      <c r="F113" s="142"/>
    </row>
    <row r="114" spans="1:6" x14ac:dyDescent="0.25">
      <c r="A114" s="247" t="s">
        <v>14194</v>
      </c>
      <c r="B114" s="260"/>
      <c r="C114" s="259" t="s">
        <v>14195</v>
      </c>
      <c r="D114" s="264" t="s">
        <v>13620</v>
      </c>
      <c r="E114" s="264" t="s">
        <v>14163</v>
      </c>
      <c r="F114" s="142"/>
    </row>
    <row r="115" spans="1:6" x14ac:dyDescent="0.25">
      <c r="A115" s="247" t="s">
        <v>14196</v>
      </c>
      <c r="B115" s="260"/>
      <c r="C115" s="259" t="s">
        <v>14197</v>
      </c>
      <c r="D115" s="264" t="s">
        <v>13620</v>
      </c>
      <c r="E115" s="264" t="s">
        <v>14163</v>
      </c>
      <c r="F115" s="142"/>
    </row>
    <row r="116" spans="1:6" ht="30" x14ac:dyDescent="0.25">
      <c r="A116" s="247" t="s">
        <v>14198</v>
      </c>
      <c r="B116" s="260"/>
      <c r="C116" s="259" t="s">
        <v>14199</v>
      </c>
      <c r="D116" s="264" t="s">
        <v>13620</v>
      </c>
      <c r="E116" s="264" t="s">
        <v>14163</v>
      </c>
      <c r="F116" s="142"/>
    </row>
    <row r="117" spans="1:6" x14ac:dyDescent="0.25">
      <c r="A117" s="247" t="s">
        <v>14200</v>
      </c>
      <c r="B117" s="260"/>
      <c r="C117" s="259" t="s">
        <v>14201</v>
      </c>
      <c r="D117" s="264" t="s">
        <v>13620</v>
      </c>
      <c r="E117" s="264" t="s">
        <v>14163</v>
      </c>
      <c r="F117" s="142"/>
    </row>
    <row r="118" spans="1:6" x14ac:dyDescent="0.25">
      <c r="A118" s="247" t="s">
        <v>14202</v>
      </c>
      <c r="B118" s="260"/>
      <c r="C118" s="259" t="s">
        <v>14203</v>
      </c>
      <c r="D118" s="264" t="s">
        <v>13620</v>
      </c>
      <c r="E118" s="264" t="s">
        <v>14163</v>
      </c>
      <c r="F118" s="142"/>
    </row>
    <row r="119" spans="1:6" ht="45" x14ac:dyDescent="0.25">
      <c r="A119" s="247" t="s">
        <v>14204</v>
      </c>
      <c r="B119" s="260"/>
      <c r="C119" s="259" t="s">
        <v>14205</v>
      </c>
      <c r="D119" s="264" t="s">
        <v>14206</v>
      </c>
      <c r="E119" s="264" t="s">
        <v>14207</v>
      </c>
      <c r="F119" s="142"/>
    </row>
    <row r="120" spans="1:6" x14ac:dyDescent="0.25">
      <c r="A120" s="247" t="s">
        <v>14208</v>
      </c>
      <c r="B120" s="260"/>
      <c r="C120" s="259" t="s">
        <v>14209</v>
      </c>
      <c r="D120" s="264" t="s">
        <v>13620</v>
      </c>
      <c r="E120" s="264" t="s">
        <v>14163</v>
      </c>
      <c r="F120" s="142"/>
    </row>
    <row r="121" spans="1:6" x14ac:dyDescent="0.25">
      <c r="A121" s="247" t="s">
        <v>14210</v>
      </c>
      <c r="B121" s="260"/>
      <c r="C121" s="259" t="s">
        <v>14211</v>
      </c>
      <c r="D121" s="264" t="s">
        <v>13620</v>
      </c>
      <c r="E121" s="264" t="s">
        <v>14163</v>
      </c>
      <c r="F121" s="142"/>
    </row>
    <row r="122" spans="1:6" x14ac:dyDescent="0.25">
      <c r="A122" s="247" t="s">
        <v>14212</v>
      </c>
      <c r="B122" s="260"/>
      <c r="C122" s="259" t="s">
        <v>14213</v>
      </c>
      <c r="D122" s="264" t="s">
        <v>13620</v>
      </c>
      <c r="E122" s="264" t="s">
        <v>14163</v>
      </c>
      <c r="F122" s="142"/>
    </row>
    <row r="123" spans="1:6" ht="30" x14ac:dyDescent="0.25">
      <c r="A123" s="247" t="s">
        <v>14214</v>
      </c>
      <c r="B123" s="260"/>
      <c r="C123" s="259" t="s">
        <v>14215</v>
      </c>
      <c r="D123" s="264" t="s">
        <v>13620</v>
      </c>
      <c r="E123" s="264" t="s">
        <v>14163</v>
      </c>
      <c r="F123" s="142"/>
    </row>
    <row r="124" spans="1:6" ht="45" x14ac:dyDescent="0.25">
      <c r="A124" s="247" t="s">
        <v>14216</v>
      </c>
      <c r="B124" s="260"/>
      <c r="C124" s="259" t="s">
        <v>14217</v>
      </c>
      <c r="D124" s="264" t="s">
        <v>13620</v>
      </c>
      <c r="E124" s="264" t="s">
        <v>14163</v>
      </c>
      <c r="F124" s="142"/>
    </row>
    <row r="125" spans="1:6" x14ac:dyDescent="0.25">
      <c r="A125" s="247" t="s">
        <v>14218</v>
      </c>
      <c r="B125" s="260"/>
      <c r="C125" s="259" t="s">
        <v>14219</v>
      </c>
      <c r="D125" s="264" t="s">
        <v>13620</v>
      </c>
      <c r="E125" s="264" t="s">
        <v>14163</v>
      </c>
      <c r="F125" s="142"/>
    </row>
    <row r="126" spans="1:6" x14ac:dyDescent="0.25">
      <c r="A126" s="247" t="s">
        <v>14220</v>
      </c>
      <c r="B126" s="260"/>
      <c r="C126" s="259" t="s">
        <v>14221</v>
      </c>
      <c r="D126" s="264" t="s">
        <v>13620</v>
      </c>
      <c r="E126" s="264" t="s">
        <v>14163</v>
      </c>
      <c r="F126" s="142"/>
    </row>
    <row r="127" spans="1:6" x14ac:dyDescent="0.25">
      <c r="A127" s="247" t="s">
        <v>14222</v>
      </c>
      <c r="B127" s="260"/>
      <c r="C127" s="259" t="s">
        <v>14223</v>
      </c>
      <c r="D127" s="264" t="s">
        <v>13620</v>
      </c>
      <c r="E127" s="264" t="s">
        <v>14163</v>
      </c>
      <c r="F127" s="142"/>
    </row>
    <row r="128" spans="1:6" ht="15" customHeight="1" x14ac:dyDescent="0.25">
      <c r="A128" s="247" t="s">
        <v>14224</v>
      </c>
      <c r="B128" s="260"/>
      <c r="C128" s="259" t="s">
        <v>14225</v>
      </c>
      <c r="D128" s="264" t="s">
        <v>13620</v>
      </c>
      <c r="E128" s="264" t="s">
        <v>14191</v>
      </c>
      <c r="F128" s="142"/>
    </row>
    <row r="129" spans="1:6" x14ac:dyDescent="0.25">
      <c r="A129" s="247" t="s">
        <v>14226</v>
      </c>
      <c r="B129" s="260"/>
      <c r="C129" s="259" t="s">
        <v>14227</v>
      </c>
      <c r="D129" s="264" t="s">
        <v>13620</v>
      </c>
      <c r="E129" s="264" t="s">
        <v>14163</v>
      </c>
      <c r="F129" s="142"/>
    </row>
    <row r="130" spans="1:6" ht="60" x14ac:dyDescent="0.25">
      <c r="A130" s="247" t="s">
        <v>14228</v>
      </c>
      <c r="B130" s="260"/>
      <c r="C130" s="259" t="s">
        <v>14229</v>
      </c>
      <c r="D130" s="264" t="s">
        <v>13620</v>
      </c>
      <c r="E130" s="264" t="s">
        <v>14163</v>
      </c>
      <c r="F130" s="142"/>
    </row>
    <row r="131" spans="1:6" ht="30" x14ac:dyDescent="0.25">
      <c r="A131" s="247" t="s">
        <v>14230</v>
      </c>
      <c r="B131" s="260"/>
      <c r="C131" s="259" t="s">
        <v>14231</v>
      </c>
      <c r="D131" s="264" t="s">
        <v>13620</v>
      </c>
      <c r="E131" s="264" t="s">
        <v>14163</v>
      </c>
      <c r="F131" s="142"/>
    </row>
    <row r="132" spans="1:6" x14ac:dyDescent="0.25">
      <c r="A132" s="247" t="s">
        <v>14232</v>
      </c>
      <c r="B132" s="260"/>
      <c r="C132" s="259" t="s">
        <v>14233</v>
      </c>
      <c r="D132" s="264" t="s">
        <v>13620</v>
      </c>
      <c r="E132" s="264" t="s">
        <v>14163</v>
      </c>
      <c r="F132" s="142"/>
    </row>
    <row r="133" spans="1:6" x14ac:dyDescent="0.25">
      <c r="A133" s="247" t="s">
        <v>14234</v>
      </c>
      <c r="B133" s="260">
        <v>4912</v>
      </c>
      <c r="C133" s="259" t="s">
        <v>14235</v>
      </c>
      <c r="D133" s="264" t="s">
        <v>13620</v>
      </c>
      <c r="E133" s="264" t="s">
        <v>14163</v>
      </c>
      <c r="F133" s="142"/>
    </row>
    <row r="134" spans="1:6" ht="30" x14ac:dyDescent="0.25">
      <c r="A134" s="247" t="s">
        <v>14236</v>
      </c>
      <c r="B134" s="260">
        <v>2907</v>
      </c>
      <c r="C134" s="259" t="s">
        <v>14237</v>
      </c>
      <c r="D134" s="264" t="s">
        <v>13620</v>
      </c>
      <c r="E134" s="264" t="s">
        <v>14163</v>
      </c>
      <c r="F134" s="142"/>
    </row>
    <row r="135" spans="1:6" ht="30" x14ac:dyDescent="0.25">
      <c r="A135" s="247" t="s">
        <v>14238</v>
      </c>
      <c r="B135" s="260"/>
      <c r="C135" s="259" t="s">
        <v>14239</v>
      </c>
      <c r="D135" s="264" t="s">
        <v>13620</v>
      </c>
      <c r="E135" s="264" t="s">
        <v>14240</v>
      </c>
      <c r="F135" s="142"/>
    </row>
    <row r="136" spans="1:6" ht="30" x14ac:dyDescent="0.25">
      <c r="A136" s="247" t="s">
        <v>14241</v>
      </c>
      <c r="B136" s="260"/>
      <c r="C136" s="259" t="s">
        <v>14242</v>
      </c>
      <c r="D136" s="264" t="s">
        <v>13620</v>
      </c>
      <c r="E136" s="264" t="s">
        <v>14163</v>
      </c>
      <c r="F136" s="142"/>
    </row>
    <row r="137" spans="1:6" ht="30" x14ac:dyDescent="0.25">
      <c r="A137" s="247" t="s">
        <v>14243</v>
      </c>
      <c r="B137" s="260"/>
      <c r="C137" s="259" t="s">
        <v>14244</v>
      </c>
      <c r="D137" s="264" t="s">
        <v>13620</v>
      </c>
      <c r="E137" s="264" t="s">
        <v>14163</v>
      </c>
      <c r="F137" s="142"/>
    </row>
    <row r="138" spans="1:6" x14ac:dyDescent="0.25">
      <c r="A138" s="247" t="s">
        <v>14245</v>
      </c>
      <c r="B138" s="260"/>
      <c r="C138" s="259" t="s">
        <v>14246</v>
      </c>
      <c r="D138" s="264" t="s">
        <v>13620</v>
      </c>
      <c r="E138" s="264" t="s">
        <v>14163</v>
      </c>
      <c r="F138" s="142"/>
    </row>
    <row r="139" spans="1:6" ht="45" x14ac:dyDescent="0.25">
      <c r="A139" s="247" t="s">
        <v>14247</v>
      </c>
      <c r="B139" s="260"/>
      <c r="C139" s="259" t="s">
        <v>14247</v>
      </c>
      <c r="D139" s="264" t="s">
        <v>14248</v>
      </c>
      <c r="E139" s="264" t="s">
        <v>14249</v>
      </c>
      <c r="F139" s="142"/>
    </row>
    <row r="140" spans="1:6" ht="30" x14ac:dyDescent="0.25">
      <c r="A140" s="247" t="s">
        <v>13571</v>
      </c>
      <c r="B140" s="260"/>
      <c r="C140" s="259" t="s">
        <v>14250</v>
      </c>
      <c r="D140" s="264" t="s">
        <v>13620</v>
      </c>
      <c r="E140" s="264" t="s">
        <v>14251</v>
      </c>
      <c r="F140" s="142"/>
    </row>
    <row r="141" spans="1:6" ht="30" x14ac:dyDescent="0.25">
      <c r="A141" s="247" t="s">
        <v>14252</v>
      </c>
      <c r="B141" s="260"/>
      <c r="C141" s="259" t="s">
        <v>14253</v>
      </c>
      <c r="D141" s="264" t="s">
        <v>13620</v>
      </c>
      <c r="E141" s="264" t="s">
        <v>14163</v>
      </c>
      <c r="F141" s="142"/>
    </row>
    <row r="142" spans="1:6" x14ac:dyDescent="0.25">
      <c r="A142" s="247" t="s">
        <v>14254</v>
      </c>
      <c r="B142" s="260"/>
      <c r="C142" s="259" t="s">
        <v>14255</v>
      </c>
      <c r="D142" s="264" t="s">
        <v>13620</v>
      </c>
      <c r="E142" s="264" t="s">
        <v>14163</v>
      </c>
      <c r="F142" s="142"/>
    </row>
    <row r="143" spans="1:6" x14ac:dyDescent="0.25">
      <c r="A143" s="247" t="s">
        <v>14256</v>
      </c>
      <c r="B143" s="260"/>
      <c r="C143" s="259" t="s">
        <v>14257</v>
      </c>
      <c r="D143" s="264" t="s">
        <v>13620</v>
      </c>
      <c r="E143" s="264" t="s">
        <v>14163</v>
      </c>
      <c r="F143" s="142"/>
    </row>
    <row r="144" spans="1:6" ht="30" x14ac:dyDescent="0.25">
      <c r="A144" s="247" t="s">
        <v>14258</v>
      </c>
      <c r="B144" s="260"/>
      <c r="C144" s="259" t="s">
        <v>14259</v>
      </c>
      <c r="D144" s="264" t="s">
        <v>13620</v>
      </c>
      <c r="E144" s="264" t="s">
        <v>14163</v>
      </c>
      <c r="F144" s="142"/>
    </row>
    <row r="145" spans="1:6" x14ac:dyDescent="0.25">
      <c r="A145" s="247" t="s">
        <v>14260</v>
      </c>
      <c r="B145" s="260"/>
      <c r="C145" s="259" t="s">
        <v>14261</v>
      </c>
      <c r="D145" s="264" t="s">
        <v>13620</v>
      </c>
      <c r="E145" s="264" t="s">
        <v>14163</v>
      </c>
      <c r="F145" s="142"/>
    </row>
    <row r="146" spans="1:6" x14ac:dyDescent="0.25">
      <c r="A146" s="247" t="s">
        <v>13573</v>
      </c>
      <c r="B146" s="262">
        <v>3117</v>
      </c>
      <c r="C146" s="247" t="s">
        <v>14262</v>
      </c>
      <c r="D146" s="247" t="s">
        <v>13620</v>
      </c>
      <c r="E146" s="247" t="s">
        <v>14263</v>
      </c>
      <c r="F146" s="142"/>
    </row>
  </sheetData>
  <sheetProtection algorithmName="SHA-512" hashValue="Yb87L1eArInHNdNfy+dswT4fDS0QxIorVl3TDYznOCo9VaKeaFfY3ZU3NvxOSGOTy04YaPAx1brzmaQOVOuTFA==" saltValue="WxXwHhwvABQCQ1ce7Rt5LQ==" spinCount="100000" sheet="1" objects="1" scenarios="1"/>
  <mergeCells count="14">
    <mergeCell ref="A97:E97"/>
    <mergeCell ref="A89:B90"/>
    <mergeCell ref="C89:E90"/>
    <mergeCell ref="A81:A82"/>
    <mergeCell ref="A86:E86"/>
    <mergeCell ref="A59:A60"/>
    <mergeCell ref="B59:B60"/>
    <mergeCell ref="C59:C60"/>
    <mergeCell ref="A1:E1"/>
    <mergeCell ref="A17:A18"/>
    <mergeCell ref="B17:B18"/>
    <mergeCell ref="C34:C37"/>
    <mergeCell ref="D34:D37"/>
    <mergeCell ref="E34:E37"/>
  </mergeCells>
  <hyperlinks>
    <hyperlink ref="D21" r:id="rId1" xr:uid="{371A972C-412D-4367-A5B8-58DE3652F2B2}"/>
  </hyperlinks>
  <pageMargins left="0.7" right="0.7" top="0.75" bottom="0.75" header="0.3" footer="0.3"/>
  <pageSetup scale="64"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D038D-2065-47CF-9AC1-9EE1F9823043}">
  <dimension ref="A1:F896"/>
  <sheetViews>
    <sheetView zoomScaleNormal="100" workbookViewId="0">
      <selection activeCell="A2" sqref="A2"/>
    </sheetView>
  </sheetViews>
  <sheetFormatPr defaultRowHeight="15" x14ac:dyDescent="0.25"/>
  <cols>
    <col min="1" max="1" width="14.28515625" style="1" bestFit="1" customWidth="1"/>
    <col min="2" max="2" width="67.85546875" style="228" customWidth="1"/>
    <col min="3" max="3" width="13.7109375" bestFit="1" customWidth="1"/>
  </cols>
  <sheetData>
    <row r="1" spans="1:6" x14ac:dyDescent="0.25">
      <c r="A1" s="285" t="s">
        <v>5</v>
      </c>
      <c r="B1" s="286" t="s">
        <v>6</v>
      </c>
      <c r="C1" s="287" t="s">
        <v>14295</v>
      </c>
      <c r="F1" s="130" t="str">
        <f>'Flavor Unfitness Worksheet'!J1</f>
        <v>Version 2026.1</v>
      </c>
    </row>
    <row r="2" spans="1:6" x14ac:dyDescent="0.25">
      <c r="A2" s="1">
        <v>2001</v>
      </c>
      <c r="B2" s="228" t="s">
        <v>10</v>
      </c>
      <c r="C2" t="s">
        <v>13246</v>
      </c>
    </row>
    <row r="3" spans="1:6" x14ac:dyDescent="0.25">
      <c r="A3" s="1">
        <v>2006</v>
      </c>
      <c r="B3" s="228" t="s">
        <v>15</v>
      </c>
      <c r="C3" t="s">
        <v>13246</v>
      </c>
    </row>
    <row r="4" spans="1:6" x14ac:dyDescent="0.25">
      <c r="A4" s="1">
        <v>2010</v>
      </c>
      <c r="B4" s="228" t="s">
        <v>19</v>
      </c>
      <c r="C4" t="s">
        <v>13246</v>
      </c>
    </row>
    <row r="5" spans="1:6" x14ac:dyDescent="0.25">
      <c r="A5" s="1">
        <v>2011</v>
      </c>
      <c r="B5" s="228" t="s">
        <v>20</v>
      </c>
      <c r="C5" t="s">
        <v>13246</v>
      </c>
    </row>
    <row r="6" spans="1:6" x14ac:dyDescent="0.25">
      <c r="A6" s="1">
        <v>2012</v>
      </c>
      <c r="B6" s="228" t="s">
        <v>21</v>
      </c>
      <c r="C6" t="s">
        <v>13246</v>
      </c>
    </row>
    <row r="7" spans="1:6" x14ac:dyDescent="0.25">
      <c r="A7" s="1">
        <v>2013</v>
      </c>
      <c r="B7" s="228" t="s">
        <v>23</v>
      </c>
      <c r="C7" t="s">
        <v>13246</v>
      </c>
    </row>
    <row r="8" spans="1:6" x14ac:dyDescent="0.25">
      <c r="A8" s="1">
        <v>2014</v>
      </c>
      <c r="B8" s="228" t="s">
        <v>14105</v>
      </c>
      <c r="C8" t="s">
        <v>13246</v>
      </c>
    </row>
    <row r="9" spans="1:6" x14ac:dyDescent="0.25">
      <c r="A9" s="1">
        <v>2015</v>
      </c>
      <c r="B9" s="228" t="s">
        <v>24</v>
      </c>
      <c r="C9" t="s">
        <v>13246</v>
      </c>
    </row>
    <row r="10" spans="1:6" x14ac:dyDescent="0.25">
      <c r="A10" s="1">
        <v>2016</v>
      </c>
      <c r="B10" s="228" t="s">
        <v>25</v>
      </c>
      <c r="C10" t="s">
        <v>13246</v>
      </c>
    </row>
    <row r="11" spans="1:6" x14ac:dyDescent="0.25">
      <c r="A11" s="1">
        <v>2049</v>
      </c>
      <c r="B11" s="228" t="s">
        <v>58</v>
      </c>
      <c r="C11" t="s">
        <v>13246</v>
      </c>
    </row>
    <row r="12" spans="1:6" x14ac:dyDescent="0.25">
      <c r="A12" s="1">
        <v>2050</v>
      </c>
      <c r="B12" s="228" t="s">
        <v>59</v>
      </c>
      <c r="C12" t="s">
        <v>13246</v>
      </c>
    </row>
    <row r="13" spans="1:6" x14ac:dyDescent="0.25">
      <c r="A13" s="1">
        <v>2052</v>
      </c>
      <c r="B13" s="228" t="s">
        <v>61</v>
      </c>
      <c r="C13" t="s">
        <v>13246</v>
      </c>
    </row>
    <row r="14" spans="1:6" x14ac:dyDescent="0.25">
      <c r="A14" s="1">
        <v>2057</v>
      </c>
      <c r="B14" s="228" t="s">
        <v>66</v>
      </c>
      <c r="C14" t="s">
        <v>13246</v>
      </c>
    </row>
    <row r="15" spans="1:6" x14ac:dyDescent="0.25">
      <c r="A15" s="1">
        <v>2063</v>
      </c>
      <c r="B15" s="228" t="s">
        <v>71</v>
      </c>
      <c r="C15" t="s">
        <v>13246</v>
      </c>
    </row>
    <row r="16" spans="1:6" x14ac:dyDescent="0.25">
      <c r="A16" s="1">
        <v>2086</v>
      </c>
      <c r="B16" s="228" t="s">
        <v>14106</v>
      </c>
      <c r="C16" t="s">
        <v>13246</v>
      </c>
    </row>
    <row r="17" spans="1:3" x14ac:dyDescent="0.25">
      <c r="A17" s="1">
        <v>2087</v>
      </c>
      <c r="B17" s="228" t="s">
        <v>93</v>
      </c>
      <c r="C17" t="s">
        <v>13246</v>
      </c>
    </row>
    <row r="18" spans="1:3" x14ac:dyDescent="0.25">
      <c r="A18" s="1">
        <v>2089</v>
      </c>
      <c r="B18" s="228" t="s">
        <v>95</v>
      </c>
      <c r="C18" t="s">
        <v>13246</v>
      </c>
    </row>
    <row r="19" spans="1:3" x14ac:dyDescent="0.25">
      <c r="A19" s="1">
        <v>2090</v>
      </c>
      <c r="B19" s="228" t="s">
        <v>96</v>
      </c>
      <c r="C19" t="s">
        <v>13246</v>
      </c>
    </row>
    <row r="20" spans="1:3" x14ac:dyDescent="0.25">
      <c r="A20" s="1">
        <v>2091</v>
      </c>
      <c r="B20" s="228" t="s">
        <v>97</v>
      </c>
      <c r="C20" t="s">
        <v>13246</v>
      </c>
    </row>
    <row r="21" spans="1:3" x14ac:dyDescent="0.25">
      <c r="A21" s="1">
        <v>2092</v>
      </c>
      <c r="B21" s="228" t="s">
        <v>98</v>
      </c>
      <c r="C21" t="s">
        <v>13246</v>
      </c>
    </row>
    <row r="22" spans="1:3" x14ac:dyDescent="0.25">
      <c r="A22" s="1">
        <v>2099</v>
      </c>
      <c r="B22" s="228" t="s">
        <v>104</v>
      </c>
      <c r="C22" t="s">
        <v>13246</v>
      </c>
    </row>
    <row r="23" spans="1:3" x14ac:dyDescent="0.25">
      <c r="A23" s="1">
        <v>2103</v>
      </c>
      <c r="B23" s="228" t="s">
        <v>108</v>
      </c>
      <c r="C23" t="s">
        <v>13246</v>
      </c>
    </row>
    <row r="24" spans="1:3" x14ac:dyDescent="0.25">
      <c r="A24" s="1">
        <v>2105</v>
      </c>
      <c r="B24" s="228" t="s">
        <v>13330</v>
      </c>
      <c r="C24" t="s">
        <v>13246</v>
      </c>
    </row>
    <row r="25" spans="1:3" x14ac:dyDescent="0.25">
      <c r="A25" s="1">
        <v>2106</v>
      </c>
      <c r="B25" s="228" t="s">
        <v>110</v>
      </c>
      <c r="C25" t="s">
        <v>13246</v>
      </c>
    </row>
    <row r="26" spans="1:3" x14ac:dyDescent="0.25">
      <c r="A26" s="1">
        <v>2109</v>
      </c>
      <c r="B26" s="228" t="s">
        <v>113</v>
      </c>
      <c r="C26" t="s">
        <v>13246</v>
      </c>
    </row>
    <row r="27" spans="1:3" x14ac:dyDescent="0.25">
      <c r="A27" s="1">
        <v>2110</v>
      </c>
      <c r="B27" s="228" t="s">
        <v>114</v>
      </c>
      <c r="C27" t="s">
        <v>13246</v>
      </c>
    </row>
    <row r="28" spans="1:3" x14ac:dyDescent="0.25">
      <c r="A28" s="1">
        <v>2112</v>
      </c>
      <c r="B28" s="228" t="s">
        <v>116</v>
      </c>
      <c r="C28" t="s">
        <v>13246</v>
      </c>
    </row>
    <row r="29" spans="1:3" x14ac:dyDescent="0.25">
      <c r="A29" s="1">
        <v>2115</v>
      </c>
      <c r="B29" s="228" t="s">
        <v>119</v>
      </c>
      <c r="C29" t="s">
        <v>13246</v>
      </c>
    </row>
    <row r="30" spans="1:3" x14ac:dyDescent="0.25">
      <c r="A30" s="1">
        <v>2117</v>
      </c>
      <c r="B30" s="228" t="s">
        <v>121</v>
      </c>
      <c r="C30" t="s">
        <v>13246</v>
      </c>
    </row>
    <row r="31" spans="1:3" x14ac:dyDescent="0.25">
      <c r="A31" s="1">
        <v>2120</v>
      </c>
      <c r="B31" s="228" t="s">
        <v>124</v>
      </c>
      <c r="C31" t="s">
        <v>13246</v>
      </c>
    </row>
    <row r="32" spans="1:3" x14ac:dyDescent="0.25">
      <c r="A32" s="1">
        <v>2121</v>
      </c>
      <c r="B32" s="228" t="s">
        <v>125</v>
      </c>
      <c r="C32" t="s">
        <v>13246</v>
      </c>
    </row>
    <row r="33" spans="1:3" x14ac:dyDescent="0.25">
      <c r="A33" s="1">
        <v>2122</v>
      </c>
      <c r="B33" s="228" t="s">
        <v>126</v>
      </c>
      <c r="C33" t="s">
        <v>13246</v>
      </c>
    </row>
    <row r="34" spans="1:3" x14ac:dyDescent="0.25">
      <c r="A34" s="1">
        <v>2123</v>
      </c>
      <c r="B34" s="228" t="s">
        <v>127</v>
      </c>
      <c r="C34" t="s">
        <v>13246</v>
      </c>
    </row>
    <row r="35" spans="1:3" x14ac:dyDescent="0.25">
      <c r="A35" s="1">
        <v>2131</v>
      </c>
      <c r="B35" s="228" t="s">
        <v>135</v>
      </c>
      <c r="C35" t="s">
        <v>13246</v>
      </c>
    </row>
    <row r="36" spans="1:3" x14ac:dyDescent="0.25">
      <c r="A36" s="1">
        <v>2133</v>
      </c>
      <c r="B36" s="228" t="s">
        <v>137</v>
      </c>
      <c r="C36" t="s">
        <v>13246</v>
      </c>
    </row>
    <row r="37" spans="1:3" x14ac:dyDescent="0.25">
      <c r="A37" s="1">
        <v>2154</v>
      </c>
      <c r="B37" s="228" t="s">
        <v>157</v>
      </c>
      <c r="C37" t="s">
        <v>13246</v>
      </c>
    </row>
    <row r="38" spans="1:3" x14ac:dyDescent="0.25">
      <c r="A38" s="1">
        <v>2155</v>
      </c>
      <c r="B38" s="228" t="s">
        <v>158</v>
      </c>
      <c r="C38" t="s">
        <v>13246</v>
      </c>
    </row>
    <row r="39" spans="1:3" x14ac:dyDescent="0.25">
      <c r="A39" s="1">
        <v>2173</v>
      </c>
      <c r="B39" s="228" t="s">
        <v>175</v>
      </c>
      <c r="C39" t="s">
        <v>13246</v>
      </c>
    </row>
    <row r="40" spans="1:3" x14ac:dyDescent="0.25">
      <c r="A40" s="1">
        <v>2183</v>
      </c>
      <c r="B40" s="228" t="s">
        <v>185</v>
      </c>
      <c r="C40" t="s">
        <v>13246</v>
      </c>
    </row>
    <row r="41" spans="1:3" x14ac:dyDescent="0.25">
      <c r="A41" s="1">
        <v>2184</v>
      </c>
      <c r="B41" s="228" t="s">
        <v>186</v>
      </c>
      <c r="C41" t="s">
        <v>13246</v>
      </c>
    </row>
    <row r="42" spans="1:3" x14ac:dyDescent="0.25">
      <c r="A42" s="1">
        <v>2224</v>
      </c>
      <c r="B42" s="228" t="s">
        <v>224</v>
      </c>
      <c r="C42" t="s">
        <v>13246</v>
      </c>
    </row>
    <row r="43" spans="1:3" x14ac:dyDescent="0.25">
      <c r="A43" s="1">
        <v>2225</v>
      </c>
      <c r="B43" s="228" t="s">
        <v>225</v>
      </c>
      <c r="C43" t="s">
        <v>13246</v>
      </c>
    </row>
    <row r="44" spans="1:3" x14ac:dyDescent="0.25">
      <c r="A44" s="1">
        <v>2228</v>
      </c>
      <c r="B44" s="228" t="s">
        <v>226</v>
      </c>
      <c r="C44" t="s">
        <v>13246</v>
      </c>
    </row>
    <row r="45" spans="1:3" x14ac:dyDescent="0.25">
      <c r="A45" s="1">
        <v>2231</v>
      </c>
      <c r="B45" s="228" t="s">
        <v>229</v>
      </c>
      <c r="C45" t="s">
        <v>13246</v>
      </c>
    </row>
    <row r="46" spans="1:3" x14ac:dyDescent="0.25">
      <c r="A46" s="1">
        <v>2233</v>
      </c>
      <c r="B46" s="228" t="s">
        <v>231</v>
      </c>
      <c r="C46" t="s">
        <v>13246</v>
      </c>
    </row>
    <row r="47" spans="1:3" x14ac:dyDescent="0.25">
      <c r="A47" s="1">
        <v>2235</v>
      </c>
      <c r="B47" s="228" t="s">
        <v>233</v>
      </c>
      <c r="C47" t="s">
        <v>13246</v>
      </c>
    </row>
    <row r="48" spans="1:3" x14ac:dyDescent="0.25">
      <c r="A48" s="1">
        <v>2239</v>
      </c>
      <c r="B48" s="228" t="s">
        <v>237</v>
      </c>
      <c r="C48" t="s">
        <v>13246</v>
      </c>
    </row>
    <row r="49" spans="1:3" x14ac:dyDescent="0.25">
      <c r="A49" s="1">
        <v>2243</v>
      </c>
      <c r="B49" s="228" t="s">
        <v>241</v>
      </c>
      <c r="C49" t="s">
        <v>13246</v>
      </c>
    </row>
    <row r="50" spans="1:3" x14ac:dyDescent="0.25">
      <c r="A50" s="1">
        <v>2253</v>
      </c>
      <c r="B50" s="228" t="s">
        <v>249</v>
      </c>
      <c r="C50" t="s">
        <v>13246</v>
      </c>
    </row>
    <row r="51" spans="1:3" x14ac:dyDescent="0.25">
      <c r="A51" s="1">
        <v>2254</v>
      </c>
      <c r="B51" s="228" t="s">
        <v>250</v>
      </c>
      <c r="C51" t="s">
        <v>13246</v>
      </c>
    </row>
    <row r="52" spans="1:3" x14ac:dyDescent="0.25">
      <c r="A52" s="1">
        <v>2255</v>
      </c>
      <c r="B52" s="228" t="s">
        <v>251</v>
      </c>
      <c r="C52" t="s">
        <v>13246</v>
      </c>
    </row>
    <row r="53" spans="1:3" x14ac:dyDescent="0.25">
      <c r="A53" s="1">
        <v>2257</v>
      </c>
      <c r="B53" s="228" t="s">
        <v>13331</v>
      </c>
      <c r="C53" t="s">
        <v>13246</v>
      </c>
    </row>
    <row r="54" spans="1:3" x14ac:dyDescent="0.25">
      <c r="A54" s="1">
        <v>2262</v>
      </c>
      <c r="B54" s="228" t="s">
        <v>255</v>
      </c>
      <c r="C54" t="s">
        <v>13246</v>
      </c>
    </row>
    <row r="55" spans="1:3" x14ac:dyDescent="0.25">
      <c r="A55" s="1">
        <v>2263</v>
      </c>
      <c r="B55" s="228" t="s">
        <v>256</v>
      </c>
      <c r="C55" t="s">
        <v>13246</v>
      </c>
    </row>
    <row r="56" spans="1:3" x14ac:dyDescent="0.25">
      <c r="A56" s="1">
        <v>2264</v>
      </c>
      <c r="B56" s="228" t="s">
        <v>257</v>
      </c>
      <c r="C56" t="s">
        <v>13246</v>
      </c>
    </row>
    <row r="57" spans="1:3" x14ac:dyDescent="0.25">
      <c r="A57" s="1">
        <v>2265</v>
      </c>
      <c r="B57" s="228" t="s">
        <v>258</v>
      </c>
      <c r="C57" t="s">
        <v>13246</v>
      </c>
    </row>
    <row r="58" spans="1:3" x14ac:dyDescent="0.25">
      <c r="A58" s="1">
        <v>2269</v>
      </c>
      <c r="B58" s="228" t="s">
        <v>261</v>
      </c>
      <c r="C58" t="s">
        <v>13246</v>
      </c>
    </row>
    <row r="59" spans="1:3" x14ac:dyDescent="0.25">
      <c r="A59" s="1">
        <v>2270</v>
      </c>
      <c r="B59" s="228" t="s">
        <v>262</v>
      </c>
      <c r="C59" t="s">
        <v>13246</v>
      </c>
    </row>
    <row r="60" spans="1:3" x14ac:dyDescent="0.25">
      <c r="A60" s="1">
        <v>2272</v>
      </c>
      <c r="B60" s="228" t="s">
        <v>13899</v>
      </c>
      <c r="C60" t="s">
        <v>13246</v>
      </c>
    </row>
    <row r="61" spans="1:3" x14ac:dyDescent="0.25">
      <c r="A61" s="1">
        <v>2273</v>
      </c>
      <c r="B61" s="228" t="s">
        <v>13898</v>
      </c>
      <c r="C61" t="s">
        <v>13246</v>
      </c>
    </row>
    <row r="62" spans="1:3" x14ac:dyDescent="0.25">
      <c r="A62" s="1">
        <v>2274</v>
      </c>
      <c r="B62" s="228" t="s">
        <v>13897</v>
      </c>
      <c r="C62" t="s">
        <v>13246</v>
      </c>
    </row>
    <row r="63" spans="1:3" x14ac:dyDescent="0.25">
      <c r="A63" s="1">
        <v>2276</v>
      </c>
      <c r="B63" s="228" t="s">
        <v>264</v>
      </c>
      <c r="C63" t="s">
        <v>13246</v>
      </c>
    </row>
    <row r="64" spans="1:3" x14ac:dyDescent="0.25">
      <c r="A64" s="1">
        <v>2277</v>
      </c>
      <c r="B64" s="228" t="s">
        <v>265</v>
      </c>
      <c r="C64" t="s">
        <v>13246</v>
      </c>
    </row>
    <row r="65" spans="1:3" x14ac:dyDescent="0.25">
      <c r="A65" s="1">
        <v>2278</v>
      </c>
      <c r="B65" s="228" t="s">
        <v>266</v>
      </c>
      <c r="C65" t="s">
        <v>13246</v>
      </c>
    </row>
    <row r="66" spans="1:3" x14ac:dyDescent="0.25">
      <c r="A66" s="1">
        <v>2280</v>
      </c>
      <c r="B66" s="228" t="s">
        <v>268</v>
      </c>
      <c r="C66" t="s">
        <v>13246</v>
      </c>
    </row>
    <row r="67" spans="1:3" x14ac:dyDescent="0.25">
      <c r="A67" s="1">
        <v>2282</v>
      </c>
      <c r="B67" s="228" t="s">
        <v>270</v>
      </c>
      <c r="C67" t="s">
        <v>13246</v>
      </c>
    </row>
    <row r="68" spans="1:3" x14ac:dyDescent="0.25">
      <c r="A68" s="1">
        <v>2284</v>
      </c>
      <c r="B68" s="228" t="s">
        <v>272</v>
      </c>
      <c r="C68" t="s">
        <v>13246</v>
      </c>
    </row>
    <row r="69" spans="1:3" x14ac:dyDescent="0.25">
      <c r="A69" s="1">
        <v>2285</v>
      </c>
      <c r="B69" s="228" t="s">
        <v>273</v>
      </c>
      <c r="C69" t="s">
        <v>13246</v>
      </c>
    </row>
    <row r="70" spans="1:3" x14ac:dyDescent="0.25">
      <c r="A70" s="1">
        <v>2290</v>
      </c>
      <c r="B70" s="228" t="s">
        <v>278</v>
      </c>
      <c r="C70" t="s">
        <v>13246</v>
      </c>
    </row>
    <row r="71" spans="1:3" x14ac:dyDescent="0.25">
      <c r="A71" s="1">
        <v>2318</v>
      </c>
      <c r="B71" s="228" t="s">
        <v>305</v>
      </c>
      <c r="C71" t="s">
        <v>13246</v>
      </c>
    </row>
    <row r="72" spans="1:3" x14ac:dyDescent="0.25">
      <c r="A72" s="1">
        <v>2322</v>
      </c>
      <c r="B72" s="228" t="s">
        <v>309</v>
      </c>
      <c r="C72" t="s">
        <v>13246</v>
      </c>
    </row>
    <row r="73" spans="1:3" x14ac:dyDescent="0.25">
      <c r="A73" s="1">
        <v>2324</v>
      </c>
      <c r="B73" s="228" t="s">
        <v>311</v>
      </c>
      <c r="C73" t="s">
        <v>13246</v>
      </c>
    </row>
    <row r="74" spans="1:3" x14ac:dyDescent="0.25">
      <c r="A74" s="1">
        <v>2326</v>
      </c>
      <c r="B74" s="228" t="s">
        <v>313</v>
      </c>
      <c r="C74" t="s">
        <v>13246</v>
      </c>
    </row>
    <row r="75" spans="1:3" x14ac:dyDescent="0.25">
      <c r="A75" s="1">
        <v>2328</v>
      </c>
      <c r="B75" s="228" t="s">
        <v>315</v>
      </c>
      <c r="C75" t="s">
        <v>13246</v>
      </c>
    </row>
    <row r="76" spans="1:3" x14ac:dyDescent="0.25">
      <c r="A76" s="1">
        <v>2329</v>
      </c>
      <c r="B76" s="228" t="s">
        <v>316</v>
      </c>
      <c r="C76" t="s">
        <v>13246</v>
      </c>
    </row>
    <row r="77" spans="1:3" x14ac:dyDescent="0.25">
      <c r="A77" s="1">
        <v>2330</v>
      </c>
      <c r="B77" s="228" t="s">
        <v>317</v>
      </c>
      <c r="C77" t="s">
        <v>13246</v>
      </c>
    </row>
    <row r="78" spans="1:3" x14ac:dyDescent="0.25">
      <c r="A78" s="1">
        <v>2330</v>
      </c>
      <c r="B78" s="228" t="s">
        <v>318</v>
      </c>
      <c r="C78" t="s">
        <v>13246</v>
      </c>
    </row>
    <row r="79" spans="1:3" x14ac:dyDescent="0.25">
      <c r="A79" s="1">
        <v>2331</v>
      </c>
      <c r="B79" s="228" t="s">
        <v>319</v>
      </c>
      <c r="C79" t="s">
        <v>13246</v>
      </c>
    </row>
    <row r="80" spans="1:3" x14ac:dyDescent="0.25">
      <c r="A80" s="1">
        <v>2335</v>
      </c>
      <c r="B80" s="228" t="s">
        <v>323</v>
      </c>
      <c r="C80" t="s">
        <v>13246</v>
      </c>
    </row>
    <row r="81" spans="1:3" x14ac:dyDescent="0.25">
      <c r="A81" s="1">
        <v>2339</v>
      </c>
      <c r="B81" s="228" t="s">
        <v>326</v>
      </c>
      <c r="C81" t="s">
        <v>13246</v>
      </c>
    </row>
    <row r="82" spans="1:3" x14ac:dyDescent="0.25">
      <c r="A82" s="1">
        <v>2343</v>
      </c>
      <c r="B82" s="228" t="s">
        <v>329</v>
      </c>
      <c r="C82" t="s">
        <v>13246</v>
      </c>
    </row>
    <row r="83" spans="1:3" x14ac:dyDescent="0.25">
      <c r="A83" s="1">
        <v>2344</v>
      </c>
      <c r="B83" s="228" t="s">
        <v>330</v>
      </c>
      <c r="C83" t="s">
        <v>13246</v>
      </c>
    </row>
    <row r="84" spans="1:3" x14ac:dyDescent="0.25">
      <c r="A84" s="1">
        <v>2345</v>
      </c>
      <c r="B84" s="228" t="s">
        <v>331</v>
      </c>
      <c r="C84" t="s">
        <v>13246</v>
      </c>
    </row>
    <row r="85" spans="1:3" x14ac:dyDescent="0.25">
      <c r="A85" s="1">
        <v>2357</v>
      </c>
      <c r="B85" s="228" t="s">
        <v>342</v>
      </c>
      <c r="C85" t="s">
        <v>13246</v>
      </c>
    </row>
    <row r="86" spans="1:3" x14ac:dyDescent="0.25">
      <c r="A86" s="1">
        <v>2358</v>
      </c>
      <c r="B86" s="228" t="s">
        <v>343</v>
      </c>
      <c r="C86" t="s">
        <v>13246</v>
      </c>
    </row>
    <row r="87" spans="1:3" x14ac:dyDescent="0.25">
      <c r="A87" s="1">
        <v>2370</v>
      </c>
      <c r="B87" s="228" t="s">
        <v>353</v>
      </c>
      <c r="C87" t="s">
        <v>13246</v>
      </c>
    </row>
    <row r="88" spans="1:3" x14ac:dyDescent="0.25">
      <c r="A88" s="1">
        <v>2383</v>
      </c>
      <c r="B88" s="228" t="s">
        <v>365</v>
      </c>
      <c r="C88" t="s">
        <v>13246</v>
      </c>
    </row>
    <row r="89" spans="1:3" x14ac:dyDescent="0.25">
      <c r="A89" s="1">
        <v>2398</v>
      </c>
      <c r="B89" s="228" t="s">
        <v>378</v>
      </c>
      <c r="C89" t="s">
        <v>13246</v>
      </c>
    </row>
    <row r="90" spans="1:3" x14ac:dyDescent="0.25">
      <c r="A90" s="1">
        <v>2403</v>
      </c>
      <c r="B90" s="228" t="s">
        <v>381</v>
      </c>
      <c r="C90" t="s">
        <v>13246</v>
      </c>
    </row>
    <row r="91" spans="1:3" x14ac:dyDescent="0.25">
      <c r="A91" s="1">
        <v>2404</v>
      </c>
      <c r="B91" s="228" t="s">
        <v>382</v>
      </c>
      <c r="C91" t="s">
        <v>13246</v>
      </c>
    </row>
    <row r="92" spans="1:3" x14ac:dyDescent="0.25">
      <c r="A92" s="1">
        <v>2407</v>
      </c>
      <c r="B92" s="228" t="s">
        <v>385</v>
      </c>
      <c r="C92" t="s">
        <v>13246</v>
      </c>
    </row>
    <row r="93" spans="1:3" x14ac:dyDescent="0.25">
      <c r="A93" s="1">
        <v>2408</v>
      </c>
      <c r="B93" s="228" t="s">
        <v>386</v>
      </c>
      <c r="C93" t="s">
        <v>13246</v>
      </c>
    </row>
    <row r="94" spans="1:3" x14ac:dyDescent="0.25">
      <c r="A94" s="1">
        <v>2409</v>
      </c>
      <c r="B94" s="228" t="s">
        <v>387</v>
      </c>
      <c r="C94" t="s">
        <v>13246</v>
      </c>
    </row>
    <row r="95" spans="1:3" x14ac:dyDescent="0.25">
      <c r="A95" s="1">
        <v>2410</v>
      </c>
      <c r="B95" s="228" t="s">
        <v>388</v>
      </c>
      <c r="C95" t="s">
        <v>13246</v>
      </c>
    </row>
    <row r="96" spans="1:3" x14ac:dyDescent="0.25">
      <c r="A96" s="1">
        <v>2412</v>
      </c>
      <c r="B96" s="228" t="s">
        <v>390</v>
      </c>
      <c r="C96" t="s">
        <v>13246</v>
      </c>
    </row>
    <row r="97" spans="1:3" x14ac:dyDescent="0.25">
      <c r="A97" s="1">
        <v>2419</v>
      </c>
      <c r="B97" s="228" t="s">
        <v>395</v>
      </c>
      <c r="C97" t="s">
        <v>13246</v>
      </c>
    </row>
    <row r="98" spans="1:3" x14ac:dyDescent="0.25">
      <c r="A98" s="1">
        <v>2434</v>
      </c>
      <c r="B98" s="228" t="s">
        <v>409</v>
      </c>
      <c r="C98" t="s">
        <v>13246</v>
      </c>
    </row>
    <row r="99" spans="1:3" x14ac:dyDescent="0.25">
      <c r="A99" s="1">
        <v>2485</v>
      </c>
      <c r="B99" s="228" t="s">
        <v>459</v>
      </c>
      <c r="C99" t="s">
        <v>13246</v>
      </c>
    </row>
    <row r="100" spans="1:3" x14ac:dyDescent="0.25">
      <c r="A100" s="1">
        <v>2487</v>
      </c>
      <c r="B100" s="228" t="s">
        <v>461</v>
      </c>
      <c r="C100" t="s">
        <v>13246</v>
      </c>
    </row>
    <row r="101" spans="1:3" x14ac:dyDescent="0.25">
      <c r="A101" s="1">
        <v>2499</v>
      </c>
      <c r="B101" s="228" t="s">
        <v>473</v>
      </c>
      <c r="C101" t="s">
        <v>13246</v>
      </c>
    </row>
    <row r="102" spans="1:3" x14ac:dyDescent="0.25">
      <c r="A102" s="1">
        <v>2502</v>
      </c>
      <c r="B102" s="228" t="s">
        <v>476</v>
      </c>
      <c r="C102" t="s">
        <v>13246</v>
      </c>
    </row>
    <row r="103" spans="1:3" x14ac:dyDescent="0.25">
      <c r="A103" s="1">
        <v>2505</v>
      </c>
      <c r="B103" s="228" t="s">
        <v>479</v>
      </c>
      <c r="C103" t="s">
        <v>13246</v>
      </c>
    </row>
    <row r="104" spans="1:3" x14ac:dyDescent="0.25">
      <c r="A104" s="1">
        <v>2506</v>
      </c>
      <c r="B104" s="228" t="s">
        <v>480</v>
      </c>
      <c r="C104" t="s">
        <v>13246</v>
      </c>
    </row>
    <row r="105" spans="1:3" x14ac:dyDescent="0.25">
      <c r="A105" s="1">
        <v>2519</v>
      </c>
      <c r="B105" s="228" t="s">
        <v>493</v>
      </c>
      <c r="C105" t="s">
        <v>13246</v>
      </c>
    </row>
    <row r="106" spans="1:3" x14ac:dyDescent="0.25">
      <c r="A106" s="1">
        <v>2521</v>
      </c>
      <c r="B106" s="228" t="s">
        <v>495</v>
      </c>
      <c r="C106" t="s">
        <v>13246</v>
      </c>
    </row>
    <row r="107" spans="1:3" x14ac:dyDescent="0.25">
      <c r="A107" s="1">
        <v>2525</v>
      </c>
      <c r="B107" s="228" t="s">
        <v>499</v>
      </c>
      <c r="C107" t="s">
        <v>13246</v>
      </c>
    </row>
    <row r="108" spans="1:3" x14ac:dyDescent="0.25">
      <c r="A108" s="1">
        <v>2528</v>
      </c>
      <c r="B108" s="228" t="s">
        <v>502</v>
      </c>
      <c r="C108" t="s">
        <v>13246</v>
      </c>
    </row>
    <row r="109" spans="1:3" x14ac:dyDescent="0.25">
      <c r="A109" s="1">
        <v>2531</v>
      </c>
      <c r="B109" s="228" t="s">
        <v>505</v>
      </c>
      <c r="C109" t="s">
        <v>13246</v>
      </c>
    </row>
    <row r="110" spans="1:3" x14ac:dyDescent="0.25">
      <c r="A110" s="1">
        <v>2533</v>
      </c>
      <c r="B110" s="228" t="s">
        <v>507</v>
      </c>
      <c r="C110" t="s">
        <v>13246</v>
      </c>
    </row>
    <row r="111" spans="1:3" x14ac:dyDescent="0.25">
      <c r="A111" s="1">
        <v>2537</v>
      </c>
      <c r="B111" s="228" t="s">
        <v>511</v>
      </c>
      <c r="C111" t="s">
        <v>13246</v>
      </c>
    </row>
    <row r="112" spans="1:3" x14ac:dyDescent="0.25">
      <c r="A112" s="1">
        <v>2538</v>
      </c>
      <c r="B112" s="228" t="s">
        <v>512</v>
      </c>
      <c r="C112" t="s">
        <v>13246</v>
      </c>
    </row>
    <row r="113" spans="1:3" x14ac:dyDescent="0.25">
      <c r="A113" s="1">
        <v>2577</v>
      </c>
      <c r="B113" s="228" t="s">
        <v>545</v>
      </c>
      <c r="C113" t="s">
        <v>13246</v>
      </c>
    </row>
    <row r="114" spans="1:3" x14ac:dyDescent="0.25">
      <c r="A114" s="1">
        <v>2579</v>
      </c>
      <c r="B114" s="228" t="s">
        <v>547</v>
      </c>
      <c r="C114" t="s">
        <v>13246</v>
      </c>
    </row>
    <row r="115" spans="1:3" x14ac:dyDescent="0.25">
      <c r="A115" s="1">
        <v>2581</v>
      </c>
      <c r="B115" s="228" t="s">
        <v>549</v>
      </c>
      <c r="C115" t="s">
        <v>13246</v>
      </c>
    </row>
    <row r="116" spans="1:3" x14ac:dyDescent="0.25">
      <c r="A116" s="1">
        <v>2582</v>
      </c>
      <c r="B116" s="228" t="s">
        <v>550</v>
      </c>
      <c r="C116" t="s">
        <v>13246</v>
      </c>
    </row>
    <row r="117" spans="1:3" x14ac:dyDescent="0.25">
      <c r="A117" s="1">
        <v>2590</v>
      </c>
      <c r="B117" s="228" t="s">
        <v>557</v>
      </c>
      <c r="C117" t="s">
        <v>13246</v>
      </c>
    </row>
    <row r="118" spans="1:3" x14ac:dyDescent="0.25">
      <c r="A118" s="1">
        <v>2596</v>
      </c>
      <c r="B118" s="228" t="s">
        <v>561</v>
      </c>
      <c r="C118" t="s">
        <v>13246</v>
      </c>
    </row>
    <row r="119" spans="1:3" x14ac:dyDescent="0.25">
      <c r="A119" s="1">
        <v>2599</v>
      </c>
      <c r="B119" s="228" t="s">
        <v>563</v>
      </c>
      <c r="C119" t="s">
        <v>13246</v>
      </c>
    </row>
    <row r="120" spans="1:3" x14ac:dyDescent="0.25">
      <c r="A120" s="1">
        <v>2603</v>
      </c>
      <c r="B120" s="228" t="s">
        <v>567</v>
      </c>
      <c r="C120" t="s">
        <v>13246</v>
      </c>
    </row>
    <row r="121" spans="1:3" x14ac:dyDescent="0.25">
      <c r="A121" s="1">
        <v>2605</v>
      </c>
      <c r="B121" s="228" t="s">
        <v>569</v>
      </c>
      <c r="C121" t="s">
        <v>13246</v>
      </c>
    </row>
    <row r="122" spans="1:3" x14ac:dyDescent="0.25">
      <c r="A122" s="1">
        <v>2607</v>
      </c>
      <c r="B122" s="228" t="s">
        <v>571</v>
      </c>
      <c r="C122" t="s">
        <v>13246</v>
      </c>
    </row>
    <row r="123" spans="1:3" x14ac:dyDescent="0.25">
      <c r="A123" s="1">
        <v>2610</v>
      </c>
      <c r="B123" s="228" t="s">
        <v>574</v>
      </c>
      <c r="C123" t="s">
        <v>13246</v>
      </c>
    </row>
    <row r="124" spans="1:3" x14ac:dyDescent="0.25">
      <c r="A124" s="1">
        <v>2613</v>
      </c>
      <c r="B124" s="228" t="s">
        <v>577</v>
      </c>
      <c r="C124" t="s">
        <v>13246</v>
      </c>
    </row>
    <row r="125" spans="1:3" x14ac:dyDescent="0.25">
      <c r="A125" s="1">
        <v>2623</v>
      </c>
      <c r="B125" s="228" t="s">
        <v>587</v>
      </c>
      <c r="C125" t="s">
        <v>13246</v>
      </c>
    </row>
    <row r="126" spans="1:3" x14ac:dyDescent="0.25">
      <c r="A126" s="1">
        <v>2624</v>
      </c>
      <c r="B126" s="228" t="s">
        <v>588</v>
      </c>
      <c r="C126" t="s">
        <v>13246</v>
      </c>
    </row>
    <row r="127" spans="1:3" x14ac:dyDescent="0.25">
      <c r="A127" s="1">
        <v>2626</v>
      </c>
      <c r="B127" s="228" t="s">
        <v>590</v>
      </c>
      <c r="C127" t="s">
        <v>13246</v>
      </c>
    </row>
    <row r="128" spans="1:3" x14ac:dyDescent="0.25">
      <c r="A128" s="1">
        <v>2628</v>
      </c>
      <c r="B128" s="228" t="s">
        <v>592</v>
      </c>
      <c r="C128" t="s">
        <v>13246</v>
      </c>
    </row>
    <row r="129" spans="1:3" x14ac:dyDescent="0.25">
      <c r="A129" s="1">
        <v>2629</v>
      </c>
      <c r="B129" s="228" t="s">
        <v>593</v>
      </c>
      <c r="C129" t="s">
        <v>13246</v>
      </c>
    </row>
    <row r="130" spans="1:3" x14ac:dyDescent="0.25">
      <c r="A130" s="1">
        <v>2632</v>
      </c>
      <c r="B130" s="228" t="s">
        <v>596</v>
      </c>
      <c r="C130" t="s">
        <v>13246</v>
      </c>
    </row>
    <row r="131" spans="1:3" x14ac:dyDescent="0.25">
      <c r="A131" s="1">
        <v>2633</v>
      </c>
      <c r="B131" s="228" t="s">
        <v>14107</v>
      </c>
      <c r="C131" t="s">
        <v>13246</v>
      </c>
    </row>
    <row r="132" spans="1:3" x14ac:dyDescent="0.25">
      <c r="A132" s="1">
        <v>2648</v>
      </c>
      <c r="B132" s="228" t="s">
        <v>611</v>
      </c>
      <c r="C132" t="s">
        <v>13246</v>
      </c>
    </row>
    <row r="133" spans="1:3" x14ac:dyDescent="0.25">
      <c r="A133" s="1">
        <v>2650</v>
      </c>
      <c r="B133" s="228" t="s">
        <v>613</v>
      </c>
      <c r="C133" t="s">
        <v>13246</v>
      </c>
    </row>
    <row r="134" spans="1:3" x14ac:dyDescent="0.25">
      <c r="A134" s="1">
        <v>2653</v>
      </c>
      <c r="B134" s="228" t="s">
        <v>616</v>
      </c>
      <c r="C134" t="s">
        <v>13246</v>
      </c>
    </row>
    <row r="135" spans="1:3" x14ac:dyDescent="0.25">
      <c r="A135" s="1">
        <v>2654</v>
      </c>
      <c r="B135" s="228" t="s">
        <v>617</v>
      </c>
      <c r="C135" t="s">
        <v>13246</v>
      </c>
    </row>
    <row r="136" spans="1:3" x14ac:dyDescent="0.25">
      <c r="A136" s="1">
        <v>2659</v>
      </c>
      <c r="B136" s="228" t="s">
        <v>621</v>
      </c>
      <c r="C136" t="s">
        <v>13246</v>
      </c>
    </row>
    <row r="137" spans="1:3" x14ac:dyDescent="0.25">
      <c r="A137" s="1">
        <v>2663</v>
      </c>
      <c r="B137" s="228" t="s">
        <v>625</v>
      </c>
      <c r="C137" t="s">
        <v>13246</v>
      </c>
    </row>
    <row r="138" spans="1:3" x14ac:dyDescent="0.25">
      <c r="A138" s="1">
        <v>2696</v>
      </c>
      <c r="B138" s="228" t="s">
        <v>647</v>
      </c>
      <c r="C138" t="s">
        <v>13246</v>
      </c>
    </row>
    <row r="139" spans="1:3" x14ac:dyDescent="0.25">
      <c r="A139" s="1">
        <v>2710</v>
      </c>
      <c r="B139" s="228" t="s">
        <v>660</v>
      </c>
      <c r="C139" t="s">
        <v>13246</v>
      </c>
    </row>
    <row r="140" spans="1:3" x14ac:dyDescent="0.25">
      <c r="A140" s="1">
        <v>2742</v>
      </c>
      <c r="B140" s="228" t="s">
        <v>688</v>
      </c>
      <c r="C140" t="s">
        <v>13246</v>
      </c>
    </row>
    <row r="141" spans="1:3" x14ac:dyDescent="0.25">
      <c r="A141" s="1">
        <v>2756</v>
      </c>
      <c r="B141" s="228" t="s">
        <v>701</v>
      </c>
      <c r="C141" t="s">
        <v>13246</v>
      </c>
    </row>
    <row r="142" spans="1:3" x14ac:dyDescent="0.25">
      <c r="A142" s="1">
        <v>2757</v>
      </c>
      <c r="B142" s="228" t="s">
        <v>702</v>
      </c>
      <c r="C142" t="s">
        <v>13246</v>
      </c>
    </row>
    <row r="143" spans="1:3" x14ac:dyDescent="0.25">
      <c r="A143" s="1">
        <v>2758</v>
      </c>
      <c r="B143" s="228" t="s">
        <v>703</v>
      </c>
      <c r="C143" t="s">
        <v>22</v>
      </c>
    </row>
    <row r="144" spans="1:3" x14ac:dyDescent="0.25">
      <c r="A144" s="1">
        <v>2759</v>
      </c>
      <c r="B144" s="228" t="s">
        <v>704</v>
      </c>
      <c r="C144" t="s">
        <v>13246</v>
      </c>
    </row>
    <row r="145" spans="1:3" x14ac:dyDescent="0.25">
      <c r="A145" s="1">
        <v>2769</v>
      </c>
      <c r="B145" s="228" t="s">
        <v>711</v>
      </c>
      <c r="C145" t="s">
        <v>13246</v>
      </c>
    </row>
    <row r="146" spans="1:3" x14ac:dyDescent="0.25">
      <c r="A146" s="1">
        <v>2794</v>
      </c>
      <c r="B146" s="228" t="s">
        <v>732</v>
      </c>
      <c r="C146" t="s">
        <v>13246</v>
      </c>
    </row>
    <row r="147" spans="1:3" x14ac:dyDescent="0.25">
      <c r="A147" s="1">
        <v>2816</v>
      </c>
      <c r="B147" s="228" t="s">
        <v>749</v>
      </c>
      <c r="C147" t="s">
        <v>13246</v>
      </c>
    </row>
    <row r="148" spans="1:3" x14ac:dyDescent="0.25">
      <c r="A148" s="1">
        <v>2820</v>
      </c>
      <c r="B148" s="228" t="s">
        <v>753</v>
      </c>
      <c r="C148" t="s">
        <v>13246</v>
      </c>
    </row>
    <row r="149" spans="1:3" x14ac:dyDescent="0.25">
      <c r="A149" s="1">
        <v>2821</v>
      </c>
      <c r="B149" s="228" t="s">
        <v>754</v>
      </c>
      <c r="C149" t="s">
        <v>13246</v>
      </c>
    </row>
    <row r="150" spans="1:3" x14ac:dyDescent="0.25">
      <c r="A150" s="1">
        <v>2824</v>
      </c>
      <c r="B150" s="228" t="s">
        <v>757</v>
      </c>
      <c r="C150" t="s">
        <v>13246</v>
      </c>
    </row>
    <row r="151" spans="1:3" x14ac:dyDescent="0.25">
      <c r="A151" s="1">
        <v>2826</v>
      </c>
      <c r="B151" s="228" t="s">
        <v>759</v>
      </c>
      <c r="C151" t="s">
        <v>13246</v>
      </c>
    </row>
    <row r="152" spans="1:3" x14ac:dyDescent="0.25">
      <c r="A152" s="1">
        <v>2828</v>
      </c>
      <c r="B152" s="228" t="s">
        <v>13344</v>
      </c>
      <c r="C152" t="s">
        <v>13246</v>
      </c>
    </row>
    <row r="153" spans="1:3" x14ac:dyDescent="0.25">
      <c r="A153" s="1">
        <v>2834</v>
      </c>
      <c r="B153" s="228" t="s">
        <v>766</v>
      </c>
      <c r="C153" t="s">
        <v>13246</v>
      </c>
    </row>
    <row r="154" spans="1:3" x14ac:dyDescent="0.25">
      <c r="A154" s="1">
        <v>2836</v>
      </c>
      <c r="B154" s="228" t="s">
        <v>768</v>
      </c>
      <c r="C154" t="s">
        <v>13246</v>
      </c>
    </row>
    <row r="155" spans="1:3" x14ac:dyDescent="0.25">
      <c r="A155" s="1">
        <v>2837</v>
      </c>
      <c r="B155" s="228" t="s">
        <v>769</v>
      </c>
      <c r="C155" t="s">
        <v>13246</v>
      </c>
    </row>
    <row r="156" spans="1:3" x14ac:dyDescent="0.25">
      <c r="A156" s="1">
        <v>2845</v>
      </c>
      <c r="B156" s="228" t="s">
        <v>776</v>
      </c>
      <c r="C156" t="s">
        <v>13246</v>
      </c>
    </row>
    <row r="157" spans="1:3" x14ac:dyDescent="0.25">
      <c r="A157" s="1">
        <v>2846</v>
      </c>
      <c r="B157" s="228" t="s">
        <v>777</v>
      </c>
      <c r="C157" t="s">
        <v>13246</v>
      </c>
    </row>
    <row r="158" spans="1:3" x14ac:dyDescent="0.25">
      <c r="A158" s="1">
        <v>2851</v>
      </c>
      <c r="B158" s="228" t="s">
        <v>782</v>
      </c>
      <c r="C158" t="s">
        <v>13246</v>
      </c>
    </row>
    <row r="159" spans="1:3" x14ac:dyDescent="0.25">
      <c r="A159" s="1">
        <v>2852</v>
      </c>
      <c r="B159" s="228" t="s">
        <v>783</v>
      </c>
      <c r="C159" t="s">
        <v>13246</v>
      </c>
    </row>
    <row r="160" spans="1:3" x14ac:dyDescent="0.25">
      <c r="A160" s="1">
        <v>2853</v>
      </c>
      <c r="B160" s="228" t="s">
        <v>784</v>
      </c>
      <c r="C160" t="s">
        <v>13246</v>
      </c>
    </row>
    <row r="161" spans="1:3" x14ac:dyDescent="0.25">
      <c r="A161" s="1">
        <v>2854</v>
      </c>
      <c r="B161" s="228" t="s">
        <v>785</v>
      </c>
      <c r="C161" t="s">
        <v>13246</v>
      </c>
    </row>
    <row r="162" spans="1:3" x14ac:dyDescent="0.25">
      <c r="A162" s="1">
        <v>2900</v>
      </c>
      <c r="B162" s="228" t="s">
        <v>830</v>
      </c>
      <c r="C162" t="s">
        <v>13246</v>
      </c>
    </row>
    <row r="163" spans="1:3" x14ac:dyDescent="0.25">
      <c r="A163" s="1">
        <v>2901</v>
      </c>
      <c r="B163" s="228" t="s">
        <v>831</v>
      </c>
      <c r="C163" t="s">
        <v>13246</v>
      </c>
    </row>
    <row r="164" spans="1:3" x14ac:dyDescent="0.25">
      <c r="A164" s="1">
        <v>2904</v>
      </c>
      <c r="B164" s="228" t="s">
        <v>832</v>
      </c>
      <c r="C164" t="s">
        <v>13246</v>
      </c>
    </row>
    <row r="165" spans="1:3" x14ac:dyDescent="0.25">
      <c r="A165" s="1">
        <v>2906</v>
      </c>
      <c r="B165" s="228" t="s">
        <v>834</v>
      </c>
      <c r="C165" t="s">
        <v>13246</v>
      </c>
    </row>
    <row r="166" spans="1:3" x14ac:dyDescent="0.25">
      <c r="A166" s="1">
        <v>2907</v>
      </c>
      <c r="B166" s="228" t="s">
        <v>14108</v>
      </c>
      <c r="C166" t="s">
        <v>13246</v>
      </c>
    </row>
    <row r="167" spans="1:3" x14ac:dyDescent="0.25">
      <c r="A167" s="1">
        <v>2911</v>
      </c>
      <c r="B167" s="228" t="s">
        <v>837</v>
      </c>
      <c r="C167" t="s">
        <v>13246</v>
      </c>
    </row>
    <row r="168" spans="1:3" x14ac:dyDescent="0.25">
      <c r="A168" s="1">
        <v>2914</v>
      </c>
      <c r="B168" s="228" t="s">
        <v>840</v>
      </c>
      <c r="C168" t="s">
        <v>13246</v>
      </c>
    </row>
    <row r="169" spans="1:3" x14ac:dyDescent="0.25">
      <c r="A169" s="1">
        <v>2915</v>
      </c>
      <c r="B169" s="228" t="s">
        <v>841</v>
      </c>
      <c r="C169" t="s">
        <v>13246</v>
      </c>
    </row>
    <row r="170" spans="1:3" x14ac:dyDescent="0.25">
      <c r="A170" s="1">
        <v>2916</v>
      </c>
      <c r="B170" s="228" t="s">
        <v>842</v>
      </c>
      <c r="C170" t="s">
        <v>13246</v>
      </c>
    </row>
    <row r="171" spans="1:3" x14ac:dyDescent="0.25">
      <c r="A171" s="1">
        <v>2917</v>
      </c>
      <c r="B171" s="228" t="s">
        <v>843</v>
      </c>
      <c r="C171" t="s">
        <v>13246</v>
      </c>
    </row>
    <row r="172" spans="1:3" x14ac:dyDescent="0.25">
      <c r="A172" s="1">
        <v>2918</v>
      </c>
      <c r="B172" s="228" t="s">
        <v>844</v>
      </c>
      <c r="C172" t="s">
        <v>13246</v>
      </c>
    </row>
    <row r="173" spans="1:3" x14ac:dyDescent="0.25">
      <c r="A173" s="1">
        <v>2921</v>
      </c>
      <c r="B173" s="228" t="s">
        <v>847</v>
      </c>
      <c r="C173" t="s">
        <v>13246</v>
      </c>
    </row>
    <row r="174" spans="1:3" x14ac:dyDescent="0.25">
      <c r="A174" s="1">
        <v>2928</v>
      </c>
      <c r="B174" s="228" t="s">
        <v>853</v>
      </c>
      <c r="C174" t="s">
        <v>13246</v>
      </c>
    </row>
    <row r="175" spans="1:3" x14ac:dyDescent="0.25">
      <c r="A175" s="1">
        <v>2929</v>
      </c>
      <c r="B175" s="228" t="s">
        <v>854</v>
      </c>
      <c r="C175" t="s">
        <v>13246</v>
      </c>
    </row>
    <row r="176" spans="1:3" x14ac:dyDescent="0.25">
      <c r="A176" s="1">
        <v>2951</v>
      </c>
      <c r="B176" s="228" t="s">
        <v>14109</v>
      </c>
      <c r="C176" t="s">
        <v>13246</v>
      </c>
    </row>
    <row r="177" spans="1:3" x14ac:dyDescent="0.25">
      <c r="A177" s="1">
        <v>2968</v>
      </c>
      <c r="B177" s="228" t="s">
        <v>883</v>
      </c>
      <c r="C177" t="s">
        <v>13246</v>
      </c>
    </row>
    <row r="178" spans="1:3" x14ac:dyDescent="0.25">
      <c r="A178" s="1">
        <v>2972</v>
      </c>
      <c r="B178" s="228" t="s">
        <v>887</v>
      </c>
      <c r="C178" t="s">
        <v>13246</v>
      </c>
    </row>
    <row r="179" spans="1:3" x14ac:dyDescent="0.25">
      <c r="A179" s="1">
        <v>2974</v>
      </c>
      <c r="B179" s="228" t="s">
        <v>889</v>
      </c>
      <c r="C179" t="s">
        <v>13246</v>
      </c>
    </row>
    <row r="180" spans="1:3" x14ac:dyDescent="0.25">
      <c r="A180" s="1">
        <v>2975</v>
      </c>
      <c r="B180" s="228" t="s">
        <v>890</v>
      </c>
      <c r="C180" t="s">
        <v>13246</v>
      </c>
    </row>
    <row r="181" spans="1:3" x14ac:dyDescent="0.25">
      <c r="A181" s="1">
        <v>2977</v>
      </c>
      <c r="B181" s="228" t="s">
        <v>892</v>
      </c>
      <c r="C181" t="s">
        <v>13246</v>
      </c>
    </row>
    <row r="182" spans="1:3" x14ac:dyDescent="0.25">
      <c r="A182" s="1">
        <v>2979</v>
      </c>
      <c r="B182" s="228" t="s">
        <v>894</v>
      </c>
      <c r="C182" t="s">
        <v>13246</v>
      </c>
    </row>
    <row r="183" spans="1:3" x14ac:dyDescent="0.25">
      <c r="A183" s="1">
        <v>2990</v>
      </c>
      <c r="B183" s="228" t="s">
        <v>905</v>
      </c>
      <c r="C183" t="s">
        <v>13246</v>
      </c>
    </row>
    <row r="184" spans="1:3" x14ac:dyDescent="0.25">
      <c r="A184" s="1">
        <v>2997</v>
      </c>
      <c r="B184" s="228" t="s">
        <v>912</v>
      </c>
      <c r="C184" t="s">
        <v>13246</v>
      </c>
    </row>
    <row r="185" spans="1:3" x14ac:dyDescent="0.25">
      <c r="A185" s="1">
        <v>2999</v>
      </c>
      <c r="B185" s="228" t="s">
        <v>914</v>
      </c>
      <c r="C185" t="s">
        <v>13246</v>
      </c>
    </row>
    <row r="186" spans="1:3" x14ac:dyDescent="0.25">
      <c r="A186" s="1">
        <v>3001</v>
      </c>
      <c r="B186" s="228" t="s">
        <v>916</v>
      </c>
      <c r="C186" t="s">
        <v>13246</v>
      </c>
    </row>
    <row r="187" spans="1:3" x14ac:dyDescent="0.25">
      <c r="A187" s="1">
        <v>3003</v>
      </c>
      <c r="B187" s="228" t="s">
        <v>918</v>
      </c>
      <c r="C187" t="s">
        <v>13246</v>
      </c>
    </row>
    <row r="188" spans="1:3" x14ac:dyDescent="0.25">
      <c r="A188" s="1">
        <v>3009</v>
      </c>
      <c r="B188" s="228" t="s">
        <v>921</v>
      </c>
      <c r="C188" t="s">
        <v>13246</v>
      </c>
    </row>
    <row r="189" spans="1:3" x14ac:dyDescent="0.25">
      <c r="A189" s="1">
        <v>3010</v>
      </c>
      <c r="B189" s="228" t="s">
        <v>922</v>
      </c>
      <c r="C189" t="s">
        <v>13246</v>
      </c>
    </row>
    <row r="190" spans="1:3" x14ac:dyDescent="0.25">
      <c r="A190" s="1">
        <v>3013</v>
      </c>
      <c r="B190" s="228" t="s">
        <v>925</v>
      </c>
      <c r="C190" t="s">
        <v>13246</v>
      </c>
    </row>
    <row r="191" spans="1:3" x14ac:dyDescent="0.25">
      <c r="A191" s="1">
        <v>3017</v>
      </c>
      <c r="B191" s="228" t="s">
        <v>929</v>
      </c>
      <c r="C191" t="s">
        <v>13246</v>
      </c>
    </row>
    <row r="192" spans="1:3" x14ac:dyDescent="0.25">
      <c r="A192" s="1">
        <v>3018</v>
      </c>
      <c r="B192" s="228" t="s">
        <v>930</v>
      </c>
      <c r="C192" t="s">
        <v>13246</v>
      </c>
    </row>
    <row r="193" spans="1:3" x14ac:dyDescent="0.25">
      <c r="A193" s="1">
        <v>3021</v>
      </c>
      <c r="B193" s="228" t="s">
        <v>933</v>
      </c>
      <c r="C193" t="s">
        <v>13246</v>
      </c>
    </row>
    <row r="194" spans="1:3" x14ac:dyDescent="0.25">
      <c r="A194" s="1">
        <v>3022</v>
      </c>
      <c r="B194" s="228" t="s">
        <v>934</v>
      </c>
      <c r="C194" t="s">
        <v>13246</v>
      </c>
    </row>
    <row r="195" spans="1:3" x14ac:dyDescent="0.25">
      <c r="A195" s="1">
        <v>3025</v>
      </c>
      <c r="B195" s="228" t="s">
        <v>937</v>
      </c>
      <c r="C195" t="s">
        <v>13246</v>
      </c>
    </row>
    <row r="196" spans="1:3" x14ac:dyDescent="0.25">
      <c r="A196" s="1">
        <v>3026</v>
      </c>
      <c r="B196" s="228" t="s">
        <v>938</v>
      </c>
      <c r="C196" t="s">
        <v>13246</v>
      </c>
    </row>
    <row r="197" spans="1:3" x14ac:dyDescent="0.25">
      <c r="A197" s="1">
        <v>3027</v>
      </c>
      <c r="B197" s="228" t="s">
        <v>939</v>
      </c>
      <c r="C197" t="s">
        <v>13246</v>
      </c>
    </row>
    <row r="198" spans="1:3" x14ac:dyDescent="0.25">
      <c r="A198" s="1">
        <v>3029</v>
      </c>
      <c r="B198" s="228" t="s">
        <v>14110</v>
      </c>
      <c r="C198" t="s">
        <v>13246</v>
      </c>
    </row>
    <row r="199" spans="1:3" x14ac:dyDescent="0.25">
      <c r="A199" s="1">
        <v>3031</v>
      </c>
      <c r="B199" s="228" t="s">
        <v>942</v>
      </c>
      <c r="C199" t="s">
        <v>13246</v>
      </c>
    </row>
    <row r="200" spans="1:3" x14ac:dyDescent="0.25">
      <c r="A200" s="1">
        <v>3033</v>
      </c>
      <c r="B200" s="228" t="s">
        <v>944</v>
      </c>
      <c r="C200" t="s">
        <v>13246</v>
      </c>
    </row>
    <row r="201" spans="1:3" x14ac:dyDescent="0.25">
      <c r="A201" s="1">
        <v>3034</v>
      </c>
      <c r="B201" s="228" t="s">
        <v>14111</v>
      </c>
      <c r="C201" t="s">
        <v>13246</v>
      </c>
    </row>
    <row r="202" spans="1:3" x14ac:dyDescent="0.25">
      <c r="A202" s="1">
        <v>3036</v>
      </c>
      <c r="B202" s="228" t="s">
        <v>946</v>
      </c>
      <c r="C202" t="s">
        <v>13246</v>
      </c>
    </row>
    <row r="203" spans="1:3" x14ac:dyDescent="0.25">
      <c r="A203" s="1">
        <v>3039</v>
      </c>
      <c r="B203" s="228" t="s">
        <v>949</v>
      </c>
      <c r="C203" t="s">
        <v>13246</v>
      </c>
    </row>
    <row r="204" spans="1:3" x14ac:dyDescent="0.25">
      <c r="A204" s="1">
        <v>3069</v>
      </c>
      <c r="B204" s="228" t="s">
        <v>975</v>
      </c>
      <c r="C204" t="s">
        <v>13246</v>
      </c>
    </row>
    <row r="205" spans="1:3" x14ac:dyDescent="0.25">
      <c r="A205" s="1">
        <v>3070</v>
      </c>
      <c r="B205" s="228" t="s">
        <v>976</v>
      </c>
      <c r="C205" t="s">
        <v>13246</v>
      </c>
    </row>
    <row r="206" spans="1:3" x14ac:dyDescent="0.25">
      <c r="A206" s="1">
        <v>3079</v>
      </c>
      <c r="B206" s="228" t="s">
        <v>977</v>
      </c>
      <c r="C206" t="s">
        <v>13246</v>
      </c>
    </row>
    <row r="207" spans="1:3" x14ac:dyDescent="0.25">
      <c r="A207" s="1">
        <v>3081</v>
      </c>
      <c r="B207" s="228" t="s">
        <v>979</v>
      </c>
      <c r="C207" t="s">
        <v>13246</v>
      </c>
    </row>
    <row r="208" spans="1:3" x14ac:dyDescent="0.25">
      <c r="A208" s="1">
        <v>3087</v>
      </c>
      <c r="B208" s="228" t="s">
        <v>985</v>
      </c>
      <c r="C208" t="s">
        <v>13246</v>
      </c>
    </row>
    <row r="209" spans="1:3" x14ac:dyDescent="0.25">
      <c r="A209" s="1">
        <v>3099</v>
      </c>
      <c r="B209" s="228" t="s">
        <v>995</v>
      </c>
      <c r="C209" t="s">
        <v>13246</v>
      </c>
    </row>
    <row r="210" spans="1:3" x14ac:dyDescent="0.25">
      <c r="A210" s="1">
        <v>3105</v>
      </c>
      <c r="B210" s="228" t="s">
        <v>1000</v>
      </c>
      <c r="C210" t="s">
        <v>13246</v>
      </c>
    </row>
    <row r="211" spans="1:3" x14ac:dyDescent="0.25">
      <c r="A211" s="1">
        <v>3106</v>
      </c>
      <c r="B211" s="228" t="s">
        <v>1001</v>
      </c>
      <c r="C211" t="s">
        <v>13246</v>
      </c>
    </row>
    <row r="212" spans="1:3" x14ac:dyDescent="0.25">
      <c r="A212" s="1">
        <v>3109</v>
      </c>
      <c r="B212" s="228" t="s">
        <v>1004</v>
      </c>
      <c r="C212" t="s">
        <v>13246</v>
      </c>
    </row>
    <row r="213" spans="1:3" x14ac:dyDescent="0.25">
      <c r="A213" s="1">
        <v>3111</v>
      </c>
      <c r="B213" s="228" t="s">
        <v>1006</v>
      </c>
      <c r="C213" t="s">
        <v>13246</v>
      </c>
    </row>
    <row r="214" spans="1:3" x14ac:dyDescent="0.25">
      <c r="A214" s="1">
        <v>3112</v>
      </c>
      <c r="B214" s="228" t="s">
        <v>1007</v>
      </c>
      <c r="C214" t="s">
        <v>13246</v>
      </c>
    </row>
    <row r="215" spans="1:3" x14ac:dyDescent="0.25">
      <c r="A215" s="1">
        <v>3115</v>
      </c>
      <c r="B215" s="228" t="s">
        <v>1011</v>
      </c>
      <c r="C215" t="s">
        <v>13246</v>
      </c>
    </row>
    <row r="216" spans="1:3" x14ac:dyDescent="0.25">
      <c r="A216" s="1">
        <v>3118</v>
      </c>
      <c r="B216" s="228" t="s">
        <v>1014</v>
      </c>
      <c r="C216" t="s">
        <v>13246</v>
      </c>
    </row>
    <row r="217" spans="1:3" x14ac:dyDescent="0.25">
      <c r="A217" s="1">
        <v>3121</v>
      </c>
      <c r="B217" s="228" t="s">
        <v>1017</v>
      </c>
      <c r="C217" t="s">
        <v>13246</v>
      </c>
    </row>
    <row r="218" spans="1:3" x14ac:dyDescent="0.25">
      <c r="A218" s="1">
        <v>3123</v>
      </c>
      <c r="B218" s="228" t="s">
        <v>1019</v>
      </c>
      <c r="C218" t="s">
        <v>13246</v>
      </c>
    </row>
    <row r="219" spans="1:3" x14ac:dyDescent="0.25">
      <c r="A219" s="1">
        <v>3194</v>
      </c>
      <c r="B219" s="228" t="s">
        <v>1071</v>
      </c>
      <c r="C219" t="s">
        <v>13246</v>
      </c>
    </row>
    <row r="220" spans="1:3" x14ac:dyDescent="0.25">
      <c r="A220" s="1">
        <v>3211</v>
      </c>
      <c r="B220" s="228" t="s">
        <v>1086</v>
      </c>
      <c r="C220" t="s">
        <v>22</v>
      </c>
    </row>
    <row r="221" spans="1:3" x14ac:dyDescent="0.25">
      <c r="A221" s="1">
        <v>3255</v>
      </c>
      <c r="B221" s="228" t="s">
        <v>14112</v>
      </c>
      <c r="C221" t="s">
        <v>13246</v>
      </c>
    </row>
    <row r="222" spans="1:3" x14ac:dyDescent="0.25">
      <c r="A222" s="1">
        <v>3263</v>
      </c>
      <c r="B222" s="228" t="s">
        <v>1129</v>
      </c>
      <c r="C222" t="s">
        <v>13246</v>
      </c>
    </row>
    <row r="223" spans="1:3" x14ac:dyDescent="0.25">
      <c r="A223" s="1">
        <v>3295</v>
      </c>
      <c r="B223" s="228" t="s">
        <v>14113</v>
      </c>
      <c r="C223" t="s">
        <v>13246</v>
      </c>
    </row>
    <row r="224" spans="1:3" x14ac:dyDescent="0.25">
      <c r="A224" s="1">
        <v>3301</v>
      </c>
      <c r="B224" s="228" t="s">
        <v>14114</v>
      </c>
      <c r="C224" t="s">
        <v>13246</v>
      </c>
    </row>
    <row r="225" spans="1:3" x14ac:dyDescent="0.25">
      <c r="A225" s="1">
        <v>3319</v>
      </c>
      <c r="B225" s="228" t="s">
        <v>12924</v>
      </c>
      <c r="C225" t="s">
        <v>13246</v>
      </c>
    </row>
    <row r="226" spans="1:3" x14ac:dyDescent="0.25">
      <c r="A226" s="1">
        <v>3322</v>
      </c>
      <c r="B226" s="228" t="s">
        <v>12925</v>
      </c>
      <c r="C226" t="s">
        <v>13246</v>
      </c>
    </row>
    <row r="227" spans="1:3" x14ac:dyDescent="0.25">
      <c r="A227" s="1">
        <v>3356</v>
      </c>
      <c r="B227" s="228" t="s">
        <v>14115</v>
      </c>
      <c r="C227" t="s">
        <v>13246</v>
      </c>
    </row>
    <row r="228" spans="1:3" x14ac:dyDescent="0.25">
      <c r="A228" s="1">
        <v>3477</v>
      </c>
      <c r="B228" s="228" t="s">
        <v>1308</v>
      </c>
      <c r="C228" t="s">
        <v>13246</v>
      </c>
    </row>
    <row r="229" spans="1:3" x14ac:dyDescent="0.25">
      <c r="A229" s="1">
        <v>3484</v>
      </c>
      <c r="B229" s="228" t="s">
        <v>1314</v>
      </c>
      <c r="C229" t="s">
        <v>13246</v>
      </c>
    </row>
    <row r="230" spans="1:3" x14ac:dyDescent="0.25">
      <c r="A230" s="1">
        <v>3495</v>
      </c>
      <c r="B230" s="228" t="s">
        <v>1322</v>
      </c>
      <c r="C230" t="s">
        <v>13246</v>
      </c>
    </row>
    <row r="231" spans="1:3" x14ac:dyDescent="0.25">
      <c r="A231" s="1">
        <v>3511</v>
      </c>
      <c r="B231" s="228" t="s">
        <v>1334</v>
      </c>
      <c r="C231" t="s">
        <v>13246</v>
      </c>
    </row>
    <row r="232" spans="1:3" x14ac:dyDescent="0.25">
      <c r="A232" s="1">
        <v>3513</v>
      </c>
      <c r="B232" s="228" t="s">
        <v>1336</v>
      </c>
      <c r="C232" t="s">
        <v>13246</v>
      </c>
    </row>
    <row r="233" spans="1:3" x14ac:dyDescent="0.25">
      <c r="A233" s="1">
        <v>3514</v>
      </c>
      <c r="B233" s="228" t="s">
        <v>1337</v>
      </c>
      <c r="C233" t="s">
        <v>13246</v>
      </c>
    </row>
    <row r="234" spans="1:3" x14ac:dyDescent="0.25">
      <c r="A234" s="1">
        <v>3520</v>
      </c>
      <c r="B234" s="228" t="s">
        <v>1341</v>
      </c>
      <c r="C234" t="s">
        <v>13246</v>
      </c>
    </row>
    <row r="235" spans="1:3" x14ac:dyDescent="0.25">
      <c r="A235" s="1">
        <v>3528</v>
      </c>
      <c r="B235" s="228" t="s">
        <v>1348</v>
      </c>
      <c r="C235" t="s">
        <v>13246</v>
      </c>
    </row>
    <row r="236" spans="1:3" x14ac:dyDescent="0.25">
      <c r="A236" s="1">
        <v>3529</v>
      </c>
      <c r="B236" s="228" t="s">
        <v>1349</v>
      </c>
      <c r="C236" t="s">
        <v>13246</v>
      </c>
    </row>
    <row r="237" spans="1:3" x14ac:dyDescent="0.25">
      <c r="A237" s="1">
        <v>3585</v>
      </c>
      <c r="B237" s="228" t="s">
        <v>12926</v>
      </c>
      <c r="C237" t="s">
        <v>13246</v>
      </c>
    </row>
    <row r="238" spans="1:3" x14ac:dyDescent="0.25">
      <c r="A238" s="1">
        <v>3588</v>
      </c>
      <c r="B238" s="228" t="s">
        <v>1394</v>
      </c>
      <c r="C238" t="s">
        <v>13246</v>
      </c>
    </row>
    <row r="239" spans="1:3" x14ac:dyDescent="0.25">
      <c r="A239" s="1">
        <v>3698</v>
      </c>
      <c r="B239" s="228" t="s">
        <v>1476</v>
      </c>
      <c r="C239" t="s">
        <v>13246</v>
      </c>
    </row>
    <row r="240" spans="1:3" x14ac:dyDescent="0.25">
      <c r="A240" s="1">
        <v>3705</v>
      </c>
      <c r="B240" s="228" t="s">
        <v>1482</v>
      </c>
      <c r="C240" t="s">
        <v>13246</v>
      </c>
    </row>
    <row r="241" spans="1:3" x14ac:dyDescent="0.25">
      <c r="A241" s="1">
        <v>3730</v>
      </c>
      <c r="B241" s="228" t="s">
        <v>12929</v>
      </c>
      <c r="C241" t="s">
        <v>13246</v>
      </c>
    </row>
    <row r="242" spans="1:3" x14ac:dyDescent="0.25">
      <c r="A242" s="1">
        <v>3747</v>
      </c>
      <c r="B242" s="228" t="s">
        <v>1513</v>
      </c>
      <c r="C242" t="s">
        <v>13246</v>
      </c>
    </row>
    <row r="243" spans="1:3" x14ac:dyDescent="0.25">
      <c r="A243" s="1">
        <v>3783</v>
      </c>
      <c r="B243" s="228" t="s">
        <v>1542</v>
      </c>
      <c r="C243" t="s">
        <v>13246</v>
      </c>
    </row>
    <row r="244" spans="1:3" x14ac:dyDescent="0.25">
      <c r="A244" s="1">
        <v>3811</v>
      </c>
      <c r="B244" s="228" t="s">
        <v>1560</v>
      </c>
      <c r="C244" t="s">
        <v>13246</v>
      </c>
    </row>
    <row r="245" spans="1:3" x14ac:dyDescent="0.25">
      <c r="A245" s="1">
        <v>3823</v>
      </c>
      <c r="B245" s="228" t="s">
        <v>1570</v>
      </c>
      <c r="C245" t="s">
        <v>13246</v>
      </c>
    </row>
    <row r="246" spans="1:3" x14ac:dyDescent="0.25">
      <c r="A246" s="1">
        <v>3902</v>
      </c>
      <c r="B246" s="228" t="s">
        <v>1633</v>
      </c>
      <c r="C246" t="s">
        <v>13246</v>
      </c>
    </row>
    <row r="247" spans="1:3" x14ac:dyDescent="0.25">
      <c r="A247" s="1">
        <v>3942</v>
      </c>
      <c r="B247" s="228" t="s">
        <v>1654</v>
      </c>
      <c r="C247" t="s">
        <v>13246</v>
      </c>
    </row>
    <row r="248" spans="1:3" x14ac:dyDescent="0.25">
      <c r="A248" s="1">
        <v>3950</v>
      </c>
      <c r="B248" s="228" t="s">
        <v>1662</v>
      </c>
      <c r="C248" t="s">
        <v>13246</v>
      </c>
    </row>
    <row r="249" spans="1:3" x14ac:dyDescent="0.25">
      <c r="A249" s="1">
        <v>3998</v>
      </c>
      <c r="B249" s="228" t="s">
        <v>1698</v>
      </c>
      <c r="C249" t="s">
        <v>13246</v>
      </c>
    </row>
    <row r="250" spans="1:3" x14ac:dyDescent="0.25">
      <c r="A250" s="1">
        <v>4013</v>
      </c>
      <c r="B250" s="228" t="s">
        <v>1711</v>
      </c>
      <c r="C250" t="s">
        <v>13246</v>
      </c>
    </row>
    <row r="251" spans="1:3" x14ac:dyDescent="0.25">
      <c r="A251" s="1">
        <v>4025</v>
      </c>
      <c r="B251" s="228" t="s">
        <v>1723</v>
      </c>
      <c r="C251" t="s">
        <v>13246</v>
      </c>
    </row>
    <row r="252" spans="1:3" x14ac:dyDescent="0.25">
      <c r="A252" s="1">
        <v>4045</v>
      </c>
      <c r="B252" s="228" t="s">
        <v>1738</v>
      </c>
      <c r="C252" t="s">
        <v>13246</v>
      </c>
    </row>
    <row r="253" spans="1:3" x14ac:dyDescent="0.25">
      <c r="A253" s="1">
        <v>4070</v>
      </c>
      <c r="B253" s="228" t="s">
        <v>12168</v>
      </c>
      <c r="C253" t="s">
        <v>22</v>
      </c>
    </row>
    <row r="254" spans="1:3" x14ac:dyDescent="0.25">
      <c r="A254" s="1">
        <v>4071</v>
      </c>
      <c r="B254" s="228" t="s">
        <v>12169</v>
      </c>
      <c r="C254" t="s">
        <v>22</v>
      </c>
    </row>
    <row r="255" spans="1:3" x14ac:dyDescent="0.25">
      <c r="A255" s="1">
        <v>4073</v>
      </c>
      <c r="B255" s="228" t="s">
        <v>12171</v>
      </c>
      <c r="C255" t="s">
        <v>22</v>
      </c>
    </row>
    <row r="256" spans="1:3" x14ac:dyDescent="0.25">
      <c r="A256" s="1">
        <v>4075</v>
      </c>
      <c r="B256" s="228" t="s">
        <v>12173</v>
      </c>
      <c r="C256" t="s">
        <v>22</v>
      </c>
    </row>
    <row r="257" spans="1:3" x14ac:dyDescent="0.25">
      <c r="A257" s="1">
        <v>4079</v>
      </c>
      <c r="B257" s="228" t="s">
        <v>12177</v>
      </c>
      <c r="C257" t="s">
        <v>22</v>
      </c>
    </row>
    <row r="258" spans="1:3" x14ac:dyDescent="0.25">
      <c r="A258" s="1">
        <v>4080</v>
      </c>
      <c r="B258" s="228" t="s">
        <v>12178</v>
      </c>
      <c r="C258" t="s">
        <v>22</v>
      </c>
    </row>
    <row r="259" spans="1:3" x14ac:dyDescent="0.25">
      <c r="A259" s="1">
        <v>4081</v>
      </c>
      <c r="B259" s="228" t="s">
        <v>12179</v>
      </c>
      <c r="C259" t="s">
        <v>22</v>
      </c>
    </row>
    <row r="260" spans="1:3" x14ac:dyDescent="0.25">
      <c r="A260" s="1">
        <v>4082</v>
      </c>
      <c r="B260" s="228" t="s">
        <v>12180</v>
      </c>
      <c r="C260" t="s">
        <v>22</v>
      </c>
    </row>
    <row r="261" spans="1:3" x14ac:dyDescent="0.25">
      <c r="A261" s="1">
        <v>4083</v>
      </c>
      <c r="B261" s="228" t="s">
        <v>12181</v>
      </c>
      <c r="C261" t="s">
        <v>22</v>
      </c>
    </row>
    <row r="262" spans="1:3" x14ac:dyDescent="0.25">
      <c r="A262" s="1">
        <v>4084</v>
      </c>
      <c r="B262" s="228" t="s">
        <v>12182</v>
      </c>
      <c r="C262" t="s">
        <v>22</v>
      </c>
    </row>
    <row r="263" spans="1:3" x14ac:dyDescent="0.25">
      <c r="A263" s="1">
        <v>4085</v>
      </c>
      <c r="B263" s="228" t="s">
        <v>12183</v>
      </c>
      <c r="C263" t="s">
        <v>22</v>
      </c>
    </row>
    <row r="264" spans="1:3" x14ac:dyDescent="0.25">
      <c r="A264" s="1">
        <v>4088</v>
      </c>
      <c r="B264" s="228" t="s">
        <v>12186</v>
      </c>
      <c r="C264" t="s">
        <v>22</v>
      </c>
    </row>
    <row r="265" spans="1:3" x14ac:dyDescent="0.25">
      <c r="A265" s="1">
        <v>4090</v>
      </c>
      <c r="B265" s="228" t="s">
        <v>12188</v>
      </c>
      <c r="C265" t="s">
        <v>22</v>
      </c>
    </row>
    <row r="266" spans="1:3" x14ac:dyDescent="0.25">
      <c r="A266" s="1">
        <v>4092</v>
      </c>
      <c r="B266" s="228" t="s">
        <v>12190</v>
      </c>
      <c r="C266" t="s">
        <v>22</v>
      </c>
    </row>
    <row r="267" spans="1:3" x14ac:dyDescent="0.25">
      <c r="A267" s="1">
        <v>4093</v>
      </c>
      <c r="B267" s="228" t="s">
        <v>12191</v>
      </c>
      <c r="C267" t="s">
        <v>22</v>
      </c>
    </row>
    <row r="268" spans="1:3" x14ac:dyDescent="0.25">
      <c r="A268" s="1">
        <v>4095</v>
      </c>
      <c r="B268" s="228" t="s">
        <v>12193</v>
      </c>
      <c r="C268" t="s">
        <v>22</v>
      </c>
    </row>
    <row r="269" spans="1:3" x14ac:dyDescent="0.25">
      <c r="A269" s="1">
        <v>4097</v>
      </c>
      <c r="B269" s="228" t="s">
        <v>12195</v>
      </c>
      <c r="C269" t="s">
        <v>22</v>
      </c>
    </row>
    <row r="270" spans="1:3" x14ac:dyDescent="0.25">
      <c r="A270" s="1">
        <v>4100</v>
      </c>
      <c r="B270" s="228" t="s">
        <v>12198</v>
      </c>
      <c r="C270" t="s">
        <v>22</v>
      </c>
    </row>
    <row r="271" spans="1:3" x14ac:dyDescent="0.25">
      <c r="A271" s="1">
        <v>4101</v>
      </c>
      <c r="B271" s="228" t="s">
        <v>12199</v>
      </c>
      <c r="C271" t="s">
        <v>22</v>
      </c>
    </row>
    <row r="272" spans="1:3" x14ac:dyDescent="0.25">
      <c r="A272" s="1">
        <v>4104</v>
      </c>
      <c r="B272" s="228" t="s">
        <v>12202</v>
      </c>
      <c r="C272" t="s">
        <v>22</v>
      </c>
    </row>
    <row r="273" spans="1:3" x14ac:dyDescent="0.25">
      <c r="A273" s="1">
        <v>4106</v>
      </c>
      <c r="B273" s="228" t="s">
        <v>12204</v>
      </c>
      <c r="C273" t="s">
        <v>22</v>
      </c>
    </row>
    <row r="274" spans="1:3" x14ac:dyDescent="0.25">
      <c r="A274" s="1">
        <v>4109</v>
      </c>
      <c r="B274" s="228" t="s">
        <v>12207</v>
      </c>
      <c r="C274" t="s">
        <v>22</v>
      </c>
    </row>
    <row r="275" spans="1:3" x14ac:dyDescent="0.25">
      <c r="A275" s="1">
        <v>4114</v>
      </c>
      <c r="B275" s="228" t="s">
        <v>12212</v>
      </c>
      <c r="C275" t="s">
        <v>22</v>
      </c>
    </row>
    <row r="276" spans="1:3" x14ac:dyDescent="0.25">
      <c r="A276" s="1">
        <v>4115</v>
      </c>
      <c r="B276" s="228" t="s">
        <v>12213</v>
      </c>
      <c r="C276" t="s">
        <v>22</v>
      </c>
    </row>
    <row r="277" spans="1:3" x14ac:dyDescent="0.25">
      <c r="A277" s="1">
        <v>4116</v>
      </c>
      <c r="B277" s="228" t="s">
        <v>12214</v>
      </c>
      <c r="C277" t="s">
        <v>22</v>
      </c>
    </row>
    <row r="278" spans="1:3" x14ac:dyDescent="0.25">
      <c r="A278" s="1">
        <v>4117</v>
      </c>
      <c r="B278" s="228" t="s">
        <v>12215</v>
      </c>
      <c r="C278" t="s">
        <v>22</v>
      </c>
    </row>
    <row r="279" spans="1:3" x14ac:dyDescent="0.25">
      <c r="A279" s="1">
        <v>4118</v>
      </c>
      <c r="B279" s="228" t="s">
        <v>12216</v>
      </c>
      <c r="C279" t="s">
        <v>22</v>
      </c>
    </row>
    <row r="280" spans="1:3" x14ac:dyDescent="0.25">
      <c r="A280" s="1">
        <v>4119</v>
      </c>
      <c r="B280" s="228" t="s">
        <v>12217</v>
      </c>
      <c r="C280" t="s">
        <v>22</v>
      </c>
    </row>
    <row r="281" spans="1:3" x14ac:dyDescent="0.25">
      <c r="A281" s="1">
        <v>4124</v>
      </c>
      <c r="B281" s="228" t="s">
        <v>12222</v>
      </c>
      <c r="C281" t="s">
        <v>22</v>
      </c>
    </row>
    <row r="282" spans="1:3" x14ac:dyDescent="0.25">
      <c r="A282" s="1">
        <v>4129</v>
      </c>
      <c r="B282" s="228" t="s">
        <v>12227</v>
      </c>
      <c r="C282" t="s">
        <v>22</v>
      </c>
    </row>
    <row r="283" spans="1:3" x14ac:dyDescent="0.25">
      <c r="A283" s="1">
        <v>4137</v>
      </c>
      <c r="B283" s="228" t="s">
        <v>12235</v>
      </c>
      <c r="C283" t="s">
        <v>22</v>
      </c>
    </row>
    <row r="284" spans="1:3" x14ac:dyDescent="0.25">
      <c r="A284" s="1">
        <v>4139</v>
      </c>
      <c r="B284" s="228" t="s">
        <v>12237</v>
      </c>
      <c r="C284" t="s">
        <v>22</v>
      </c>
    </row>
    <row r="285" spans="1:3" x14ac:dyDescent="0.25">
      <c r="A285" s="1">
        <v>4143</v>
      </c>
      <c r="B285" s="228" t="s">
        <v>12241</v>
      </c>
      <c r="C285" t="s">
        <v>22</v>
      </c>
    </row>
    <row r="286" spans="1:3" x14ac:dyDescent="0.25">
      <c r="A286" s="1">
        <v>4144</v>
      </c>
      <c r="B286" s="228" t="s">
        <v>12242</v>
      </c>
      <c r="C286" t="s">
        <v>22</v>
      </c>
    </row>
    <row r="287" spans="1:3" x14ac:dyDescent="0.25">
      <c r="A287" s="1">
        <v>4146</v>
      </c>
      <c r="B287" s="228" t="s">
        <v>12244</v>
      </c>
      <c r="C287" t="s">
        <v>22</v>
      </c>
    </row>
    <row r="288" spans="1:3" x14ac:dyDescent="0.25">
      <c r="A288" s="1">
        <v>4147</v>
      </c>
      <c r="B288" s="228" t="s">
        <v>12245</v>
      </c>
      <c r="C288" t="s">
        <v>22</v>
      </c>
    </row>
    <row r="289" spans="1:3" x14ac:dyDescent="0.25">
      <c r="A289" s="1">
        <v>4149</v>
      </c>
      <c r="B289" s="228" t="s">
        <v>12247</v>
      </c>
      <c r="C289" t="s">
        <v>22</v>
      </c>
    </row>
    <row r="290" spans="1:3" x14ac:dyDescent="0.25">
      <c r="A290" s="1">
        <v>4151</v>
      </c>
      <c r="B290" s="228" t="s">
        <v>12249</v>
      </c>
      <c r="C290" t="s">
        <v>22</v>
      </c>
    </row>
    <row r="291" spans="1:3" x14ac:dyDescent="0.25">
      <c r="A291" s="1">
        <v>4153</v>
      </c>
      <c r="B291" s="228" t="s">
        <v>12251</v>
      </c>
      <c r="C291" t="s">
        <v>22</v>
      </c>
    </row>
    <row r="292" spans="1:3" x14ac:dyDescent="0.25">
      <c r="A292" s="1">
        <v>4155</v>
      </c>
      <c r="B292" s="228" t="s">
        <v>12253</v>
      </c>
      <c r="C292" t="s">
        <v>22</v>
      </c>
    </row>
    <row r="293" spans="1:3" x14ac:dyDescent="0.25">
      <c r="A293" s="1">
        <v>4156</v>
      </c>
      <c r="B293" s="228" t="s">
        <v>12254</v>
      </c>
      <c r="C293" t="s">
        <v>22</v>
      </c>
    </row>
    <row r="294" spans="1:3" x14ac:dyDescent="0.25">
      <c r="A294" s="1">
        <v>4169</v>
      </c>
      <c r="B294" s="228" t="s">
        <v>12267</v>
      </c>
      <c r="C294" t="s">
        <v>22</v>
      </c>
    </row>
    <row r="295" spans="1:3" x14ac:dyDescent="0.25">
      <c r="A295" s="1">
        <v>4170</v>
      </c>
      <c r="B295" s="228" t="s">
        <v>12268</v>
      </c>
      <c r="C295" t="s">
        <v>22</v>
      </c>
    </row>
    <row r="296" spans="1:3" x14ac:dyDescent="0.25">
      <c r="A296" s="1">
        <v>4171</v>
      </c>
      <c r="B296" s="228" t="s">
        <v>12269</v>
      </c>
      <c r="C296" t="s">
        <v>22</v>
      </c>
    </row>
    <row r="297" spans="1:3" x14ac:dyDescent="0.25">
      <c r="A297" s="1">
        <v>4173</v>
      </c>
      <c r="B297" s="228" t="s">
        <v>12271</v>
      </c>
      <c r="C297" t="s">
        <v>22</v>
      </c>
    </row>
    <row r="298" spans="1:3" x14ac:dyDescent="0.25">
      <c r="A298" s="1">
        <v>4174</v>
      </c>
      <c r="B298" s="228" t="s">
        <v>12272</v>
      </c>
      <c r="C298" t="s">
        <v>22</v>
      </c>
    </row>
    <row r="299" spans="1:3" x14ac:dyDescent="0.25">
      <c r="A299" s="1">
        <v>4175</v>
      </c>
      <c r="B299" s="228" t="s">
        <v>12273</v>
      </c>
      <c r="C299" t="s">
        <v>22</v>
      </c>
    </row>
    <row r="300" spans="1:3" x14ac:dyDescent="0.25">
      <c r="A300" s="1">
        <v>4176</v>
      </c>
      <c r="B300" s="228" t="s">
        <v>12274</v>
      </c>
      <c r="C300" t="s">
        <v>22</v>
      </c>
    </row>
    <row r="301" spans="1:3" x14ac:dyDescent="0.25">
      <c r="A301" s="1">
        <v>4179</v>
      </c>
      <c r="B301" s="228" t="s">
        <v>12277</v>
      </c>
      <c r="C301" t="s">
        <v>22</v>
      </c>
    </row>
    <row r="302" spans="1:3" x14ac:dyDescent="0.25">
      <c r="A302" s="1">
        <v>4184</v>
      </c>
      <c r="B302" s="228" t="s">
        <v>12282</v>
      </c>
      <c r="C302" t="s">
        <v>22</v>
      </c>
    </row>
    <row r="303" spans="1:3" x14ac:dyDescent="0.25">
      <c r="A303" s="1">
        <v>4185</v>
      </c>
      <c r="B303" s="228" t="s">
        <v>12283</v>
      </c>
      <c r="C303" t="s">
        <v>22</v>
      </c>
    </row>
    <row r="304" spans="1:3" x14ac:dyDescent="0.25">
      <c r="A304" s="1">
        <v>4186</v>
      </c>
      <c r="B304" s="228" t="s">
        <v>12284</v>
      </c>
      <c r="C304" t="s">
        <v>22</v>
      </c>
    </row>
    <row r="305" spans="1:3" x14ac:dyDescent="0.25">
      <c r="A305" s="1">
        <v>4190</v>
      </c>
      <c r="B305" s="228" t="s">
        <v>12288</v>
      </c>
      <c r="C305" t="s">
        <v>22</v>
      </c>
    </row>
    <row r="306" spans="1:3" x14ac:dyDescent="0.25">
      <c r="A306" s="1">
        <v>4192</v>
      </c>
      <c r="B306" s="228" t="s">
        <v>12290</v>
      </c>
      <c r="C306" t="s">
        <v>22</v>
      </c>
    </row>
    <row r="307" spans="1:3" x14ac:dyDescent="0.25">
      <c r="A307" s="1">
        <v>4193</v>
      </c>
      <c r="B307" s="228" t="s">
        <v>12291</v>
      </c>
      <c r="C307" t="s">
        <v>22</v>
      </c>
    </row>
    <row r="308" spans="1:3" x14ac:dyDescent="0.25">
      <c r="A308" s="1">
        <v>4194</v>
      </c>
      <c r="B308" s="228" t="s">
        <v>12292</v>
      </c>
      <c r="C308" t="s">
        <v>22</v>
      </c>
    </row>
    <row r="309" spans="1:3" x14ac:dyDescent="0.25">
      <c r="A309" s="1">
        <v>4195</v>
      </c>
      <c r="B309" s="228" t="s">
        <v>12293</v>
      </c>
      <c r="C309" t="s">
        <v>22</v>
      </c>
    </row>
    <row r="310" spans="1:3" x14ac:dyDescent="0.25">
      <c r="A310" s="1">
        <v>4198</v>
      </c>
      <c r="B310" s="228" t="s">
        <v>12296</v>
      </c>
      <c r="C310" t="s">
        <v>22</v>
      </c>
    </row>
    <row r="311" spans="1:3" x14ac:dyDescent="0.25">
      <c r="A311" s="1">
        <v>4199</v>
      </c>
      <c r="B311" s="228" t="s">
        <v>12297</v>
      </c>
      <c r="C311" t="s">
        <v>22</v>
      </c>
    </row>
    <row r="312" spans="1:3" x14ac:dyDescent="0.25">
      <c r="A312" s="1">
        <v>4201</v>
      </c>
      <c r="B312" s="228" t="s">
        <v>12299</v>
      </c>
      <c r="C312" t="s">
        <v>22</v>
      </c>
    </row>
    <row r="313" spans="1:3" x14ac:dyDescent="0.25">
      <c r="A313" s="1">
        <v>4219</v>
      </c>
      <c r="B313" s="228" t="s">
        <v>12317</v>
      </c>
      <c r="C313" t="s">
        <v>13246</v>
      </c>
    </row>
    <row r="314" spans="1:3" x14ac:dyDescent="0.25">
      <c r="A314" s="1">
        <v>4220</v>
      </c>
      <c r="B314" s="228" t="s">
        <v>12318</v>
      </c>
      <c r="C314" t="s">
        <v>13246</v>
      </c>
    </row>
    <row r="315" spans="1:3" x14ac:dyDescent="0.25">
      <c r="A315" s="1">
        <v>4222</v>
      </c>
      <c r="B315" s="228" t="s">
        <v>12320</v>
      </c>
      <c r="C315" t="s">
        <v>13246</v>
      </c>
    </row>
    <row r="316" spans="1:3" x14ac:dyDescent="0.25">
      <c r="A316" s="1">
        <v>4223</v>
      </c>
      <c r="B316" s="228" t="s">
        <v>12321</v>
      </c>
      <c r="C316" t="s">
        <v>13246</v>
      </c>
    </row>
    <row r="317" spans="1:3" x14ac:dyDescent="0.25">
      <c r="A317" s="1">
        <v>4224</v>
      </c>
      <c r="B317" s="228" t="s">
        <v>12322</v>
      </c>
      <c r="C317" t="s">
        <v>13246</v>
      </c>
    </row>
    <row r="318" spans="1:3" x14ac:dyDescent="0.25">
      <c r="A318" s="1">
        <v>4226</v>
      </c>
      <c r="B318" s="228" t="s">
        <v>14099</v>
      </c>
      <c r="C318" t="s">
        <v>13246</v>
      </c>
    </row>
    <row r="319" spans="1:3" x14ac:dyDescent="0.25">
      <c r="A319" s="1">
        <v>4227</v>
      </c>
      <c r="B319" s="228" t="s">
        <v>12325</v>
      </c>
      <c r="C319" t="s">
        <v>13246</v>
      </c>
    </row>
    <row r="320" spans="1:3" x14ac:dyDescent="0.25">
      <c r="A320" s="1">
        <v>4229</v>
      </c>
      <c r="B320" s="228" t="s">
        <v>12327</v>
      </c>
      <c r="C320" t="s">
        <v>13246</v>
      </c>
    </row>
    <row r="321" spans="1:3" x14ac:dyDescent="0.25">
      <c r="A321" s="1">
        <v>4265</v>
      </c>
      <c r="B321" s="228" t="s">
        <v>12368</v>
      </c>
      <c r="C321" t="s">
        <v>13246</v>
      </c>
    </row>
    <row r="322" spans="1:3" x14ac:dyDescent="0.25">
      <c r="A322" s="1">
        <v>4266</v>
      </c>
      <c r="B322" s="228" t="s">
        <v>12369</v>
      </c>
      <c r="C322" t="s">
        <v>13246</v>
      </c>
    </row>
    <row r="323" spans="1:3" x14ac:dyDescent="0.25">
      <c r="A323" s="1">
        <v>4276</v>
      </c>
      <c r="B323" s="228" t="s">
        <v>12379</v>
      </c>
      <c r="C323" t="s">
        <v>22</v>
      </c>
    </row>
    <row r="324" spans="1:3" x14ac:dyDescent="0.25">
      <c r="A324" s="1">
        <v>4277</v>
      </c>
      <c r="B324" s="228" t="s">
        <v>12380</v>
      </c>
      <c r="C324" t="s">
        <v>22</v>
      </c>
    </row>
    <row r="325" spans="1:3" x14ac:dyDescent="0.25">
      <c r="A325" s="1">
        <v>4278</v>
      </c>
      <c r="B325" s="228" t="s">
        <v>12381</v>
      </c>
      <c r="C325" t="s">
        <v>22</v>
      </c>
    </row>
    <row r="326" spans="1:3" x14ac:dyDescent="0.25">
      <c r="A326" s="1">
        <v>4280</v>
      </c>
      <c r="B326" s="228" t="s">
        <v>12383</v>
      </c>
      <c r="C326" t="s">
        <v>22</v>
      </c>
    </row>
    <row r="327" spans="1:3" x14ac:dyDescent="0.25">
      <c r="A327" s="1">
        <v>4281</v>
      </c>
      <c r="B327" s="228" t="s">
        <v>12384</v>
      </c>
      <c r="C327" t="s">
        <v>22</v>
      </c>
    </row>
    <row r="328" spans="1:3" x14ac:dyDescent="0.25">
      <c r="A328" s="1">
        <v>4283</v>
      </c>
      <c r="B328" s="228" t="s">
        <v>12386</v>
      </c>
      <c r="C328" t="s">
        <v>13246</v>
      </c>
    </row>
    <row r="329" spans="1:3" x14ac:dyDescent="0.25">
      <c r="A329" s="1">
        <v>4288</v>
      </c>
      <c r="B329" s="228" t="s">
        <v>12391</v>
      </c>
      <c r="C329" t="s">
        <v>13246</v>
      </c>
    </row>
    <row r="330" spans="1:3" x14ac:dyDescent="0.25">
      <c r="A330" s="1">
        <v>4294</v>
      </c>
      <c r="B330" s="228" t="s">
        <v>12397</v>
      </c>
      <c r="C330" t="s">
        <v>22</v>
      </c>
    </row>
    <row r="331" spans="1:3" x14ac:dyDescent="0.25">
      <c r="A331" s="1">
        <v>4295</v>
      </c>
      <c r="B331" s="228" t="s">
        <v>12398</v>
      </c>
      <c r="C331" t="s">
        <v>22</v>
      </c>
    </row>
    <row r="332" spans="1:3" x14ac:dyDescent="0.25">
      <c r="A332" s="1">
        <v>4297</v>
      </c>
      <c r="B332" s="228" t="s">
        <v>12400</v>
      </c>
      <c r="C332" t="s">
        <v>22</v>
      </c>
    </row>
    <row r="333" spans="1:3" x14ac:dyDescent="0.25">
      <c r="A333" s="1">
        <v>4298</v>
      </c>
      <c r="B333" s="228" t="s">
        <v>12401</v>
      </c>
      <c r="C333" t="s">
        <v>22</v>
      </c>
    </row>
    <row r="334" spans="1:3" x14ac:dyDescent="0.25">
      <c r="A334" s="1">
        <v>4315</v>
      </c>
      <c r="B334" s="228" t="s">
        <v>12418</v>
      </c>
      <c r="C334" t="s">
        <v>22</v>
      </c>
    </row>
    <row r="335" spans="1:3" x14ac:dyDescent="0.25">
      <c r="A335" s="1">
        <v>4320</v>
      </c>
      <c r="B335" s="228" t="s">
        <v>12423</v>
      </c>
      <c r="C335" t="s">
        <v>22</v>
      </c>
    </row>
    <row r="336" spans="1:3" x14ac:dyDescent="0.25">
      <c r="A336" s="1">
        <v>4321</v>
      </c>
      <c r="B336" s="228" t="s">
        <v>12424</v>
      </c>
      <c r="C336" t="s">
        <v>22</v>
      </c>
    </row>
    <row r="337" spans="1:3" x14ac:dyDescent="0.25">
      <c r="A337" s="1">
        <v>4322</v>
      </c>
      <c r="B337" s="228" t="s">
        <v>12425</v>
      </c>
      <c r="C337" t="s">
        <v>22</v>
      </c>
    </row>
    <row r="338" spans="1:3" x14ac:dyDescent="0.25">
      <c r="A338" s="1">
        <v>4333</v>
      </c>
      <c r="B338" s="228" t="s">
        <v>12436</v>
      </c>
      <c r="C338" t="s">
        <v>22</v>
      </c>
    </row>
    <row r="339" spans="1:3" x14ac:dyDescent="0.25">
      <c r="A339" s="1">
        <v>4334</v>
      </c>
      <c r="B339" s="228" t="s">
        <v>12437</v>
      </c>
      <c r="C339" t="s">
        <v>22</v>
      </c>
    </row>
    <row r="340" spans="1:3" x14ac:dyDescent="0.25">
      <c r="A340" s="1">
        <v>4336</v>
      </c>
      <c r="B340" s="228" t="s">
        <v>12439</v>
      </c>
      <c r="C340" t="s">
        <v>22</v>
      </c>
    </row>
    <row r="341" spans="1:3" x14ac:dyDescent="0.25">
      <c r="A341" s="1">
        <v>4345</v>
      </c>
      <c r="B341" s="228" t="s">
        <v>12448</v>
      </c>
      <c r="C341" t="s">
        <v>22</v>
      </c>
    </row>
    <row r="342" spans="1:3" x14ac:dyDescent="0.25">
      <c r="A342" s="1">
        <v>4347</v>
      </c>
      <c r="B342" s="228" t="s">
        <v>12450</v>
      </c>
      <c r="C342" t="s">
        <v>22</v>
      </c>
    </row>
    <row r="343" spans="1:3" x14ac:dyDescent="0.25">
      <c r="A343" s="1">
        <v>4350</v>
      </c>
      <c r="B343" s="228" t="s">
        <v>12453</v>
      </c>
      <c r="C343" t="s">
        <v>22</v>
      </c>
    </row>
    <row r="344" spans="1:3" x14ac:dyDescent="0.25">
      <c r="A344" s="1">
        <v>4352</v>
      </c>
      <c r="B344" s="228" t="s">
        <v>12455</v>
      </c>
      <c r="C344" t="s">
        <v>22</v>
      </c>
    </row>
    <row r="345" spans="1:3" x14ac:dyDescent="0.25">
      <c r="A345" s="1">
        <v>4353</v>
      </c>
      <c r="B345" s="228" t="s">
        <v>12456</v>
      </c>
      <c r="C345" t="s">
        <v>22</v>
      </c>
    </row>
    <row r="346" spans="1:3" x14ac:dyDescent="0.25">
      <c r="A346" s="1">
        <v>4355</v>
      </c>
      <c r="B346" s="228" t="s">
        <v>12458</v>
      </c>
      <c r="C346" t="s">
        <v>22</v>
      </c>
    </row>
    <row r="347" spans="1:3" x14ac:dyDescent="0.25">
      <c r="A347" s="1">
        <v>4357</v>
      </c>
      <c r="B347" s="228" t="s">
        <v>12460</v>
      </c>
      <c r="C347" t="s">
        <v>22</v>
      </c>
    </row>
    <row r="348" spans="1:3" x14ac:dyDescent="0.25">
      <c r="A348" s="1">
        <v>4360</v>
      </c>
      <c r="B348" s="228" t="s">
        <v>12463</v>
      </c>
      <c r="C348" t="s">
        <v>22</v>
      </c>
    </row>
    <row r="349" spans="1:3" x14ac:dyDescent="0.25">
      <c r="A349" s="1">
        <v>4362</v>
      </c>
      <c r="B349" s="228" t="s">
        <v>12465</v>
      </c>
      <c r="C349" t="s">
        <v>22</v>
      </c>
    </row>
    <row r="350" spans="1:3" x14ac:dyDescent="0.25">
      <c r="A350" s="1">
        <v>4363</v>
      </c>
      <c r="B350" s="228" t="s">
        <v>12466</v>
      </c>
      <c r="C350" t="s">
        <v>22</v>
      </c>
    </row>
    <row r="351" spans="1:3" x14ac:dyDescent="0.25">
      <c r="A351" s="1">
        <v>4375</v>
      </c>
      <c r="B351" s="228" t="s">
        <v>12478</v>
      </c>
      <c r="C351" t="s">
        <v>22</v>
      </c>
    </row>
    <row r="352" spans="1:3" x14ac:dyDescent="0.25">
      <c r="A352" s="1">
        <v>4385</v>
      </c>
      <c r="B352" s="228" t="s">
        <v>12486</v>
      </c>
      <c r="C352" t="s">
        <v>22</v>
      </c>
    </row>
    <row r="353" spans="1:3" x14ac:dyDescent="0.25">
      <c r="A353" s="1">
        <v>4387</v>
      </c>
      <c r="B353" s="228" t="s">
        <v>12488</v>
      </c>
      <c r="C353" t="s">
        <v>22</v>
      </c>
    </row>
    <row r="354" spans="1:3" x14ac:dyDescent="0.25">
      <c r="A354" s="1">
        <v>4388</v>
      </c>
      <c r="B354" s="228" t="s">
        <v>12489</v>
      </c>
      <c r="C354" t="s">
        <v>22</v>
      </c>
    </row>
    <row r="355" spans="1:3" x14ac:dyDescent="0.25">
      <c r="A355" s="1">
        <v>4401</v>
      </c>
      <c r="B355" s="228" t="s">
        <v>12502</v>
      </c>
      <c r="C355" t="s">
        <v>22</v>
      </c>
    </row>
    <row r="356" spans="1:3" x14ac:dyDescent="0.25">
      <c r="A356" s="1">
        <v>4406</v>
      </c>
      <c r="B356" s="228" t="s">
        <v>12507</v>
      </c>
      <c r="C356" t="s">
        <v>22</v>
      </c>
    </row>
    <row r="357" spans="1:3" x14ac:dyDescent="0.25">
      <c r="A357" s="1">
        <v>4408</v>
      </c>
      <c r="B357" s="228" t="s">
        <v>12509</v>
      </c>
      <c r="C357" t="s">
        <v>22</v>
      </c>
    </row>
    <row r="358" spans="1:3" x14ac:dyDescent="0.25">
      <c r="A358" s="1">
        <v>4417</v>
      </c>
      <c r="B358" s="228" t="s">
        <v>12518</v>
      </c>
      <c r="C358" t="s">
        <v>22</v>
      </c>
    </row>
    <row r="359" spans="1:3" x14ac:dyDescent="0.25">
      <c r="A359" s="1">
        <v>4420</v>
      </c>
      <c r="B359" s="228" t="s">
        <v>12521</v>
      </c>
      <c r="C359" t="s">
        <v>22</v>
      </c>
    </row>
    <row r="360" spans="1:3" x14ac:dyDescent="0.25">
      <c r="A360" s="1">
        <v>4423</v>
      </c>
      <c r="B360" s="228" t="s">
        <v>12524</v>
      </c>
      <c r="C360" t="s">
        <v>22</v>
      </c>
    </row>
    <row r="361" spans="1:3" x14ac:dyDescent="0.25">
      <c r="A361" s="1">
        <v>4425</v>
      </c>
      <c r="B361" s="228" t="s">
        <v>12526</v>
      </c>
      <c r="C361" t="s">
        <v>22</v>
      </c>
    </row>
    <row r="362" spans="1:3" x14ac:dyDescent="0.25">
      <c r="A362" s="1">
        <v>4426</v>
      </c>
      <c r="B362" s="228" t="s">
        <v>12527</v>
      </c>
      <c r="C362" t="s">
        <v>22</v>
      </c>
    </row>
    <row r="363" spans="1:3" x14ac:dyDescent="0.25">
      <c r="A363" s="1">
        <v>4437</v>
      </c>
      <c r="B363" s="228" t="s">
        <v>12538</v>
      </c>
      <c r="C363" t="s">
        <v>22</v>
      </c>
    </row>
    <row r="364" spans="1:3" x14ac:dyDescent="0.25">
      <c r="A364" s="1">
        <v>4438</v>
      </c>
      <c r="B364" s="228" t="s">
        <v>12539</v>
      </c>
      <c r="C364" t="s">
        <v>22</v>
      </c>
    </row>
    <row r="365" spans="1:3" x14ac:dyDescent="0.25">
      <c r="A365" s="1">
        <v>4440</v>
      </c>
      <c r="B365" s="228" t="s">
        <v>12541</v>
      </c>
      <c r="C365" t="s">
        <v>22</v>
      </c>
    </row>
    <row r="366" spans="1:3" x14ac:dyDescent="0.25">
      <c r="A366" s="1">
        <v>4445</v>
      </c>
      <c r="B366" s="228" t="s">
        <v>12546</v>
      </c>
      <c r="C366" t="s">
        <v>22</v>
      </c>
    </row>
    <row r="367" spans="1:3" x14ac:dyDescent="0.25">
      <c r="A367" s="1">
        <v>4448</v>
      </c>
      <c r="B367" s="228" t="s">
        <v>12549</v>
      </c>
      <c r="C367" t="s">
        <v>22</v>
      </c>
    </row>
    <row r="368" spans="1:3" x14ac:dyDescent="0.25">
      <c r="A368" s="1">
        <v>4455</v>
      </c>
      <c r="B368" s="228" t="s">
        <v>12556</v>
      </c>
      <c r="C368" t="s">
        <v>22</v>
      </c>
    </row>
    <row r="369" spans="1:3" x14ac:dyDescent="0.25">
      <c r="A369" s="1">
        <v>4456</v>
      </c>
      <c r="B369" s="228" t="s">
        <v>12557</v>
      </c>
      <c r="C369" t="s">
        <v>22</v>
      </c>
    </row>
    <row r="370" spans="1:3" x14ac:dyDescent="0.25">
      <c r="A370" s="1">
        <v>4457</v>
      </c>
      <c r="B370" s="228" t="s">
        <v>12558</v>
      </c>
      <c r="C370" t="s">
        <v>22</v>
      </c>
    </row>
    <row r="371" spans="1:3" x14ac:dyDescent="0.25">
      <c r="A371" s="1">
        <v>4458</v>
      </c>
      <c r="B371" s="228" t="s">
        <v>12559</v>
      </c>
      <c r="C371" t="s">
        <v>22</v>
      </c>
    </row>
    <row r="372" spans="1:3" x14ac:dyDescent="0.25">
      <c r="A372" s="1">
        <v>4460</v>
      </c>
      <c r="B372" s="228" t="s">
        <v>12561</v>
      </c>
      <c r="C372" t="s">
        <v>22</v>
      </c>
    </row>
    <row r="373" spans="1:3" x14ac:dyDescent="0.25">
      <c r="A373" s="1">
        <v>4461</v>
      </c>
      <c r="B373" s="228" t="s">
        <v>12562</v>
      </c>
      <c r="C373" t="s">
        <v>22</v>
      </c>
    </row>
    <row r="374" spans="1:3" x14ac:dyDescent="0.25">
      <c r="A374" s="1">
        <v>4463</v>
      </c>
      <c r="B374" s="228" t="s">
        <v>12564</v>
      </c>
      <c r="C374" t="s">
        <v>22</v>
      </c>
    </row>
    <row r="375" spans="1:3" x14ac:dyDescent="0.25">
      <c r="A375" s="1">
        <v>4472</v>
      </c>
      <c r="B375" s="228" t="s">
        <v>12573</v>
      </c>
      <c r="C375" t="s">
        <v>22</v>
      </c>
    </row>
    <row r="376" spans="1:3" x14ac:dyDescent="0.25">
      <c r="A376" s="1">
        <v>4475</v>
      </c>
      <c r="B376" s="228" t="s">
        <v>12576</v>
      </c>
      <c r="C376" t="s">
        <v>22</v>
      </c>
    </row>
    <row r="377" spans="1:3" x14ac:dyDescent="0.25">
      <c r="A377" s="1">
        <v>4477</v>
      </c>
      <c r="B377" s="228" t="s">
        <v>12578</v>
      </c>
      <c r="C377" t="s">
        <v>22</v>
      </c>
    </row>
    <row r="378" spans="1:3" x14ac:dyDescent="0.25">
      <c r="A378" s="1">
        <v>4482</v>
      </c>
      <c r="B378" s="228" t="s">
        <v>12583</v>
      </c>
      <c r="C378" t="s">
        <v>22</v>
      </c>
    </row>
    <row r="379" spans="1:3" x14ac:dyDescent="0.25">
      <c r="A379" s="1">
        <v>4484</v>
      </c>
      <c r="B379" s="228" t="s">
        <v>12585</v>
      </c>
      <c r="C379" t="s">
        <v>22</v>
      </c>
    </row>
    <row r="380" spans="1:3" x14ac:dyDescent="0.25">
      <c r="A380" s="1">
        <v>4487</v>
      </c>
      <c r="B380" s="228" t="s">
        <v>12588</v>
      </c>
      <c r="C380" t="s">
        <v>13246</v>
      </c>
    </row>
    <row r="381" spans="1:3" x14ac:dyDescent="0.25">
      <c r="A381" s="1">
        <v>4490</v>
      </c>
      <c r="B381" s="228" t="s">
        <v>12591</v>
      </c>
      <c r="C381" t="s">
        <v>22</v>
      </c>
    </row>
    <row r="382" spans="1:3" x14ac:dyDescent="0.25">
      <c r="A382" s="1">
        <v>4511</v>
      </c>
      <c r="B382" s="228" t="s">
        <v>12612</v>
      </c>
      <c r="C382" t="s">
        <v>22</v>
      </c>
    </row>
    <row r="383" spans="1:3" x14ac:dyDescent="0.25">
      <c r="A383" s="1">
        <v>4515</v>
      </c>
      <c r="B383" s="228" t="s">
        <v>12616</v>
      </c>
      <c r="C383" t="s">
        <v>22</v>
      </c>
    </row>
    <row r="384" spans="1:3" x14ac:dyDescent="0.25">
      <c r="A384" s="1">
        <v>4516</v>
      </c>
      <c r="B384" s="228" t="s">
        <v>12617</v>
      </c>
      <c r="C384" t="s">
        <v>22</v>
      </c>
    </row>
    <row r="385" spans="1:3" x14ac:dyDescent="0.25">
      <c r="A385" s="1">
        <v>4517</v>
      </c>
      <c r="B385" s="228" t="s">
        <v>12618</v>
      </c>
      <c r="C385" t="s">
        <v>22</v>
      </c>
    </row>
    <row r="386" spans="1:3" x14ac:dyDescent="0.25">
      <c r="A386" s="1">
        <v>4520</v>
      </c>
      <c r="B386" s="228" t="s">
        <v>12621</v>
      </c>
      <c r="C386" t="s">
        <v>22</v>
      </c>
    </row>
    <row r="387" spans="1:3" x14ac:dyDescent="0.25">
      <c r="A387" s="1">
        <v>4523</v>
      </c>
      <c r="B387" s="228" t="s">
        <v>12624</v>
      </c>
      <c r="C387" t="s">
        <v>22</v>
      </c>
    </row>
    <row r="388" spans="1:3" x14ac:dyDescent="0.25">
      <c r="A388" s="1">
        <v>4532</v>
      </c>
      <c r="B388" s="228" t="s">
        <v>12633</v>
      </c>
      <c r="C388" t="s">
        <v>22</v>
      </c>
    </row>
    <row r="389" spans="1:3" x14ac:dyDescent="0.25">
      <c r="A389" s="1">
        <v>4533</v>
      </c>
      <c r="B389" s="228" t="s">
        <v>12634</v>
      </c>
      <c r="C389" t="s">
        <v>22</v>
      </c>
    </row>
    <row r="390" spans="1:3" x14ac:dyDescent="0.25">
      <c r="A390" s="1">
        <v>4534</v>
      </c>
      <c r="B390" s="228" t="s">
        <v>12635</v>
      </c>
      <c r="C390" t="s">
        <v>22</v>
      </c>
    </row>
    <row r="391" spans="1:3" x14ac:dyDescent="0.25">
      <c r="A391" s="1">
        <v>4535</v>
      </c>
      <c r="B391" s="228" t="s">
        <v>12636</v>
      </c>
      <c r="C391" t="s">
        <v>22</v>
      </c>
    </row>
    <row r="392" spans="1:3" x14ac:dyDescent="0.25">
      <c r="A392" s="1">
        <v>4538</v>
      </c>
      <c r="B392" s="228" t="s">
        <v>12639</v>
      </c>
      <c r="C392" t="s">
        <v>22</v>
      </c>
    </row>
    <row r="393" spans="1:3" x14ac:dyDescent="0.25">
      <c r="A393" s="1">
        <v>4539</v>
      </c>
      <c r="B393" s="228" t="s">
        <v>12640</v>
      </c>
      <c r="C393" t="s">
        <v>22</v>
      </c>
    </row>
    <row r="394" spans="1:3" x14ac:dyDescent="0.25">
      <c r="A394" s="1">
        <v>4540</v>
      </c>
      <c r="B394" s="228" t="s">
        <v>12641</v>
      </c>
      <c r="C394" t="s">
        <v>22</v>
      </c>
    </row>
    <row r="395" spans="1:3" x14ac:dyDescent="0.25">
      <c r="A395" s="1">
        <v>4541</v>
      </c>
      <c r="B395" s="228" t="s">
        <v>12642</v>
      </c>
      <c r="C395" t="s">
        <v>22</v>
      </c>
    </row>
    <row r="396" spans="1:3" x14ac:dyDescent="0.25">
      <c r="A396" s="1">
        <v>4542</v>
      </c>
      <c r="B396" s="228" t="s">
        <v>12643</v>
      </c>
      <c r="C396" t="s">
        <v>22</v>
      </c>
    </row>
    <row r="397" spans="1:3" x14ac:dyDescent="0.25">
      <c r="A397" s="1">
        <v>4543</v>
      </c>
      <c r="B397" s="228" t="s">
        <v>12644</v>
      </c>
      <c r="C397" t="s">
        <v>22</v>
      </c>
    </row>
    <row r="398" spans="1:3" x14ac:dyDescent="0.25">
      <c r="A398" s="1">
        <v>4544</v>
      </c>
      <c r="B398" s="228" t="s">
        <v>12645</v>
      </c>
      <c r="C398" t="s">
        <v>22</v>
      </c>
    </row>
    <row r="399" spans="1:3" x14ac:dyDescent="0.25">
      <c r="A399" s="1">
        <v>4545</v>
      </c>
      <c r="B399" s="228" t="s">
        <v>12646</v>
      </c>
      <c r="C399" t="s">
        <v>22</v>
      </c>
    </row>
    <row r="400" spans="1:3" x14ac:dyDescent="0.25">
      <c r="A400" s="1">
        <v>4547</v>
      </c>
      <c r="B400" s="228" t="s">
        <v>12648</v>
      </c>
      <c r="C400" t="s">
        <v>13246</v>
      </c>
    </row>
    <row r="401" spans="1:3" x14ac:dyDescent="0.25">
      <c r="A401" s="1">
        <v>4550</v>
      </c>
      <c r="B401" s="228" t="s">
        <v>12651</v>
      </c>
      <c r="C401" t="s">
        <v>22</v>
      </c>
    </row>
    <row r="402" spans="1:3" x14ac:dyDescent="0.25">
      <c r="A402" s="1">
        <v>4557</v>
      </c>
      <c r="B402" s="228" t="s">
        <v>12658</v>
      </c>
      <c r="C402" t="s">
        <v>22</v>
      </c>
    </row>
    <row r="403" spans="1:3" ht="30" x14ac:dyDescent="0.25">
      <c r="A403" s="1">
        <v>4558</v>
      </c>
      <c r="B403" s="228" t="s">
        <v>12659</v>
      </c>
      <c r="C403" t="s">
        <v>22</v>
      </c>
    </row>
    <row r="404" spans="1:3" x14ac:dyDescent="0.25">
      <c r="A404" s="1">
        <v>4559</v>
      </c>
      <c r="B404" s="228" t="s">
        <v>12660</v>
      </c>
      <c r="C404" t="s">
        <v>22</v>
      </c>
    </row>
    <row r="405" spans="1:3" x14ac:dyDescent="0.25">
      <c r="A405" s="1">
        <v>4566</v>
      </c>
      <c r="B405" s="228" t="s">
        <v>12667</v>
      </c>
      <c r="C405" t="s">
        <v>22</v>
      </c>
    </row>
    <row r="406" spans="1:3" x14ac:dyDescent="0.25">
      <c r="A406" s="1">
        <v>4567</v>
      </c>
      <c r="B406" s="228" t="s">
        <v>12668</v>
      </c>
      <c r="C406" t="s">
        <v>22</v>
      </c>
    </row>
    <row r="407" spans="1:3" x14ac:dyDescent="0.25">
      <c r="A407" s="1">
        <v>4568</v>
      </c>
      <c r="B407" s="228" t="s">
        <v>12669</v>
      </c>
      <c r="C407" t="s">
        <v>22</v>
      </c>
    </row>
    <row r="408" spans="1:3" x14ac:dyDescent="0.25">
      <c r="A408" s="1">
        <v>4569</v>
      </c>
      <c r="B408" s="228" t="s">
        <v>12670</v>
      </c>
      <c r="C408" t="s">
        <v>22</v>
      </c>
    </row>
    <row r="409" spans="1:3" x14ac:dyDescent="0.25">
      <c r="A409" s="1">
        <v>4572</v>
      </c>
      <c r="B409" s="228" t="s">
        <v>12673</v>
      </c>
      <c r="C409" t="s">
        <v>22</v>
      </c>
    </row>
    <row r="410" spans="1:3" x14ac:dyDescent="0.25">
      <c r="A410" s="1">
        <v>4574</v>
      </c>
      <c r="B410" s="228" t="s">
        <v>12675</v>
      </c>
      <c r="C410" t="s">
        <v>22</v>
      </c>
    </row>
    <row r="411" spans="1:3" x14ac:dyDescent="0.25">
      <c r="A411" s="1">
        <v>4575</v>
      </c>
      <c r="B411" s="228" t="s">
        <v>12676</v>
      </c>
      <c r="C411" t="s">
        <v>22</v>
      </c>
    </row>
    <row r="412" spans="1:3" x14ac:dyDescent="0.25">
      <c r="A412" s="1">
        <v>4576</v>
      </c>
      <c r="B412" s="228" t="s">
        <v>12677</v>
      </c>
      <c r="C412" t="s">
        <v>22</v>
      </c>
    </row>
    <row r="413" spans="1:3" x14ac:dyDescent="0.25">
      <c r="A413" s="1">
        <v>4577</v>
      </c>
      <c r="B413" s="228" t="s">
        <v>12678</v>
      </c>
      <c r="C413" t="s">
        <v>13246</v>
      </c>
    </row>
    <row r="414" spans="1:3" x14ac:dyDescent="0.25">
      <c r="A414" s="1">
        <v>4578</v>
      </c>
      <c r="B414" s="228" t="s">
        <v>12679</v>
      </c>
      <c r="C414" t="s">
        <v>22</v>
      </c>
    </row>
    <row r="415" spans="1:3" x14ac:dyDescent="0.25">
      <c r="A415" s="1">
        <v>4579</v>
      </c>
      <c r="B415" s="228" t="s">
        <v>12680</v>
      </c>
      <c r="C415" t="s">
        <v>22</v>
      </c>
    </row>
    <row r="416" spans="1:3" x14ac:dyDescent="0.25">
      <c r="A416" s="1">
        <v>4580</v>
      </c>
      <c r="B416" s="228" t="s">
        <v>12681</v>
      </c>
      <c r="C416" t="s">
        <v>22</v>
      </c>
    </row>
    <row r="417" spans="1:3" x14ac:dyDescent="0.25">
      <c r="A417" s="1">
        <v>4583</v>
      </c>
      <c r="B417" s="228" t="s">
        <v>12684</v>
      </c>
      <c r="C417" t="s">
        <v>22</v>
      </c>
    </row>
    <row r="418" spans="1:3" x14ac:dyDescent="0.25">
      <c r="A418" s="1">
        <v>4587</v>
      </c>
      <c r="B418" s="228" t="s">
        <v>12689</v>
      </c>
      <c r="C418" t="s">
        <v>22</v>
      </c>
    </row>
    <row r="419" spans="1:3" x14ac:dyDescent="0.25">
      <c r="A419" s="1">
        <v>4588</v>
      </c>
      <c r="B419" s="228" t="s">
        <v>12690</v>
      </c>
      <c r="C419" t="s">
        <v>22</v>
      </c>
    </row>
    <row r="420" spans="1:3" x14ac:dyDescent="0.25">
      <c r="A420" s="1">
        <v>4589</v>
      </c>
      <c r="B420" s="228" t="s">
        <v>12691</v>
      </c>
      <c r="C420" t="s">
        <v>22</v>
      </c>
    </row>
    <row r="421" spans="1:3" x14ac:dyDescent="0.25">
      <c r="A421" s="1">
        <v>4590</v>
      </c>
      <c r="B421" s="228" t="s">
        <v>12692</v>
      </c>
      <c r="C421" t="s">
        <v>22</v>
      </c>
    </row>
    <row r="422" spans="1:3" x14ac:dyDescent="0.25">
      <c r="A422" s="1">
        <v>4594</v>
      </c>
      <c r="B422" s="228" t="s">
        <v>12696</v>
      </c>
      <c r="C422" t="s">
        <v>22</v>
      </c>
    </row>
    <row r="423" spans="1:3" x14ac:dyDescent="0.25">
      <c r="A423" s="1">
        <v>4596</v>
      </c>
      <c r="B423" s="228" t="s">
        <v>12698</v>
      </c>
      <c r="C423" t="s">
        <v>22</v>
      </c>
    </row>
    <row r="424" spans="1:3" x14ac:dyDescent="0.25">
      <c r="A424" s="1">
        <v>4598</v>
      </c>
      <c r="B424" s="228" t="s">
        <v>12700</v>
      </c>
      <c r="C424" t="s">
        <v>22</v>
      </c>
    </row>
    <row r="425" spans="1:3" x14ac:dyDescent="0.25">
      <c r="A425" s="1">
        <v>4600</v>
      </c>
      <c r="B425" s="228" t="s">
        <v>12920</v>
      </c>
      <c r="C425" t="s">
        <v>13246</v>
      </c>
    </row>
    <row r="426" spans="1:3" x14ac:dyDescent="0.25">
      <c r="A426" s="1">
        <v>4601</v>
      </c>
      <c r="B426" s="228" t="s">
        <v>12702</v>
      </c>
      <c r="C426" t="s">
        <v>13246</v>
      </c>
    </row>
    <row r="427" spans="1:3" x14ac:dyDescent="0.25">
      <c r="A427" s="1">
        <v>4602</v>
      </c>
      <c r="B427" s="228" t="s">
        <v>12703</v>
      </c>
      <c r="C427" t="s">
        <v>22</v>
      </c>
    </row>
    <row r="428" spans="1:3" x14ac:dyDescent="0.25">
      <c r="A428" s="1">
        <v>4603</v>
      </c>
      <c r="B428" s="228" t="s">
        <v>12704</v>
      </c>
      <c r="C428" t="s">
        <v>22</v>
      </c>
    </row>
    <row r="429" spans="1:3" x14ac:dyDescent="0.25">
      <c r="A429" s="1">
        <v>4611</v>
      </c>
      <c r="B429" s="228" t="s">
        <v>12712</v>
      </c>
      <c r="C429" t="s">
        <v>22</v>
      </c>
    </row>
    <row r="430" spans="1:3" x14ac:dyDescent="0.25">
      <c r="A430" s="1">
        <v>4613</v>
      </c>
      <c r="B430" s="228" t="s">
        <v>12714</v>
      </c>
      <c r="C430" t="s">
        <v>22</v>
      </c>
    </row>
    <row r="431" spans="1:3" x14ac:dyDescent="0.25">
      <c r="A431" s="1">
        <v>4615</v>
      </c>
      <c r="B431" s="228" t="s">
        <v>12716</v>
      </c>
      <c r="C431" t="s">
        <v>22</v>
      </c>
    </row>
    <row r="432" spans="1:3" x14ac:dyDescent="0.25">
      <c r="A432" s="1">
        <v>4616</v>
      </c>
      <c r="B432" s="228" t="s">
        <v>12717</v>
      </c>
      <c r="C432" t="s">
        <v>22</v>
      </c>
    </row>
    <row r="433" spans="1:3" x14ac:dyDescent="0.25">
      <c r="A433" s="1">
        <v>4617</v>
      </c>
      <c r="B433" s="228" t="s">
        <v>12718</v>
      </c>
      <c r="C433" t="s">
        <v>22</v>
      </c>
    </row>
    <row r="434" spans="1:3" x14ac:dyDescent="0.25">
      <c r="A434" s="1">
        <v>4619</v>
      </c>
      <c r="B434" s="228" t="s">
        <v>12720</v>
      </c>
      <c r="C434" t="s">
        <v>22</v>
      </c>
    </row>
    <row r="435" spans="1:3" x14ac:dyDescent="0.25">
      <c r="A435" s="1">
        <v>4625</v>
      </c>
      <c r="B435" s="228" t="s">
        <v>12726</v>
      </c>
      <c r="C435" t="s">
        <v>22</v>
      </c>
    </row>
    <row r="436" spans="1:3" x14ac:dyDescent="0.25">
      <c r="A436" s="1">
        <v>4628</v>
      </c>
      <c r="B436" s="228" t="s">
        <v>12729</v>
      </c>
      <c r="C436" t="s">
        <v>22</v>
      </c>
    </row>
    <row r="437" spans="1:3" x14ac:dyDescent="0.25">
      <c r="A437" s="1">
        <v>4633</v>
      </c>
      <c r="B437" s="228" t="s">
        <v>12734</v>
      </c>
      <c r="C437" t="s">
        <v>22</v>
      </c>
    </row>
    <row r="438" spans="1:3" x14ac:dyDescent="0.25">
      <c r="A438" s="1">
        <v>4636</v>
      </c>
      <c r="B438" s="228" t="s">
        <v>12737</v>
      </c>
      <c r="C438" t="s">
        <v>22</v>
      </c>
    </row>
    <row r="439" spans="1:3" x14ac:dyDescent="0.25">
      <c r="A439" s="1">
        <v>4637</v>
      </c>
      <c r="B439" s="228" t="s">
        <v>12738</v>
      </c>
      <c r="C439" t="s">
        <v>22</v>
      </c>
    </row>
    <row r="440" spans="1:3" x14ac:dyDescent="0.25">
      <c r="A440" s="1">
        <v>4638</v>
      </c>
      <c r="B440" s="228" t="s">
        <v>12739</v>
      </c>
      <c r="C440" t="s">
        <v>22</v>
      </c>
    </row>
    <row r="441" spans="1:3" x14ac:dyDescent="0.25">
      <c r="A441" s="1">
        <v>4639</v>
      </c>
      <c r="B441" s="228" t="s">
        <v>12740</v>
      </c>
      <c r="C441" t="s">
        <v>22</v>
      </c>
    </row>
    <row r="442" spans="1:3" x14ac:dyDescent="0.25">
      <c r="A442" s="1">
        <v>4640</v>
      </c>
      <c r="B442" s="228" t="s">
        <v>12741</v>
      </c>
      <c r="C442" t="s">
        <v>22</v>
      </c>
    </row>
    <row r="443" spans="1:3" x14ac:dyDescent="0.25">
      <c r="A443" s="1">
        <v>4641</v>
      </c>
      <c r="B443" s="228" t="s">
        <v>12742</v>
      </c>
      <c r="C443" t="s">
        <v>22</v>
      </c>
    </row>
    <row r="444" spans="1:3" x14ac:dyDescent="0.25">
      <c r="A444" s="1">
        <v>4642</v>
      </c>
      <c r="B444" s="228" t="s">
        <v>12743</v>
      </c>
      <c r="C444" t="s">
        <v>22</v>
      </c>
    </row>
    <row r="445" spans="1:3" x14ac:dyDescent="0.25">
      <c r="A445" s="1">
        <v>4644</v>
      </c>
      <c r="B445" s="228" t="s">
        <v>12745</v>
      </c>
      <c r="C445" t="s">
        <v>22</v>
      </c>
    </row>
    <row r="446" spans="1:3" x14ac:dyDescent="0.25">
      <c r="A446" s="1">
        <v>4645</v>
      </c>
      <c r="B446" s="228" t="s">
        <v>12746</v>
      </c>
      <c r="C446" t="s">
        <v>22</v>
      </c>
    </row>
    <row r="447" spans="1:3" x14ac:dyDescent="0.25">
      <c r="A447" s="1">
        <v>4649</v>
      </c>
      <c r="B447" s="228" t="s">
        <v>12750</v>
      </c>
      <c r="C447" t="s">
        <v>22</v>
      </c>
    </row>
    <row r="448" spans="1:3" x14ac:dyDescent="0.25">
      <c r="A448" s="1">
        <v>4650</v>
      </c>
      <c r="B448" s="228" t="s">
        <v>12751</v>
      </c>
      <c r="C448" t="s">
        <v>22</v>
      </c>
    </row>
    <row r="449" spans="1:3" x14ac:dyDescent="0.25">
      <c r="A449" s="1">
        <v>4651</v>
      </c>
      <c r="B449" s="228" t="s">
        <v>12752</v>
      </c>
      <c r="C449" t="s">
        <v>22</v>
      </c>
    </row>
    <row r="450" spans="1:3" x14ac:dyDescent="0.25">
      <c r="A450" s="1">
        <v>4667</v>
      </c>
      <c r="B450" s="228" t="s">
        <v>12768</v>
      </c>
      <c r="C450" t="s">
        <v>13246</v>
      </c>
    </row>
    <row r="451" spans="1:3" x14ac:dyDescent="0.25">
      <c r="A451" s="1">
        <v>4670</v>
      </c>
      <c r="B451" s="228" t="s">
        <v>12771</v>
      </c>
      <c r="C451" t="s">
        <v>22</v>
      </c>
    </row>
    <row r="452" spans="1:3" x14ac:dyDescent="0.25">
      <c r="A452" s="1">
        <v>4675</v>
      </c>
      <c r="B452" s="228" t="s">
        <v>12776</v>
      </c>
      <c r="C452" t="s">
        <v>13246</v>
      </c>
    </row>
    <row r="453" spans="1:3" x14ac:dyDescent="0.25">
      <c r="A453" s="1">
        <v>4679</v>
      </c>
      <c r="B453" s="228" t="s">
        <v>12780</v>
      </c>
      <c r="C453" t="s">
        <v>13246</v>
      </c>
    </row>
    <row r="454" spans="1:3" x14ac:dyDescent="0.25">
      <c r="A454" s="1">
        <v>4683</v>
      </c>
      <c r="B454" s="228" t="s">
        <v>12784</v>
      </c>
      <c r="C454" t="s">
        <v>22</v>
      </c>
    </row>
    <row r="455" spans="1:3" ht="30" x14ac:dyDescent="0.25">
      <c r="A455" s="1">
        <v>4684</v>
      </c>
      <c r="B455" s="228" t="s">
        <v>12785</v>
      </c>
      <c r="C455" t="s">
        <v>22</v>
      </c>
    </row>
    <row r="456" spans="1:3" x14ac:dyDescent="0.25">
      <c r="A456" s="1">
        <v>4689</v>
      </c>
      <c r="B456" s="228" t="s">
        <v>12790</v>
      </c>
      <c r="C456" t="s">
        <v>13246</v>
      </c>
    </row>
    <row r="457" spans="1:3" x14ac:dyDescent="0.25">
      <c r="A457" s="1">
        <v>4690</v>
      </c>
      <c r="B457" s="228" t="s">
        <v>12791</v>
      </c>
      <c r="C457" t="s">
        <v>13246</v>
      </c>
    </row>
    <row r="458" spans="1:3" x14ac:dyDescent="0.25">
      <c r="A458" s="1">
        <v>4692</v>
      </c>
      <c r="B458" s="228" t="s">
        <v>12793</v>
      </c>
      <c r="C458" t="s">
        <v>22</v>
      </c>
    </row>
    <row r="459" spans="1:3" x14ac:dyDescent="0.25">
      <c r="A459" s="1">
        <v>4694</v>
      </c>
      <c r="B459" s="228" t="s">
        <v>12795</v>
      </c>
      <c r="C459" t="s">
        <v>22</v>
      </c>
    </row>
    <row r="460" spans="1:3" x14ac:dyDescent="0.25">
      <c r="A460" s="1">
        <v>4696</v>
      </c>
      <c r="B460" s="228" t="s">
        <v>12797</v>
      </c>
      <c r="C460" t="s">
        <v>22</v>
      </c>
    </row>
    <row r="461" spans="1:3" x14ac:dyDescent="0.25">
      <c r="A461" s="1">
        <v>4698</v>
      </c>
      <c r="B461" s="228" t="s">
        <v>12799</v>
      </c>
      <c r="C461" t="s">
        <v>22</v>
      </c>
    </row>
    <row r="462" spans="1:3" x14ac:dyDescent="0.25">
      <c r="A462" s="1">
        <v>4699</v>
      </c>
      <c r="B462" s="228" t="s">
        <v>12800</v>
      </c>
      <c r="C462" t="s">
        <v>22</v>
      </c>
    </row>
    <row r="463" spans="1:3" x14ac:dyDescent="0.25">
      <c r="A463" s="1">
        <v>4705</v>
      </c>
      <c r="B463" s="228" t="s">
        <v>12806</v>
      </c>
      <c r="C463" t="s">
        <v>13246</v>
      </c>
    </row>
    <row r="464" spans="1:3" x14ac:dyDescent="0.25">
      <c r="A464" s="1">
        <v>4707</v>
      </c>
      <c r="B464" s="228" t="s">
        <v>12808</v>
      </c>
      <c r="C464" t="s">
        <v>22</v>
      </c>
    </row>
    <row r="465" spans="1:3" x14ac:dyDescent="0.25">
      <c r="A465" s="1">
        <v>4710</v>
      </c>
      <c r="B465" s="228" t="s">
        <v>12811</v>
      </c>
      <c r="C465" t="s">
        <v>13246</v>
      </c>
    </row>
    <row r="466" spans="1:3" x14ac:dyDescent="0.25">
      <c r="A466" s="1">
        <v>4711</v>
      </c>
      <c r="B466" s="228" t="s">
        <v>12812</v>
      </c>
      <c r="C466" t="s">
        <v>13246</v>
      </c>
    </row>
    <row r="467" spans="1:3" x14ac:dyDescent="0.25">
      <c r="A467" s="1">
        <v>4712</v>
      </c>
      <c r="B467" s="228" t="s">
        <v>12813</v>
      </c>
      <c r="C467" t="s">
        <v>13246</v>
      </c>
    </row>
    <row r="468" spans="1:3" x14ac:dyDescent="0.25">
      <c r="A468" s="1">
        <v>4717</v>
      </c>
      <c r="B468" s="228" t="s">
        <v>12818</v>
      </c>
      <c r="C468" t="s">
        <v>13246</v>
      </c>
    </row>
    <row r="469" spans="1:3" x14ac:dyDescent="0.25">
      <c r="A469" s="1">
        <v>4720</v>
      </c>
      <c r="B469" s="228" t="s">
        <v>12821</v>
      </c>
      <c r="C469" t="s">
        <v>13246</v>
      </c>
    </row>
    <row r="470" spans="1:3" x14ac:dyDescent="0.25">
      <c r="A470" s="1">
        <v>4722</v>
      </c>
      <c r="B470" s="228" t="s">
        <v>12823</v>
      </c>
      <c r="C470" t="s">
        <v>22</v>
      </c>
    </row>
    <row r="471" spans="1:3" x14ac:dyDescent="0.25">
      <c r="A471" s="1">
        <v>4723</v>
      </c>
      <c r="B471" s="228" t="s">
        <v>12824</v>
      </c>
      <c r="C471" t="s">
        <v>22</v>
      </c>
    </row>
    <row r="472" spans="1:3" ht="45" x14ac:dyDescent="0.25">
      <c r="A472" s="1">
        <v>4725</v>
      </c>
      <c r="B472" s="228" t="s">
        <v>12826</v>
      </c>
      <c r="C472" t="s">
        <v>13246</v>
      </c>
    </row>
    <row r="473" spans="1:3" x14ac:dyDescent="0.25">
      <c r="A473" s="1">
        <v>4727</v>
      </c>
      <c r="B473" s="228" t="s">
        <v>12828</v>
      </c>
      <c r="C473" t="s">
        <v>13246</v>
      </c>
    </row>
    <row r="474" spans="1:3" x14ac:dyDescent="0.25">
      <c r="A474" s="1">
        <v>4728</v>
      </c>
      <c r="B474" s="228" t="s">
        <v>12829</v>
      </c>
      <c r="C474" t="s">
        <v>13246</v>
      </c>
    </row>
    <row r="475" spans="1:3" x14ac:dyDescent="0.25">
      <c r="A475" s="1">
        <v>4731</v>
      </c>
      <c r="B475" s="228" t="s">
        <v>12832</v>
      </c>
      <c r="C475" t="s">
        <v>22</v>
      </c>
    </row>
    <row r="476" spans="1:3" x14ac:dyDescent="0.25">
      <c r="A476" s="1">
        <v>4733</v>
      </c>
      <c r="B476" s="228" t="s">
        <v>12834</v>
      </c>
      <c r="C476" t="s">
        <v>22</v>
      </c>
    </row>
    <row r="477" spans="1:3" x14ac:dyDescent="0.25">
      <c r="A477" s="1">
        <v>4734</v>
      </c>
      <c r="B477" s="228" t="s">
        <v>12835</v>
      </c>
      <c r="C477" t="s">
        <v>22</v>
      </c>
    </row>
    <row r="478" spans="1:3" x14ac:dyDescent="0.25">
      <c r="A478" s="1">
        <v>4735</v>
      </c>
      <c r="B478" s="228" t="s">
        <v>12836</v>
      </c>
      <c r="C478" t="s">
        <v>22</v>
      </c>
    </row>
    <row r="479" spans="1:3" x14ac:dyDescent="0.25">
      <c r="A479" s="1">
        <v>4736</v>
      </c>
      <c r="B479" s="228" t="s">
        <v>12837</v>
      </c>
      <c r="C479" t="s">
        <v>13246</v>
      </c>
    </row>
    <row r="480" spans="1:3" x14ac:dyDescent="0.25">
      <c r="A480" s="1">
        <v>4737</v>
      </c>
      <c r="B480" s="228" t="s">
        <v>12838</v>
      </c>
      <c r="C480" t="s">
        <v>13246</v>
      </c>
    </row>
    <row r="481" spans="1:3" x14ac:dyDescent="0.25">
      <c r="A481" s="1">
        <v>4741</v>
      </c>
      <c r="B481" s="228" t="s">
        <v>12842</v>
      </c>
      <c r="C481" t="s">
        <v>22</v>
      </c>
    </row>
    <row r="482" spans="1:3" x14ac:dyDescent="0.25">
      <c r="A482" s="1">
        <v>4748</v>
      </c>
      <c r="B482" s="228" t="s">
        <v>12849</v>
      </c>
      <c r="C482" t="s">
        <v>22</v>
      </c>
    </row>
    <row r="483" spans="1:3" x14ac:dyDescent="0.25">
      <c r="A483" s="1">
        <v>4751</v>
      </c>
      <c r="B483" s="228" t="s">
        <v>12852</v>
      </c>
      <c r="C483" t="s">
        <v>22</v>
      </c>
    </row>
    <row r="484" spans="1:3" x14ac:dyDescent="0.25">
      <c r="A484" s="1">
        <v>4753</v>
      </c>
      <c r="B484" s="228" t="s">
        <v>12854</v>
      </c>
      <c r="C484" t="s">
        <v>13246</v>
      </c>
    </row>
    <row r="485" spans="1:3" x14ac:dyDescent="0.25">
      <c r="A485" s="1">
        <v>4754</v>
      </c>
      <c r="B485" s="228" t="s">
        <v>12855</v>
      </c>
      <c r="C485" t="s">
        <v>13246</v>
      </c>
    </row>
    <row r="486" spans="1:3" x14ac:dyDescent="0.25">
      <c r="A486" s="1">
        <v>4755</v>
      </c>
      <c r="B486" s="228" t="s">
        <v>12856</v>
      </c>
      <c r="C486" t="s">
        <v>13246</v>
      </c>
    </row>
    <row r="487" spans="1:3" x14ac:dyDescent="0.25">
      <c r="A487" s="1">
        <v>4756</v>
      </c>
      <c r="B487" s="228" t="s">
        <v>12857</v>
      </c>
      <c r="C487" t="s">
        <v>13246</v>
      </c>
    </row>
    <row r="488" spans="1:3" x14ac:dyDescent="0.25">
      <c r="A488" s="1">
        <v>4757</v>
      </c>
      <c r="B488" s="228" t="s">
        <v>12858</v>
      </c>
      <c r="C488" t="s">
        <v>13246</v>
      </c>
    </row>
    <row r="489" spans="1:3" x14ac:dyDescent="0.25">
      <c r="A489" s="1">
        <v>4763</v>
      </c>
      <c r="B489" s="228" t="s">
        <v>12864</v>
      </c>
      <c r="C489" t="s">
        <v>13246</v>
      </c>
    </row>
    <row r="490" spans="1:3" x14ac:dyDescent="0.25">
      <c r="A490" s="1">
        <v>4771</v>
      </c>
      <c r="B490" s="228" t="s">
        <v>12872</v>
      </c>
      <c r="C490" t="s">
        <v>13246</v>
      </c>
    </row>
    <row r="491" spans="1:3" x14ac:dyDescent="0.25">
      <c r="A491" s="1">
        <v>4772</v>
      </c>
      <c r="B491" s="228" t="s">
        <v>12873</v>
      </c>
      <c r="C491" t="s">
        <v>13246</v>
      </c>
    </row>
    <row r="492" spans="1:3" ht="30" x14ac:dyDescent="0.25">
      <c r="A492" s="1">
        <v>4774</v>
      </c>
      <c r="B492" s="228" t="s">
        <v>14294</v>
      </c>
      <c r="C492" t="s">
        <v>13246</v>
      </c>
    </row>
    <row r="493" spans="1:3" x14ac:dyDescent="0.25">
      <c r="A493" s="1">
        <v>4781</v>
      </c>
      <c r="B493" s="228" t="s">
        <v>14132</v>
      </c>
      <c r="C493" t="s">
        <v>22</v>
      </c>
    </row>
    <row r="494" spans="1:3" x14ac:dyDescent="0.25">
      <c r="A494" s="1">
        <v>4794</v>
      </c>
      <c r="B494" s="228" t="s">
        <v>14143</v>
      </c>
      <c r="C494" t="s">
        <v>22</v>
      </c>
    </row>
    <row r="495" spans="1:3" x14ac:dyDescent="0.25">
      <c r="A495" s="1">
        <v>4796</v>
      </c>
      <c r="B495" s="228" t="s">
        <v>14145</v>
      </c>
      <c r="C495" t="s">
        <v>13246</v>
      </c>
    </row>
    <row r="496" spans="1:3" x14ac:dyDescent="0.25">
      <c r="A496" s="1">
        <v>4797</v>
      </c>
      <c r="B496" s="228" t="s">
        <v>14146</v>
      </c>
      <c r="C496" t="s">
        <v>13246</v>
      </c>
    </row>
    <row r="497" spans="1:3" ht="30" x14ac:dyDescent="0.25">
      <c r="A497" s="1">
        <v>4800</v>
      </c>
      <c r="B497" s="228" t="s">
        <v>14148</v>
      </c>
      <c r="C497" t="s">
        <v>13246</v>
      </c>
    </row>
    <row r="498" spans="1:3" x14ac:dyDescent="0.25">
      <c r="A498" s="1">
        <v>4801</v>
      </c>
      <c r="B498" s="228" t="s">
        <v>14149</v>
      </c>
      <c r="C498" t="s">
        <v>13246</v>
      </c>
    </row>
    <row r="499" spans="1:3" x14ac:dyDescent="0.25">
      <c r="A499" s="1">
        <v>4805</v>
      </c>
      <c r="B499" s="228" t="s">
        <v>13349</v>
      </c>
      <c r="C499" t="s">
        <v>13246</v>
      </c>
    </row>
    <row r="500" spans="1:3" x14ac:dyDescent="0.25">
      <c r="A500" s="1">
        <v>4806</v>
      </c>
      <c r="B500" s="228" t="s">
        <v>13350</v>
      </c>
      <c r="C500" t="s">
        <v>13246</v>
      </c>
    </row>
    <row r="501" spans="1:3" x14ac:dyDescent="0.25">
      <c r="A501" s="1">
        <v>4811</v>
      </c>
      <c r="B501" s="228" t="s">
        <v>13361</v>
      </c>
      <c r="C501" t="s">
        <v>22</v>
      </c>
    </row>
    <row r="502" spans="1:3" x14ac:dyDescent="0.25">
      <c r="A502" s="1">
        <v>4812</v>
      </c>
      <c r="B502" s="228" t="s">
        <v>13364</v>
      </c>
      <c r="C502" t="s">
        <v>22</v>
      </c>
    </row>
    <row r="503" spans="1:3" ht="30" x14ac:dyDescent="0.25">
      <c r="A503" s="1">
        <v>4814</v>
      </c>
      <c r="B503" s="228" t="s">
        <v>13368</v>
      </c>
      <c r="C503" t="s">
        <v>13246</v>
      </c>
    </row>
    <row r="504" spans="1:3" x14ac:dyDescent="0.25">
      <c r="A504" s="1">
        <v>4815</v>
      </c>
      <c r="B504" s="228" t="s">
        <v>13370</v>
      </c>
      <c r="C504" t="s">
        <v>13246</v>
      </c>
    </row>
    <row r="505" spans="1:3" x14ac:dyDescent="0.25">
      <c r="A505" s="1">
        <v>4816</v>
      </c>
      <c r="B505" s="228" t="s">
        <v>13372</v>
      </c>
      <c r="C505" t="s">
        <v>22</v>
      </c>
    </row>
    <row r="506" spans="1:3" x14ac:dyDescent="0.25">
      <c r="A506" s="1">
        <v>4817</v>
      </c>
      <c r="B506" s="228" t="s">
        <v>13373</v>
      </c>
      <c r="C506" t="s">
        <v>22</v>
      </c>
    </row>
    <row r="507" spans="1:3" x14ac:dyDescent="0.25">
      <c r="A507" s="1">
        <v>4819</v>
      </c>
      <c r="B507" s="228" t="s">
        <v>13378</v>
      </c>
      <c r="C507" t="s">
        <v>13246</v>
      </c>
    </row>
    <row r="508" spans="1:3" x14ac:dyDescent="0.25">
      <c r="A508" s="1">
        <v>4820</v>
      </c>
      <c r="B508" s="228" t="s">
        <v>13383</v>
      </c>
      <c r="C508" t="s">
        <v>13246</v>
      </c>
    </row>
    <row r="509" spans="1:3" x14ac:dyDescent="0.25">
      <c r="A509" s="1">
        <v>4828</v>
      </c>
      <c r="B509" s="228" t="s">
        <v>13402</v>
      </c>
      <c r="C509" t="s">
        <v>22</v>
      </c>
    </row>
    <row r="510" spans="1:3" x14ac:dyDescent="0.25">
      <c r="A510" s="1">
        <v>4831</v>
      </c>
      <c r="B510" s="228" t="s">
        <v>13415</v>
      </c>
      <c r="C510" t="s">
        <v>13246</v>
      </c>
    </row>
    <row r="511" spans="1:3" x14ac:dyDescent="0.25">
      <c r="A511" s="1">
        <v>4837</v>
      </c>
      <c r="B511" s="228" t="s">
        <v>13427</v>
      </c>
      <c r="C511" t="s">
        <v>13246</v>
      </c>
    </row>
    <row r="512" spans="1:3" x14ac:dyDescent="0.25">
      <c r="A512" s="1">
        <v>4838</v>
      </c>
      <c r="B512" s="228" t="s">
        <v>13432</v>
      </c>
      <c r="C512" t="s">
        <v>13246</v>
      </c>
    </row>
    <row r="513" spans="1:3" x14ac:dyDescent="0.25">
      <c r="A513" s="1">
        <v>4842</v>
      </c>
      <c r="B513" s="228" t="s">
        <v>13440</v>
      </c>
      <c r="C513" t="s">
        <v>22</v>
      </c>
    </row>
    <row r="514" spans="1:3" x14ac:dyDescent="0.25">
      <c r="A514" s="1">
        <v>4843</v>
      </c>
      <c r="B514" s="228" t="s">
        <v>13442</v>
      </c>
      <c r="C514" t="s">
        <v>22</v>
      </c>
    </row>
    <row r="515" spans="1:3" x14ac:dyDescent="0.25">
      <c r="A515" s="1">
        <v>4845</v>
      </c>
      <c r="B515" s="228" t="s">
        <v>13447</v>
      </c>
      <c r="C515" t="s">
        <v>13246</v>
      </c>
    </row>
    <row r="516" spans="1:3" x14ac:dyDescent="0.25">
      <c r="A516" s="1">
        <v>4846</v>
      </c>
      <c r="B516" s="228" t="s">
        <v>13448</v>
      </c>
      <c r="C516" t="s">
        <v>13246</v>
      </c>
    </row>
    <row r="517" spans="1:3" x14ac:dyDescent="0.25">
      <c r="A517" s="1">
        <v>4847</v>
      </c>
      <c r="B517" s="228" t="s">
        <v>13450</v>
      </c>
      <c r="C517" t="s">
        <v>13246</v>
      </c>
    </row>
    <row r="518" spans="1:3" x14ac:dyDescent="0.25">
      <c r="A518" s="1">
        <v>4848</v>
      </c>
      <c r="B518" s="228" t="s">
        <v>13452</v>
      </c>
      <c r="C518" t="s">
        <v>13246</v>
      </c>
    </row>
    <row r="519" spans="1:3" x14ac:dyDescent="0.25">
      <c r="A519" s="1">
        <v>4849</v>
      </c>
      <c r="B519" s="228" t="s">
        <v>13454</v>
      </c>
      <c r="C519" t="s">
        <v>13246</v>
      </c>
    </row>
    <row r="520" spans="1:3" x14ac:dyDescent="0.25">
      <c r="A520" s="1">
        <v>4850</v>
      </c>
      <c r="B520" s="228" t="s">
        <v>13458</v>
      </c>
      <c r="C520" t="s">
        <v>13246</v>
      </c>
    </row>
    <row r="521" spans="1:3" x14ac:dyDescent="0.25">
      <c r="A521" s="1">
        <v>4851</v>
      </c>
      <c r="B521" s="228" t="s">
        <v>13460</v>
      </c>
      <c r="C521" t="s">
        <v>13246</v>
      </c>
    </row>
    <row r="522" spans="1:3" x14ac:dyDescent="0.25">
      <c r="A522" s="1">
        <v>4852</v>
      </c>
      <c r="B522" s="228" t="s">
        <v>13462</v>
      </c>
      <c r="C522" t="s">
        <v>13246</v>
      </c>
    </row>
    <row r="523" spans="1:3" x14ac:dyDescent="0.25">
      <c r="A523" s="1">
        <v>4853</v>
      </c>
      <c r="B523" s="228" t="s">
        <v>13464</v>
      </c>
      <c r="C523" t="s">
        <v>13246</v>
      </c>
    </row>
    <row r="524" spans="1:3" x14ac:dyDescent="0.25">
      <c r="A524" s="1">
        <v>4854</v>
      </c>
      <c r="B524" s="228" t="s">
        <v>13466</v>
      </c>
      <c r="C524" t="s">
        <v>13246</v>
      </c>
    </row>
    <row r="525" spans="1:3" x14ac:dyDescent="0.25">
      <c r="A525" s="1">
        <v>4855</v>
      </c>
      <c r="B525" s="228" t="s">
        <v>13469</v>
      </c>
      <c r="C525" t="s">
        <v>13246</v>
      </c>
    </row>
    <row r="526" spans="1:3" x14ac:dyDescent="0.25">
      <c r="A526" s="1">
        <v>4856</v>
      </c>
      <c r="B526" s="228" t="s">
        <v>13471</v>
      </c>
      <c r="C526" t="s">
        <v>13246</v>
      </c>
    </row>
    <row r="527" spans="1:3" x14ac:dyDescent="0.25">
      <c r="A527" s="1">
        <v>4857</v>
      </c>
      <c r="B527" s="228" t="s">
        <v>13473</v>
      </c>
      <c r="C527" t="s">
        <v>13246</v>
      </c>
    </row>
    <row r="528" spans="1:3" x14ac:dyDescent="0.25">
      <c r="A528" s="1">
        <v>4858</v>
      </c>
      <c r="B528" s="228" t="s">
        <v>13475</v>
      </c>
      <c r="C528" t="s">
        <v>13246</v>
      </c>
    </row>
    <row r="529" spans="1:3" x14ac:dyDescent="0.25">
      <c r="A529" s="1">
        <v>4859</v>
      </c>
      <c r="B529" s="228" t="s">
        <v>13477</v>
      </c>
      <c r="C529" t="s">
        <v>13246</v>
      </c>
    </row>
    <row r="530" spans="1:3" x14ac:dyDescent="0.25">
      <c r="A530" s="1">
        <v>4860</v>
      </c>
      <c r="B530" s="228" t="s">
        <v>13480</v>
      </c>
      <c r="C530" t="s">
        <v>13246</v>
      </c>
    </row>
    <row r="531" spans="1:3" x14ac:dyDescent="0.25">
      <c r="A531" s="1">
        <v>4861</v>
      </c>
      <c r="B531" s="228" t="s">
        <v>13482</v>
      </c>
      <c r="C531" t="s">
        <v>13246</v>
      </c>
    </row>
    <row r="532" spans="1:3" x14ac:dyDescent="0.25">
      <c r="A532" s="1">
        <v>4862</v>
      </c>
      <c r="B532" s="228" t="s">
        <v>13485</v>
      </c>
      <c r="C532" t="s">
        <v>13246</v>
      </c>
    </row>
    <row r="533" spans="1:3" x14ac:dyDescent="0.25">
      <c r="A533" s="1">
        <v>4863</v>
      </c>
      <c r="B533" s="228" t="s">
        <v>13487</v>
      </c>
      <c r="C533" t="s">
        <v>13246</v>
      </c>
    </row>
    <row r="534" spans="1:3" x14ac:dyDescent="0.25">
      <c r="A534" s="1">
        <v>4864</v>
      </c>
      <c r="B534" s="228" t="s">
        <v>13489</v>
      </c>
      <c r="C534" t="s">
        <v>13246</v>
      </c>
    </row>
    <row r="535" spans="1:3" x14ac:dyDescent="0.25">
      <c r="A535" s="1">
        <v>4865</v>
      </c>
      <c r="B535" s="228" t="s">
        <v>13491</v>
      </c>
      <c r="C535" t="s">
        <v>13246</v>
      </c>
    </row>
    <row r="536" spans="1:3" x14ac:dyDescent="0.25">
      <c r="A536" s="1">
        <v>4866</v>
      </c>
      <c r="B536" s="228" t="s">
        <v>13493</v>
      </c>
      <c r="C536" t="s">
        <v>13246</v>
      </c>
    </row>
    <row r="537" spans="1:3" x14ac:dyDescent="0.25">
      <c r="A537" s="1">
        <v>4873</v>
      </c>
      <c r="B537" s="228" t="s">
        <v>13504</v>
      </c>
      <c r="C537" t="s">
        <v>22</v>
      </c>
    </row>
    <row r="538" spans="1:3" x14ac:dyDescent="0.25">
      <c r="A538" s="1">
        <v>4877</v>
      </c>
      <c r="B538" s="228" t="s">
        <v>13511</v>
      </c>
      <c r="C538" t="s">
        <v>22</v>
      </c>
    </row>
    <row r="539" spans="1:3" x14ac:dyDescent="0.25">
      <c r="A539" s="1">
        <v>4878</v>
      </c>
      <c r="B539" s="228" t="s">
        <v>13513</v>
      </c>
      <c r="C539" t="s">
        <v>13246</v>
      </c>
    </row>
    <row r="540" spans="1:3" x14ac:dyDescent="0.25">
      <c r="A540" s="1">
        <v>4883</v>
      </c>
      <c r="B540" s="228" t="s">
        <v>13786</v>
      </c>
      <c r="C540" t="s">
        <v>13246</v>
      </c>
    </row>
    <row r="541" spans="1:3" x14ac:dyDescent="0.25">
      <c r="A541" s="1">
        <v>4897</v>
      </c>
      <c r="B541" s="228" t="s">
        <v>13813</v>
      </c>
      <c r="C541" t="s">
        <v>13246</v>
      </c>
    </row>
    <row r="542" spans="1:3" x14ac:dyDescent="0.25">
      <c r="A542" s="1">
        <v>4907</v>
      </c>
      <c r="B542" s="228" t="s">
        <v>13830</v>
      </c>
      <c r="C542" t="s">
        <v>13246</v>
      </c>
    </row>
    <row r="543" spans="1:3" x14ac:dyDescent="0.25">
      <c r="A543" s="1">
        <v>4908</v>
      </c>
      <c r="B543" s="228" t="s">
        <v>13831</v>
      </c>
      <c r="C543" t="s">
        <v>13246</v>
      </c>
    </row>
    <row r="544" spans="1:3" x14ac:dyDescent="0.25">
      <c r="A544" s="1">
        <v>4909</v>
      </c>
      <c r="B544" s="228" t="s">
        <v>13832</v>
      </c>
      <c r="C544" t="s">
        <v>13246</v>
      </c>
    </row>
    <row r="545" spans="1:3" x14ac:dyDescent="0.25">
      <c r="A545" s="1">
        <v>4910</v>
      </c>
      <c r="B545" s="228" t="s">
        <v>13833</v>
      </c>
      <c r="C545" t="s">
        <v>13246</v>
      </c>
    </row>
    <row r="546" spans="1:3" x14ac:dyDescent="0.25">
      <c r="A546" s="1">
        <v>4911</v>
      </c>
      <c r="B546" s="228" t="s">
        <v>13834</v>
      </c>
      <c r="C546" t="s">
        <v>13246</v>
      </c>
    </row>
    <row r="547" spans="1:3" x14ac:dyDescent="0.25">
      <c r="A547" s="1">
        <v>4912</v>
      </c>
      <c r="B547" s="228" t="s">
        <v>13835</v>
      </c>
      <c r="C547" t="s">
        <v>13246</v>
      </c>
    </row>
    <row r="548" spans="1:3" x14ac:dyDescent="0.25">
      <c r="A548" s="1">
        <v>4921</v>
      </c>
      <c r="B548" s="228" t="s">
        <v>13848</v>
      </c>
      <c r="C548" t="s">
        <v>13246</v>
      </c>
    </row>
    <row r="549" spans="1:3" x14ac:dyDescent="0.25">
      <c r="A549" s="1">
        <v>4922</v>
      </c>
      <c r="B549" s="228" t="s">
        <v>13849</v>
      </c>
      <c r="C549" t="s">
        <v>13246</v>
      </c>
    </row>
    <row r="550" spans="1:3" x14ac:dyDescent="0.25">
      <c r="A550" s="1">
        <v>4923</v>
      </c>
      <c r="B550" s="228" t="s">
        <v>13851</v>
      </c>
      <c r="C550" t="s">
        <v>13246</v>
      </c>
    </row>
    <row r="551" spans="1:3" x14ac:dyDescent="0.25">
      <c r="A551" s="1">
        <v>4931</v>
      </c>
      <c r="B551" s="228" t="s">
        <v>13864</v>
      </c>
      <c r="C551" t="s">
        <v>13246</v>
      </c>
    </row>
    <row r="552" spans="1:3" x14ac:dyDescent="0.25">
      <c r="A552" s="1">
        <v>4932</v>
      </c>
      <c r="B552" s="228" t="s">
        <v>13865</v>
      </c>
      <c r="C552" t="s">
        <v>13246</v>
      </c>
    </row>
    <row r="553" spans="1:3" x14ac:dyDescent="0.25">
      <c r="A553" s="1">
        <v>4933</v>
      </c>
      <c r="B553" s="228" t="s">
        <v>13866</v>
      </c>
      <c r="C553" t="s">
        <v>13246</v>
      </c>
    </row>
    <row r="554" spans="1:3" x14ac:dyDescent="0.25">
      <c r="A554" s="1">
        <v>4936</v>
      </c>
      <c r="B554" s="228" t="s">
        <v>13870</v>
      </c>
      <c r="C554" t="s">
        <v>13246</v>
      </c>
    </row>
    <row r="555" spans="1:3" x14ac:dyDescent="0.25">
      <c r="A555" s="1">
        <v>4937</v>
      </c>
      <c r="B555" s="228" t="s">
        <v>13871</v>
      </c>
      <c r="C555" t="s">
        <v>13246</v>
      </c>
    </row>
    <row r="556" spans="1:3" x14ac:dyDescent="0.25">
      <c r="A556" s="1">
        <v>4947</v>
      </c>
      <c r="B556" s="228" t="s">
        <v>13930</v>
      </c>
      <c r="C556" t="s">
        <v>13246</v>
      </c>
    </row>
    <row r="557" spans="1:3" x14ac:dyDescent="0.25">
      <c r="A557" s="1">
        <v>4949</v>
      </c>
      <c r="B557" s="228" t="s">
        <v>13932</v>
      </c>
      <c r="C557" t="s">
        <v>22</v>
      </c>
    </row>
    <row r="558" spans="1:3" x14ac:dyDescent="0.25">
      <c r="A558" s="1">
        <v>4950</v>
      </c>
      <c r="B558" s="228" t="s">
        <v>13933</v>
      </c>
      <c r="C558" t="s">
        <v>13246</v>
      </c>
    </row>
    <row r="559" spans="1:3" x14ac:dyDescent="0.25">
      <c r="A559" s="1">
        <v>4951</v>
      </c>
      <c r="B559" s="228" t="s">
        <v>13934</v>
      </c>
      <c r="C559" t="s">
        <v>13246</v>
      </c>
    </row>
    <row r="560" spans="1:3" x14ac:dyDescent="0.25">
      <c r="A560" s="1">
        <v>4952</v>
      </c>
      <c r="B560" s="228" t="s">
        <v>13935</v>
      </c>
      <c r="C560" t="s">
        <v>13246</v>
      </c>
    </row>
    <row r="561" spans="1:3" x14ac:dyDescent="0.25">
      <c r="A561" s="1">
        <v>4953</v>
      </c>
      <c r="B561" s="228" t="s">
        <v>13936</v>
      </c>
      <c r="C561" t="s">
        <v>13246</v>
      </c>
    </row>
    <row r="562" spans="1:3" x14ac:dyDescent="0.25">
      <c r="A562" s="1">
        <v>4954</v>
      </c>
      <c r="B562" s="228" t="s">
        <v>13937</v>
      </c>
      <c r="C562" t="s">
        <v>13246</v>
      </c>
    </row>
    <row r="563" spans="1:3" x14ac:dyDescent="0.25">
      <c r="A563" s="1">
        <v>4955</v>
      </c>
      <c r="B563" s="228" t="s">
        <v>13938</v>
      </c>
      <c r="C563" t="s">
        <v>13246</v>
      </c>
    </row>
    <row r="564" spans="1:3" x14ac:dyDescent="0.25">
      <c r="A564" s="1">
        <v>4956</v>
      </c>
      <c r="B564" s="228" t="s">
        <v>13939</v>
      </c>
      <c r="C564" t="s">
        <v>13246</v>
      </c>
    </row>
    <row r="565" spans="1:3" x14ac:dyDescent="0.25">
      <c r="A565" s="1">
        <v>4957</v>
      </c>
      <c r="B565" s="228" t="s">
        <v>13940</v>
      </c>
      <c r="C565" t="s">
        <v>13246</v>
      </c>
    </row>
    <row r="566" spans="1:3" x14ac:dyDescent="0.25">
      <c r="A566" s="1">
        <v>4958</v>
      </c>
      <c r="B566" s="228" t="s">
        <v>13941</v>
      </c>
      <c r="C566" t="s">
        <v>22</v>
      </c>
    </row>
    <row r="567" spans="1:3" x14ac:dyDescent="0.25">
      <c r="A567" s="1">
        <v>4962</v>
      </c>
      <c r="B567" s="228" t="s">
        <v>13945</v>
      </c>
      <c r="C567" t="s">
        <v>13246</v>
      </c>
    </row>
    <row r="568" spans="1:3" x14ac:dyDescent="0.25">
      <c r="A568" s="1">
        <v>4963</v>
      </c>
      <c r="B568" s="228" t="s">
        <v>13946</v>
      </c>
      <c r="C568" t="s">
        <v>13246</v>
      </c>
    </row>
    <row r="569" spans="1:3" x14ac:dyDescent="0.25">
      <c r="A569" s="1">
        <v>4964</v>
      </c>
      <c r="B569" s="228" t="s">
        <v>13947</v>
      </c>
      <c r="C569" t="s">
        <v>22</v>
      </c>
    </row>
    <row r="570" spans="1:3" x14ac:dyDescent="0.25">
      <c r="A570" s="1">
        <v>4967</v>
      </c>
      <c r="B570" s="228" t="s">
        <v>13950</v>
      </c>
      <c r="C570" t="s">
        <v>22</v>
      </c>
    </row>
    <row r="571" spans="1:3" x14ac:dyDescent="0.25">
      <c r="A571" s="1">
        <v>4968</v>
      </c>
      <c r="B571" s="228" t="s">
        <v>13951</v>
      </c>
      <c r="C571" t="s">
        <v>13246</v>
      </c>
    </row>
    <row r="572" spans="1:3" x14ac:dyDescent="0.25">
      <c r="A572" s="1">
        <v>4970</v>
      </c>
      <c r="B572" s="228" t="s">
        <v>13953</v>
      </c>
      <c r="C572" t="s">
        <v>22</v>
      </c>
    </row>
    <row r="573" spans="1:3" x14ac:dyDescent="0.25">
      <c r="A573" s="1">
        <v>4975</v>
      </c>
      <c r="B573" s="228" t="s">
        <v>13958</v>
      </c>
      <c r="C573" t="s">
        <v>13246</v>
      </c>
    </row>
    <row r="574" spans="1:3" x14ac:dyDescent="0.25">
      <c r="A574" s="1">
        <v>4978</v>
      </c>
      <c r="B574" s="228" t="s">
        <v>13961</v>
      </c>
      <c r="C574" t="s">
        <v>13246</v>
      </c>
    </row>
    <row r="575" spans="1:3" x14ac:dyDescent="0.25">
      <c r="A575" s="1">
        <v>4991</v>
      </c>
      <c r="B575" s="228" t="s">
        <v>14066</v>
      </c>
      <c r="C575" t="s">
        <v>22</v>
      </c>
    </row>
    <row r="576" spans="1:3" x14ac:dyDescent="0.25">
      <c r="A576" s="1">
        <v>4992</v>
      </c>
      <c r="B576" s="228" t="s">
        <v>14068</v>
      </c>
      <c r="C576" t="s">
        <v>13246</v>
      </c>
    </row>
    <row r="577" spans="1:3" x14ac:dyDescent="0.25">
      <c r="A577" s="1">
        <v>5000</v>
      </c>
      <c r="B577" s="228" t="s">
        <v>14069</v>
      </c>
      <c r="C577" t="s">
        <v>13246</v>
      </c>
    </row>
    <row r="578" spans="1:3" x14ac:dyDescent="0.25">
      <c r="A578" s="1">
        <v>5027</v>
      </c>
      <c r="B578" s="228" t="s">
        <v>14278</v>
      </c>
      <c r="C578" t="s">
        <v>13246</v>
      </c>
    </row>
    <row r="579" spans="1:3" x14ac:dyDescent="0.25">
      <c r="A579" s="1">
        <v>5028</v>
      </c>
      <c r="B579" s="228" t="s">
        <v>14279</v>
      </c>
      <c r="C579" t="s">
        <v>13246</v>
      </c>
    </row>
    <row r="580" spans="1:3" x14ac:dyDescent="0.25">
      <c r="A580" s="1">
        <v>5029</v>
      </c>
      <c r="B580" s="228" t="s">
        <v>14280</v>
      </c>
      <c r="C580" t="s">
        <v>22</v>
      </c>
    </row>
    <row r="581" spans="1:3" x14ac:dyDescent="0.25">
      <c r="A581" s="1">
        <v>5040</v>
      </c>
      <c r="B581" s="228" t="s">
        <v>14284</v>
      </c>
      <c r="C581" t="s">
        <v>13246</v>
      </c>
    </row>
    <row r="582" spans="1:3" ht="30" x14ac:dyDescent="0.25">
      <c r="A582" s="1">
        <v>5042</v>
      </c>
      <c r="B582" s="228" t="s">
        <v>14285</v>
      </c>
      <c r="C582" t="s">
        <v>13246</v>
      </c>
    </row>
    <row r="583" spans="1:3" x14ac:dyDescent="0.25">
      <c r="A583" s="1" t="s">
        <v>22</v>
      </c>
      <c r="B583" s="228" t="s">
        <v>1762</v>
      </c>
      <c r="C583" t="s">
        <v>13246</v>
      </c>
    </row>
    <row r="584" spans="1:3" x14ac:dyDescent="0.25">
      <c r="A584" s="1" t="s">
        <v>22</v>
      </c>
      <c r="B584" s="228" t="s">
        <v>1763</v>
      </c>
      <c r="C584" t="s">
        <v>13246</v>
      </c>
    </row>
    <row r="585" spans="1:3" x14ac:dyDescent="0.25">
      <c r="A585" s="1" t="s">
        <v>22</v>
      </c>
      <c r="B585" s="228" t="s">
        <v>1764</v>
      </c>
      <c r="C585" t="s">
        <v>13246</v>
      </c>
    </row>
    <row r="586" spans="1:3" x14ac:dyDescent="0.25">
      <c r="A586" s="1" t="s">
        <v>22</v>
      </c>
      <c r="B586" s="228" t="s">
        <v>1765</v>
      </c>
      <c r="C586" t="s">
        <v>13246</v>
      </c>
    </row>
    <row r="587" spans="1:3" x14ac:dyDescent="0.25">
      <c r="A587" s="1" t="s">
        <v>22</v>
      </c>
      <c r="B587" s="228" t="s">
        <v>1766</v>
      </c>
      <c r="C587" t="s">
        <v>13246</v>
      </c>
    </row>
    <row r="588" spans="1:3" x14ac:dyDescent="0.25">
      <c r="A588" s="1" t="s">
        <v>22</v>
      </c>
      <c r="B588" s="228" t="s">
        <v>1767</v>
      </c>
      <c r="C588" t="s">
        <v>13246</v>
      </c>
    </row>
    <row r="589" spans="1:3" x14ac:dyDescent="0.25">
      <c r="A589" s="1" t="s">
        <v>22</v>
      </c>
      <c r="B589" s="228" t="s">
        <v>1768</v>
      </c>
      <c r="C589" t="s">
        <v>13246</v>
      </c>
    </row>
    <row r="590" spans="1:3" x14ac:dyDescent="0.25">
      <c r="A590" s="1" t="s">
        <v>22</v>
      </c>
      <c r="B590" s="228" t="s">
        <v>1769</v>
      </c>
      <c r="C590" t="s">
        <v>13246</v>
      </c>
    </row>
    <row r="591" spans="1:3" x14ac:dyDescent="0.25">
      <c r="A591" s="1" t="s">
        <v>22</v>
      </c>
      <c r="B591" s="228" t="s">
        <v>1770</v>
      </c>
      <c r="C591" t="s">
        <v>13246</v>
      </c>
    </row>
    <row r="592" spans="1:3" x14ac:dyDescent="0.25">
      <c r="A592" s="1" t="s">
        <v>22</v>
      </c>
      <c r="B592" s="228" t="s">
        <v>1771</v>
      </c>
      <c r="C592" t="s">
        <v>13246</v>
      </c>
    </row>
    <row r="593" spans="1:3" x14ac:dyDescent="0.25">
      <c r="A593" s="1" t="s">
        <v>22</v>
      </c>
      <c r="B593" s="228" t="s">
        <v>1772</v>
      </c>
      <c r="C593" t="s">
        <v>13246</v>
      </c>
    </row>
    <row r="594" spans="1:3" x14ac:dyDescent="0.25">
      <c r="A594" s="1" t="s">
        <v>22</v>
      </c>
      <c r="B594" s="228" t="s">
        <v>1773</v>
      </c>
      <c r="C594" t="s">
        <v>13246</v>
      </c>
    </row>
    <row r="595" spans="1:3" x14ac:dyDescent="0.25">
      <c r="A595" s="1" t="s">
        <v>22</v>
      </c>
      <c r="B595" s="228" t="s">
        <v>1774</v>
      </c>
      <c r="C595" t="s">
        <v>13246</v>
      </c>
    </row>
    <row r="596" spans="1:3" x14ac:dyDescent="0.25">
      <c r="A596" s="1" t="s">
        <v>22</v>
      </c>
      <c r="B596" s="228" t="s">
        <v>1775</v>
      </c>
      <c r="C596" t="s">
        <v>13246</v>
      </c>
    </row>
    <row r="597" spans="1:3" x14ac:dyDescent="0.25">
      <c r="A597" s="1" t="s">
        <v>22</v>
      </c>
      <c r="B597" s="228" t="s">
        <v>1776</v>
      </c>
      <c r="C597" t="s">
        <v>13246</v>
      </c>
    </row>
    <row r="598" spans="1:3" x14ac:dyDescent="0.25">
      <c r="A598" s="1" t="s">
        <v>22</v>
      </c>
      <c r="B598" s="228" t="s">
        <v>1777</v>
      </c>
      <c r="C598" t="s">
        <v>13246</v>
      </c>
    </row>
    <row r="599" spans="1:3" x14ac:dyDescent="0.25">
      <c r="A599" s="1" t="s">
        <v>22</v>
      </c>
      <c r="B599" s="228" t="s">
        <v>14116</v>
      </c>
      <c r="C599" t="s">
        <v>13246</v>
      </c>
    </row>
    <row r="600" spans="1:3" x14ac:dyDescent="0.25">
      <c r="A600" s="1" t="s">
        <v>22</v>
      </c>
      <c r="B600" s="228" t="s">
        <v>14117</v>
      </c>
      <c r="C600" t="s">
        <v>13246</v>
      </c>
    </row>
    <row r="601" spans="1:3" x14ac:dyDescent="0.25">
      <c r="A601" s="1" t="s">
        <v>22</v>
      </c>
      <c r="B601" s="228" t="s">
        <v>1778</v>
      </c>
      <c r="C601" t="s">
        <v>13246</v>
      </c>
    </row>
    <row r="602" spans="1:3" x14ac:dyDescent="0.25">
      <c r="A602" s="1" t="s">
        <v>22</v>
      </c>
      <c r="B602" s="228" t="s">
        <v>1779</v>
      </c>
      <c r="C602" t="s">
        <v>13246</v>
      </c>
    </row>
    <row r="603" spans="1:3" x14ac:dyDescent="0.25">
      <c r="A603" s="1" t="s">
        <v>22</v>
      </c>
      <c r="B603" s="228" t="s">
        <v>1780</v>
      </c>
      <c r="C603" t="s">
        <v>13246</v>
      </c>
    </row>
    <row r="604" spans="1:3" x14ac:dyDescent="0.25">
      <c r="A604" s="1" t="s">
        <v>22</v>
      </c>
      <c r="B604" s="228" t="s">
        <v>1781</v>
      </c>
      <c r="C604" t="s">
        <v>13246</v>
      </c>
    </row>
    <row r="605" spans="1:3" x14ac:dyDescent="0.25">
      <c r="A605" s="1" t="s">
        <v>22</v>
      </c>
      <c r="B605" s="228" t="s">
        <v>1782</v>
      </c>
      <c r="C605" t="s">
        <v>13246</v>
      </c>
    </row>
    <row r="606" spans="1:3" x14ac:dyDescent="0.25">
      <c r="A606" s="1" t="s">
        <v>22</v>
      </c>
      <c r="B606" s="228" t="s">
        <v>1783</v>
      </c>
      <c r="C606" t="s">
        <v>13246</v>
      </c>
    </row>
    <row r="607" spans="1:3" x14ac:dyDescent="0.25">
      <c r="A607" s="1" t="s">
        <v>22</v>
      </c>
      <c r="B607" s="228" t="s">
        <v>1784</v>
      </c>
      <c r="C607" t="s">
        <v>13246</v>
      </c>
    </row>
    <row r="608" spans="1:3" x14ac:dyDescent="0.25">
      <c r="A608" s="1" t="s">
        <v>22</v>
      </c>
      <c r="B608" s="228" t="s">
        <v>1785</v>
      </c>
      <c r="C608" t="s">
        <v>13246</v>
      </c>
    </row>
    <row r="609" spans="1:3" x14ac:dyDescent="0.25">
      <c r="A609" s="1" t="s">
        <v>22</v>
      </c>
      <c r="B609" s="228" t="s">
        <v>1786</v>
      </c>
      <c r="C609" t="s">
        <v>13246</v>
      </c>
    </row>
    <row r="610" spans="1:3" x14ac:dyDescent="0.25">
      <c r="A610" s="1" t="s">
        <v>22</v>
      </c>
      <c r="B610" s="228" t="s">
        <v>1787</v>
      </c>
      <c r="C610" t="s">
        <v>13246</v>
      </c>
    </row>
    <row r="611" spans="1:3" x14ac:dyDescent="0.25">
      <c r="A611" s="1" t="s">
        <v>22</v>
      </c>
      <c r="B611" s="228" t="s">
        <v>1788</v>
      </c>
      <c r="C611" t="s">
        <v>13246</v>
      </c>
    </row>
    <row r="612" spans="1:3" x14ac:dyDescent="0.25">
      <c r="A612" s="1" t="s">
        <v>22</v>
      </c>
      <c r="B612" s="228" t="s">
        <v>1789</v>
      </c>
      <c r="C612" t="s">
        <v>13246</v>
      </c>
    </row>
    <row r="613" spans="1:3" x14ac:dyDescent="0.25">
      <c r="A613" s="1" t="s">
        <v>22</v>
      </c>
      <c r="B613" s="228" t="s">
        <v>1790</v>
      </c>
      <c r="C613" t="s">
        <v>13246</v>
      </c>
    </row>
    <row r="614" spans="1:3" x14ac:dyDescent="0.25">
      <c r="A614" s="1" t="s">
        <v>22</v>
      </c>
      <c r="B614" s="228" t="s">
        <v>1791</v>
      </c>
      <c r="C614" t="s">
        <v>13246</v>
      </c>
    </row>
    <row r="615" spans="1:3" x14ac:dyDescent="0.25">
      <c r="A615" s="1" t="s">
        <v>22</v>
      </c>
      <c r="B615" s="228" t="s">
        <v>1792</v>
      </c>
      <c r="C615" t="s">
        <v>13246</v>
      </c>
    </row>
    <row r="616" spans="1:3" x14ac:dyDescent="0.25">
      <c r="A616" s="1" t="s">
        <v>22</v>
      </c>
      <c r="B616" s="228" t="s">
        <v>1793</v>
      </c>
      <c r="C616" t="s">
        <v>13246</v>
      </c>
    </row>
    <row r="617" spans="1:3" x14ac:dyDescent="0.25">
      <c r="A617" s="1" t="s">
        <v>22</v>
      </c>
      <c r="B617" s="228" t="s">
        <v>1794</v>
      </c>
      <c r="C617" t="s">
        <v>13246</v>
      </c>
    </row>
    <row r="618" spans="1:3" x14ac:dyDescent="0.25">
      <c r="A618" s="1" t="s">
        <v>22</v>
      </c>
      <c r="B618" s="228" t="s">
        <v>1795</v>
      </c>
      <c r="C618" t="s">
        <v>13246</v>
      </c>
    </row>
    <row r="619" spans="1:3" x14ac:dyDescent="0.25">
      <c r="A619" s="1" t="s">
        <v>22</v>
      </c>
      <c r="B619" s="228" t="s">
        <v>1796</v>
      </c>
      <c r="C619" t="s">
        <v>13246</v>
      </c>
    </row>
    <row r="620" spans="1:3" x14ac:dyDescent="0.25">
      <c r="A620" s="1" t="s">
        <v>22</v>
      </c>
      <c r="B620" s="228" t="s">
        <v>1797</v>
      </c>
      <c r="C620" t="s">
        <v>13246</v>
      </c>
    </row>
    <row r="621" spans="1:3" x14ac:dyDescent="0.25">
      <c r="A621" s="1" t="s">
        <v>22</v>
      </c>
      <c r="B621" s="228" t="s">
        <v>1798</v>
      </c>
      <c r="C621" t="s">
        <v>13246</v>
      </c>
    </row>
    <row r="622" spans="1:3" x14ac:dyDescent="0.25">
      <c r="A622" s="1" t="s">
        <v>22</v>
      </c>
      <c r="B622" s="228" t="s">
        <v>1799</v>
      </c>
      <c r="C622" t="s">
        <v>13246</v>
      </c>
    </row>
    <row r="623" spans="1:3" x14ac:dyDescent="0.25">
      <c r="A623" s="1" t="s">
        <v>22</v>
      </c>
      <c r="B623" s="228" t="s">
        <v>1800</v>
      </c>
      <c r="C623" t="s">
        <v>13246</v>
      </c>
    </row>
    <row r="624" spans="1:3" x14ac:dyDescent="0.25">
      <c r="A624" s="1" t="s">
        <v>22</v>
      </c>
      <c r="B624" s="228" t="s">
        <v>1801</v>
      </c>
      <c r="C624" t="s">
        <v>13246</v>
      </c>
    </row>
    <row r="625" spans="1:3" x14ac:dyDescent="0.25">
      <c r="A625" s="1" t="s">
        <v>22</v>
      </c>
      <c r="B625" s="228" t="s">
        <v>1802</v>
      </c>
      <c r="C625" t="s">
        <v>13246</v>
      </c>
    </row>
    <row r="626" spans="1:3" x14ac:dyDescent="0.25">
      <c r="A626" s="1" t="s">
        <v>22</v>
      </c>
      <c r="B626" s="228" t="s">
        <v>1803</v>
      </c>
      <c r="C626" t="s">
        <v>13246</v>
      </c>
    </row>
    <row r="627" spans="1:3" x14ac:dyDescent="0.25">
      <c r="A627" s="1" t="s">
        <v>22</v>
      </c>
      <c r="B627" s="228" t="s">
        <v>1804</v>
      </c>
      <c r="C627" t="s">
        <v>13246</v>
      </c>
    </row>
    <row r="628" spans="1:3" x14ac:dyDescent="0.25">
      <c r="A628" s="1" t="s">
        <v>22</v>
      </c>
      <c r="B628" s="228" t="s">
        <v>1805</v>
      </c>
      <c r="C628" t="s">
        <v>13246</v>
      </c>
    </row>
    <row r="629" spans="1:3" x14ac:dyDescent="0.25">
      <c r="A629" s="1" t="s">
        <v>22</v>
      </c>
      <c r="B629" s="228" t="s">
        <v>1806</v>
      </c>
      <c r="C629" t="s">
        <v>13246</v>
      </c>
    </row>
    <row r="630" spans="1:3" x14ac:dyDescent="0.25">
      <c r="A630" s="1" t="s">
        <v>22</v>
      </c>
      <c r="B630" s="228" t="s">
        <v>1807</v>
      </c>
      <c r="C630" t="s">
        <v>13246</v>
      </c>
    </row>
    <row r="631" spans="1:3" x14ac:dyDescent="0.25">
      <c r="A631" s="1" t="s">
        <v>22</v>
      </c>
      <c r="B631" s="228" t="s">
        <v>1808</v>
      </c>
      <c r="C631" t="s">
        <v>13246</v>
      </c>
    </row>
    <row r="632" spans="1:3" x14ac:dyDescent="0.25">
      <c r="A632" s="1" t="s">
        <v>22</v>
      </c>
      <c r="B632" s="228" t="s">
        <v>1809</v>
      </c>
      <c r="C632" t="s">
        <v>13246</v>
      </c>
    </row>
    <row r="633" spans="1:3" x14ac:dyDescent="0.25">
      <c r="A633" s="1" t="s">
        <v>22</v>
      </c>
      <c r="B633" s="228" t="s">
        <v>1810</v>
      </c>
      <c r="C633" t="s">
        <v>13246</v>
      </c>
    </row>
    <row r="634" spans="1:3" x14ac:dyDescent="0.25">
      <c r="A634" s="1" t="s">
        <v>22</v>
      </c>
      <c r="B634" s="228" t="s">
        <v>1811</v>
      </c>
      <c r="C634" t="s">
        <v>13246</v>
      </c>
    </row>
    <row r="635" spans="1:3" x14ac:dyDescent="0.25">
      <c r="A635" s="1" t="s">
        <v>22</v>
      </c>
      <c r="B635" s="228" t="s">
        <v>1812</v>
      </c>
      <c r="C635" t="s">
        <v>13246</v>
      </c>
    </row>
    <row r="636" spans="1:3" x14ac:dyDescent="0.25">
      <c r="A636" s="1" t="s">
        <v>22</v>
      </c>
      <c r="B636" s="228" t="s">
        <v>1813</v>
      </c>
      <c r="C636" t="s">
        <v>13246</v>
      </c>
    </row>
    <row r="637" spans="1:3" x14ac:dyDescent="0.25">
      <c r="A637" s="1" t="s">
        <v>22</v>
      </c>
      <c r="B637" s="228" t="s">
        <v>1814</v>
      </c>
      <c r="C637" t="s">
        <v>13246</v>
      </c>
    </row>
    <row r="638" spans="1:3" x14ac:dyDescent="0.25">
      <c r="A638" s="1" t="s">
        <v>22</v>
      </c>
      <c r="B638" s="228" t="s">
        <v>1815</v>
      </c>
      <c r="C638" t="s">
        <v>13246</v>
      </c>
    </row>
    <row r="639" spans="1:3" x14ac:dyDescent="0.25">
      <c r="A639" s="1" t="s">
        <v>22</v>
      </c>
      <c r="B639" s="228" t="s">
        <v>1816</v>
      </c>
      <c r="C639" t="s">
        <v>13246</v>
      </c>
    </row>
    <row r="640" spans="1:3" x14ac:dyDescent="0.25">
      <c r="A640" s="1" t="s">
        <v>22</v>
      </c>
      <c r="B640" s="228" t="s">
        <v>1817</v>
      </c>
      <c r="C640" t="s">
        <v>13246</v>
      </c>
    </row>
    <row r="641" spans="1:3" x14ac:dyDescent="0.25">
      <c r="A641" s="1" t="s">
        <v>22</v>
      </c>
      <c r="B641" s="228" t="s">
        <v>1818</v>
      </c>
      <c r="C641" t="s">
        <v>13246</v>
      </c>
    </row>
    <row r="642" spans="1:3" x14ac:dyDescent="0.25">
      <c r="A642" s="1" t="s">
        <v>22</v>
      </c>
      <c r="B642" s="228" t="s">
        <v>1819</v>
      </c>
      <c r="C642" t="s">
        <v>13246</v>
      </c>
    </row>
    <row r="643" spans="1:3" x14ac:dyDescent="0.25">
      <c r="A643" s="1" t="s">
        <v>22</v>
      </c>
      <c r="B643" s="228" t="s">
        <v>1820</v>
      </c>
      <c r="C643" t="s">
        <v>13246</v>
      </c>
    </row>
    <row r="644" spans="1:3" x14ac:dyDescent="0.25">
      <c r="A644" s="1" t="s">
        <v>22</v>
      </c>
      <c r="B644" s="228" t="s">
        <v>1821</v>
      </c>
      <c r="C644" t="s">
        <v>13246</v>
      </c>
    </row>
    <row r="645" spans="1:3" x14ac:dyDescent="0.25">
      <c r="A645" s="1" t="s">
        <v>22</v>
      </c>
      <c r="B645" s="228" t="s">
        <v>1822</v>
      </c>
      <c r="C645" t="s">
        <v>13246</v>
      </c>
    </row>
    <row r="646" spans="1:3" x14ac:dyDescent="0.25">
      <c r="A646" s="1" t="s">
        <v>22</v>
      </c>
      <c r="B646" s="228" t="s">
        <v>1823</v>
      </c>
      <c r="C646" t="s">
        <v>13246</v>
      </c>
    </row>
    <row r="647" spans="1:3" x14ac:dyDescent="0.25">
      <c r="A647" s="1" t="s">
        <v>22</v>
      </c>
      <c r="B647" s="228" t="s">
        <v>1824</v>
      </c>
      <c r="C647" t="s">
        <v>13246</v>
      </c>
    </row>
    <row r="648" spans="1:3" x14ac:dyDescent="0.25">
      <c r="A648" s="1" t="s">
        <v>22</v>
      </c>
      <c r="B648" s="228" t="s">
        <v>1825</v>
      </c>
      <c r="C648" t="s">
        <v>13246</v>
      </c>
    </row>
    <row r="649" spans="1:3" x14ac:dyDescent="0.25">
      <c r="A649" s="1" t="s">
        <v>22</v>
      </c>
      <c r="B649" s="228" t="s">
        <v>1826</v>
      </c>
      <c r="C649" t="s">
        <v>13246</v>
      </c>
    </row>
    <row r="650" spans="1:3" x14ac:dyDescent="0.25">
      <c r="A650" s="1" t="s">
        <v>22</v>
      </c>
      <c r="B650" s="228" t="s">
        <v>1827</v>
      </c>
      <c r="C650" t="s">
        <v>13246</v>
      </c>
    </row>
    <row r="651" spans="1:3" x14ac:dyDescent="0.25">
      <c r="A651" s="1" t="s">
        <v>22</v>
      </c>
      <c r="B651" s="228" t="s">
        <v>1828</v>
      </c>
      <c r="C651" t="s">
        <v>13246</v>
      </c>
    </row>
    <row r="652" spans="1:3" x14ac:dyDescent="0.25">
      <c r="A652" s="1" t="s">
        <v>22</v>
      </c>
      <c r="B652" s="228" t="s">
        <v>1829</v>
      </c>
      <c r="C652" t="s">
        <v>13246</v>
      </c>
    </row>
    <row r="653" spans="1:3" x14ac:dyDescent="0.25">
      <c r="A653" s="1" t="s">
        <v>22</v>
      </c>
      <c r="B653" s="228" t="s">
        <v>1830</v>
      </c>
      <c r="C653" t="s">
        <v>13246</v>
      </c>
    </row>
    <row r="654" spans="1:3" x14ac:dyDescent="0.25">
      <c r="A654" s="1" t="s">
        <v>22</v>
      </c>
      <c r="B654" s="228" t="s">
        <v>1831</v>
      </c>
      <c r="C654" t="s">
        <v>13246</v>
      </c>
    </row>
    <row r="655" spans="1:3" x14ac:dyDescent="0.25">
      <c r="A655" s="1" t="s">
        <v>22</v>
      </c>
      <c r="B655" s="228" t="s">
        <v>1832</v>
      </c>
      <c r="C655" t="s">
        <v>13246</v>
      </c>
    </row>
    <row r="656" spans="1:3" x14ac:dyDescent="0.25">
      <c r="A656" s="1" t="s">
        <v>22</v>
      </c>
      <c r="B656" s="228" t="s">
        <v>1833</v>
      </c>
      <c r="C656" t="s">
        <v>13246</v>
      </c>
    </row>
    <row r="657" spans="1:3" x14ac:dyDescent="0.25">
      <c r="A657" s="1" t="s">
        <v>22</v>
      </c>
      <c r="B657" s="228" t="s">
        <v>1834</v>
      </c>
      <c r="C657" t="s">
        <v>13246</v>
      </c>
    </row>
    <row r="658" spans="1:3" x14ac:dyDescent="0.25">
      <c r="A658" s="1" t="s">
        <v>22</v>
      </c>
      <c r="B658" s="228" t="s">
        <v>1835</v>
      </c>
      <c r="C658" t="s">
        <v>13246</v>
      </c>
    </row>
    <row r="659" spans="1:3" x14ac:dyDescent="0.25">
      <c r="A659" s="1" t="s">
        <v>22</v>
      </c>
      <c r="B659" s="228" t="s">
        <v>1836</v>
      </c>
      <c r="C659" t="s">
        <v>13246</v>
      </c>
    </row>
    <row r="660" spans="1:3" x14ac:dyDescent="0.25">
      <c r="A660" s="1" t="s">
        <v>22</v>
      </c>
      <c r="B660" s="228" t="s">
        <v>1837</v>
      </c>
      <c r="C660" t="s">
        <v>13246</v>
      </c>
    </row>
    <row r="661" spans="1:3" x14ac:dyDescent="0.25">
      <c r="A661" s="1" t="s">
        <v>22</v>
      </c>
      <c r="B661" s="228" t="s">
        <v>1838</v>
      </c>
      <c r="C661" t="s">
        <v>13246</v>
      </c>
    </row>
    <row r="662" spans="1:3" x14ac:dyDescent="0.25">
      <c r="A662" s="1" t="s">
        <v>22</v>
      </c>
      <c r="B662" s="228" t="s">
        <v>1839</v>
      </c>
      <c r="C662" t="s">
        <v>13246</v>
      </c>
    </row>
    <row r="663" spans="1:3" x14ac:dyDescent="0.25">
      <c r="A663" s="1" t="s">
        <v>22</v>
      </c>
      <c r="B663" s="228" t="s">
        <v>1840</v>
      </c>
      <c r="C663" t="s">
        <v>13246</v>
      </c>
    </row>
    <row r="664" spans="1:3" x14ac:dyDescent="0.25">
      <c r="A664" s="1" t="s">
        <v>22</v>
      </c>
      <c r="B664" s="228" t="s">
        <v>1841</v>
      </c>
      <c r="C664" t="s">
        <v>13246</v>
      </c>
    </row>
    <row r="665" spans="1:3" x14ac:dyDescent="0.25">
      <c r="A665" s="1" t="s">
        <v>22</v>
      </c>
      <c r="B665" s="228" t="s">
        <v>1842</v>
      </c>
      <c r="C665" t="s">
        <v>13246</v>
      </c>
    </row>
    <row r="666" spans="1:3" x14ac:dyDescent="0.25">
      <c r="A666" s="1" t="s">
        <v>22</v>
      </c>
      <c r="B666" s="228" t="s">
        <v>1843</v>
      </c>
      <c r="C666" t="s">
        <v>13246</v>
      </c>
    </row>
    <row r="667" spans="1:3" x14ac:dyDescent="0.25">
      <c r="A667" s="1" t="s">
        <v>22</v>
      </c>
      <c r="B667" s="228" t="s">
        <v>1844</v>
      </c>
      <c r="C667" t="s">
        <v>13246</v>
      </c>
    </row>
    <row r="668" spans="1:3" x14ac:dyDescent="0.25">
      <c r="A668" s="1" t="s">
        <v>22</v>
      </c>
      <c r="B668" s="228" t="s">
        <v>1845</v>
      </c>
      <c r="C668" t="s">
        <v>13246</v>
      </c>
    </row>
    <row r="669" spans="1:3" x14ac:dyDescent="0.25">
      <c r="A669" s="1" t="s">
        <v>22</v>
      </c>
      <c r="B669" s="228" t="s">
        <v>1846</v>
      </c>
      <c r="C669" t="s">
        <v>13246</v>
      </c>
    </row>
    <row r="670" spans="1:3" x14ac:dyDescent="0.25">
      <c r="A670" s="1" t="s">
        <v>22</v>
      </c>
      <c r="B670" s="228" t="s">
        <v>1847</v>
      </c>
      <c r="C670" t="s">
        <v>13246</v>
      </c>
    </row>
    <row r="671" spans="1:3" x14ac:dyDescent="0.25">
      <c r="A671" s="1" t="s">
        <v>22</v>
      </c>
      <c r="B671" s="228" t="s">
        <v>1848</v>
      </c>
      <c r="C671" t="s">
        <v>13246</v>
      </c>
    </row>
    <row r="672" spans="1:3" x14ac:dyDescent="0.25">
      <c r="A672" s="1" t="s">
        <v>22</v>
      </c>
      <c r="B672" s="228" t="s">
        <v>1849</v>
      </c>
      <c r="C672" t="s">
        <v>13246</v>
      </c>
    </row>
    <row r="673" spans="1:3" x14ac:dyDescent="0.25">
      <c r="A673" s="1" t="s">
        <v>22</v>
      </c>
      <c r="B673" s="228" t="s">
        <v>12932</v>
      </c>
      <c r="C673" t="s">
        <v>13246</v>
      </c>
    </row>
    <row r="674" spans="1:3" x14ac:dyDescent="0.25">
      <c r="A674" s="1" t="s">
        <v>22</v>
      </c>
      <c r="B674" s="228" t="s">
        <v>1850</v>
      </c>
      <c r="C674" t="s">
        <v>13246</v>
      </c>
    </row>
    <row r="675" spans="1:3" x14ac:dyDescent="0.25">
      <c r="A675" s="1" t="s">
        <v>22</v>
      </c>
      <c r="B675" s="228" t="s">
        <v>1851</v>
      </c>
      <c r="C675" t="s">
        <v>13246</v>
      </c>
    </row>
    <row r="676" spans="1:3" x14ac:dyDescent="0.25">
      <c r="A676" s="1" t="s">
        <v>22</v>
      </c>
      <c r="B676" s="228" t="s">
        <v>1852</v>
      </c>
      <c r="C676" t="s">
        <v>13246</v>
      </c>
    </row>
    <row r="677" spans="1:3" x14ac:dyDescent="0.25">
      <c r="A677" s="1" t="s">
        <v>22</v>
      </c>
      <c r="B677" s="228" t="s">
        <v>1853</v>
      </c>
      <c r="C677" t="s">
        <v>13246</v>
      </c>
    </row>
    <row r="678" spans="1:3" x14ac:dyDescent="0.25">
      <c r="A678" s="1" t="s">
        <v>22</v>
      </c>
      <c r="B678" s="228" t="s">
        <v>1854</v>
      </c>
      <c r="C678" t="s">
        <v>13246</v>
      </c>
    </row>
    <row r="679" spans="1:3" x14ac:dyDescent="0.25">
      <c r="A679" s="1" t="s">
        <v>22</v>
      </c>
      <c r="B679" s="228" t="s">
        <v>1855</v>
      </c>
      <c r="C679" t="s">
        <v>13246</v>
      </c>
    </row>
    <row r="680" spans="1:3" x14ac:dyDescent="0.25">
      <c r="A680" s="1" t="s">
        <v>22</v>
      </c>
      <c r="B680" s="228" t="s">
        <v>1856</v>
      </c>
      <c r="C680" t="s">
        <v>13246</v>
      </c>
    </row>
    <row r="681" spans="1:3" x14ac:dyDescent="0.25">
      <c r="A681" s="1" t="s">
        <v>22</v>
      </c>
      <c r="B681" s="228" t="s">
        <v>1857</v>
      </c>
      <c r="C681" t="s">
        <v>13246</v>
      </c>
    </row>
    <row r="682" spans="1:3" x14ac:dyDescent="0.25">
      <c r="A682" s="1" t="s">
        <v>22</v>
      </c>
      <c r="B682" s="228" t="s">
        <v>1858</v>
      </c>
      <c r="C682" t="s">
        <v>13246</v>
      </c>
    </row>
    <row r="683" spans="1:3" x14ac:dyDescent="0.25">
      <c r="A683" s="1" t="s">
        <v>22</v>
      </c>
      <c r="B683" s="228" t="s">
        <v>1859</v>
      </c>
      <c r="C683" t="s">
        <v>13246</v>
      </c>
    </row>
    <row r="684" spans="1:3" x14ac:dyDescent="0.25">
      <c r="A684" s="1" t="s">
        <v>22</v>
      </c>
      <c r="B684" s="228" t="s">
        <v>1860</v>
      </c>
      <c r="C684" t="s">
        <v>13246</v>
      </c>
    </row>
    <row r="685" spans="1:3" x14ac:dyDescent="0.25">
      <c r="A685" s="1" t="s">
        <v>22</v>
      </c>
      <c r="B685" s="228" t="s">
        <v>1861</v>
      </c>
      <c r="C685" t="s">
        <v>13246</v>
      </c>
    </row>
    <row r="686" spans="1:3" x14ac:dyDescent="0.25">
      <c r="A686" s="1" t="s">
        <v>22</v>
      </c>
      <c r="B686" s="228" t="s">
        <v>1862</v>
      </c>
      <c r="C686" t="s">
        <v>13246</v>
      </c>
    </row>
    <row r="687" spans="1:3" x14ac:dyDescent="0.25">
      <c r="A687" s="1" t="s">
        <v>22</v>
      </c>
      <c r="B687" s="228" t="s">
        <v>1863</v>
      </c>
      <c r="C687" t="s">
        <v>13246</v>
      </c>
    </row>
    <row r="688" spans="1:3" x14ac:dyDescent="0.25">
      <c r="A688" s="1" t="s">
        <v>22</v>
      </c>
      <c r="B688" s="228" t="s">
        <v>1864</v>
      </c>
      <c r="C688" t="s">
        <v>13246</v>
      </c>
    </row>
    <row r="689" spans="1:3" x14ac:dyDescent="0.25">
      <c r="A689" s="1" t="s">
        <v>22</v>
      </c>
      <c r="B689" s="228" t="s">
        <v>1865</v>
      </c>
      <c r="C689" t="s">
        <v>13246</v>
      </c>
    </row>
    <row r="690" spans="1:3" x14ac:dyDescent="0.25">
      <c r="A690" s="1" t="s">
        <v>22</v>
      </c>
      <c r="B690" s="228" t="s">
        <v>1866</v>
      </c>
      <c r="C690" t="s">
        <v>13246</v>
      </c>
    </row>
    <row r="691" spans="1:3" x14ac:dyDescent="0.25">
      <c r="A691" s="1" t="s">
        <v>22</v>
      </c>
      <c r="B691" s="228" t="s">
        <v>1867</v>
      </c>
      <c r="C691" t="s">
        <v>13246</v>
      </c>
    </row>
    <row r="692" spans="1:3" x14ac:dyDescent="0.25">
      <c r="A692" s="1" t="s">
        <v>22</v>
      </c>
      <c r="B692" s="228" t="s">
        <v>1869</v>
      </c>
      <c r="C692" t="s">
        <v>13246</v>
      </c>
    </row>
    <row r="693" spans="1:3" x14ac:dyDescent="0.25">
      <c r="A693" s="1" t="s">
        <v>22</v>
      </c>
      <c r="B693" s="228" t="s">
        <v>1870</v>
      </c>
      <c r="C693" t="s">
        <v>13246</v>
      </c>
    </row>
    <row r="694" spans="1:3" x14ac:dyDescent="0.25">
      <c r="A694" s="1" t="s">
        <v>22</v>
      </c>
      <c r="B694" s="228" t="s">
        <v>1871</v>
      </c>
      <c r="C694" t="s">
        <v>13246</v>
      </c>
    </row>
    <row r="695" spans="1:3" x14ac:dyDescent="0.25">
      <c r="A695" s="1" t="s">
        <v>22</v>
      </c>
      <c r="B695" s="228" t="s">
        <v>1872</v>
      </c>
      <c r="C695" t="s">
        <v>13246</v>
      </c>
    </row>
    <row r="696" spans="1:3" x14ac:dyDescent="0.25">
      <c r="A696" s="1" t="s">
        <v>22</v>
      </c>
      <c r="B696" s="228" t="s">
        <v>1873</v>
      </c>
      <c r="C696" t="s">
        <v>13246</v>
      </c>
    </row>
    <row r="697" spans="1:3" x14ac:dyDescent="0.25">
      <c r="A697" s="1" t="s">
        <v>22</v>
      </c>
      <c r="B697" s="228" t="s">
        <v>1874</v>
      </c>
      <c r="C697" t="s">
        <v>13246</v>
      </c>
    </row>
    <row r="698" spans="1:3" x14ac:dyDescent="0.25">
      <c r="A698" s="1" t="s">
        <v>22</v>
      </c>
      <c r="B698" s="228" t="s">
        <v>1875</v>
      </c>
      <c r="C698" t="s">
        <v>13246</v>
      </c>
    </row>
    <row r="699" spans="1:3" x14ac:dyDescent="0.25">
      <c r="A699" s="1" t="s">
        <v>22</v>
      </c>
      <c r="B699" s="228" t="s">
        <v>1876</v>
      </c>
      <c r="C699" t="s">
        <v>13246</v>
      </c>
    </row>
    <row r="700" spans="1:3" x14ac:dyDescent="0.25">
      <c r="A700" s="1" t="s">
        <v>22</v>
      </c>
      <c r="B700" s="228" t="s">
        <v>1877</v>
      </c>
      <c r="C700" t="s">
        <v>13246</v>
      </c>
    </row>
    <row r="701" spans="1:3" x14ac:dyDescent="0.25">
      <c r="A701" s="1" t="s">
        <v>22</v>
      </c>
      <c r="B701" s="228" t="s">
        <v>1878</v>
      </c>
      <c r="C701" t="s">
        <v>13246</v>
      </c>
    </row>
    <row r="702" spans="1:3" x14ac:dyDescent="0.25">
      <c r="A702" s="1" t="s">
        <v>22</v>
      </c>
      <c r="B702" s="228" t="s">
        <v>1879</v>
      </c>
      <c r="C702" t="s">
        <v>13246</v>
      </c>
    </row>
    <row r="703" spans="1:3" x14ac:dyDescent="0.25">
      <c r="A703" s="1" t="s">
        <v>22</v>
      </c>
      <c r="B703" s="228" t="s">
        <v>1880</v>
      </c>
      <c r="C703" t="s">
        <v>13246</v>
      </c>
    </row>
    <row r="704" spans="1:3" x14ac:dyDescent="0.25">
      <c r="A704" s="1" t="s">
        <v>22</v>
      </c>
      <c r="B704" s="228" t="s">
        <v>1881</v>
      </c>
      <c r="C704" t="s">
        <v>13246</v>
      </c>
    </row>
    <row r="705" spans="1:3" x14ac:dyDescent="0.25">
      <c r="A705" s="1" t="s">
        <v>22</v>
      </c>
      <c r="B705" s="228" t="s">
        <v>1882</v>
      </c>
      <c r="C705" t="s">
        <v>13246</v>
      </c>
    </row>
    <row r="706" spans="1:3" x14ac:dyDescent="0.25">
      <c r="A706" s="1" t="s">
        <v>22</v>
      </c>
      <c r="B706" s="228" t="s">
        <v>1883</v>
      </c>
      <c r="C706" t="s">
        <v>13246</v>
      </c>
    </row>
    <row r="707" spans="1:3" x14ac:dyDescent="0.25">
      <c r="A707" s="1" t="s">
        <v>22</v>
      </c>
      <c r="B707" s="228" t="s">
        <v>1884</v>
      </c>
      <c r="C707" t="s">
        <v>13246</v>
      </c>
    </row>
    <row r="708" spans="1:3" x14ac:dyDescent="0.25">
      <c r="A708" s="1" t="s">
        <v>22</v>
      </c>
      <c r="B708" s="228" t="s">
        <v>1885</v>
      </c>
      <c r="C708" t="s">
        <v>13246</v>
      </c>
    </row>
    <row r="709" spans="1:3" x14ac:dyDescent="0.25">
      <c r="A709" s="1" t="s">
        <v>22</v>
      </c>
      <c r="B709" s="228" t="s">
        <v>1886</v>
      </c>
      <c r="C709" t="s">
        <v>13246</v>
      </c>
    </row>
    <row r="710" spans="1:3" x14ac:dyDescent="0.25">
      <c r="A710" s="1" t="s">
        <v>22</v>
      </c>
      <c r="B710" s="228" t="s">
        <v>1887</v>
      </c>
      <c r="C710" t="s">
        <v>13246</v>
      </c>
    </row>
    <row r="711" spans="1:3" x14ac:dyDescent="0.25">
      <c r="A711" s="1" t="s">
        <v>22</v>
      </c>
      <c r="B711" s="228" t="s">
        <v>1888</v>
      </c>
      <c r="C711" t="s">
        <v>13246</v>
      </c>
    </row>
    <row r="712" spans="1:3" x14ac:dyDescent="0.25">
      <c r="A712" s="1" t="s">
        <v>22</v>
      </c>
      <c r="B712" s="228" t="s">
        <v>1889</v>
      </c>
      <c r="C712" t="s">
        <v>13246</v>
      </c>
    </row>
    <row r="713" spans="1:3" x14ac:dyDescent="0.25">
      <c r="A713" s="1" t="s">
        <v>22</v>
      </c>
      <c r="B713" s="228" t="s">
        <v>1890</v>
      </c>
      <c r="C713" t="s">
        <v>13246</v>
      </c>
    </row>
    <row r="714" spans="1:3" x14ac:dyDescent="0.25">
      <c r="A714" s="1" t="s">
        <v>22</v>
      </c>
      <c r="B714" s="228" t="s">
        <v>1891</v>
      </c>
      <c r="C714" t="s">
        <v>13246</v>
      </c>
    </row>
    <row r="715" spans="1:3" x14ac:dyDescent="0.25">
      <c r="A715" s="1" t="s">
        <v>22</v>
      </c>
      <c r="B715" s="228" t="s">
        <v>1892</v>
      </c>
      <c r="C715" t="s">
        <v>13246</v>
      </c>
    </row>
    <row r="716" spans="1:3" x14ac:dyDescent="0.25">
      <c r="A716" s="1" t="s">
        <v>22</v>
      </c>
      <c r="B716" s="228" t="s">
        <v>1893</v>
      </c>
      <c r="C716" t="s">
        <v>13246</v>
      </c>
    </row>
    <row r="717" spans="1:3" x14ac:dyDescent="0.25">
      <c r="A717" s="1" t="s">
        <v>22</v>
      </c>
      <c r="B717" s="228" t="s">
        <v>1894</v>
      </c>
      <c r="C717" t="s">
        <v>13246</v>
      </c>
    </row>
    <row r="718" spans="1:3" x14ac:dyDescent="0.25">
      <c r="A718" s="1" t="s">
        <v>22</v>
      </c>
      <c r="B718" s="228" t="s">
        <v>1895</v>
      </c>
      <c r="C718" t="s">
        <v>13246</v>
      </c>
    </row>
    <row r="719" spans="1:3" x14ac:dyDescent="0.25">
      <c r="A719" s="1" t="s">
        <v>22</v>
      </c>
      <c r="B719" s="228" t="s">
        <v>1896</v>
      </c>
      <c r="C719" t="s">
        <v>13246</v>
      </c>
    </row>
    <row r="720" spans="1:3" x14ac:dyDescent="0.25">
      <c r="A720" s="1" t="s">
        <v>22</v>
      </c>
      <c r="B720" s="228" t="s">
        <v>1897</v>
      </c>
      <c r="C720" t="s">
        <v>13246</v>
      </c>
    </row>
    <row r="721" spans="1:3" x14ac:dyDescent="0.25">
      <c r="A721" s="1" t="s">
        <v>22</v>
      </c>
      <c r="B721" s="228" t="s">
        <v>1898</v>
      </c>
      <c r="C721" t="s">
        <v>13246</v>
      </c>
    </row>
    <row r="722" spans="1:3" x14ac:dyDescent="0.25">
      <c r="A722" s="1" t="s">
        <v>22</v>
      </c>
      <c r="B722" s="228" t="s">
        <v>14118</v>
      </c>
      <c r="C722" t="s">
        <v>13246</v>
      </c>
    </row>
    <row r="723" spans="1:3" x14ac:dyDescent="0.25">
      <c r="A723" s="1" t="s">
        <v>22</v>
      </c>
      <c r="B723" s="228" t="s">
        <v>1899</v>
      </c>
      <c r="C723" t="s">
        <v>13246</v>
      </c>
    </row>
    <row r="724" spans="1:3" x14ac:dyDescent="0.25">
      <c r="A724" s="1" t="s">
        <v>22</v>
      </c>
      <c r="B724" s="228" t="s">
        <v>1900</v>
      </c>
      <c r="C724" t="s">
        <v>13246</v>
      </c>
    </row>
    <row r="725" spans="1:3" x14ac:dyDescent="0.25">
      <c r="A725" s="1" t="s">
        <v>22</v>
      </c>
      <c r="B725" s="228" t="s">
        <v>1901</v>
      </c>
      <c r="C725" t="s">
        <v>13246</v>
      </c>
    </row>
    <row r="726" spans="1:3" x14ac:dyDescent="0.25">
      <c r="A726" s="1" t="s">
        <v>22</v>
      </c>
      <c r="B726" s="228" t="s">
        <v>1902</v>
      </c>
      <c r="C726" t="s">
        <v>13246</v>
      </c>
    </row>
    <row r="727" spans="1:3" x14ac:dyDescent="0.25">
      <c r="A727" s="1" t="s">
        <v>22</v>
      </c>
      <c r="B727" s="228" t="s">
        <v>1903</v>
      </c>
      <c r="C727" t="s">
        <v>13246</v>
      </c>
    </row>
    <row r="728" spans="1:3" x14ac:dyDescent="0.25">
      <c r="A728" s="1" t="s">
        <v>22</v>
      </c>
      <c r="B728" s="228" t="s">
        <v>1904</v>
      </c>
      <c r="C728" t="s">
        <v>13246</v>
      </c>
    </row>
    <row r="729" spans="1:3" x14ac:dyDescent="0.25">
      <c r="A729" s="1" t="s">
        <v>22</v>
      </c>
      <c r="B729" s="228" t="s">
        <v>1905</v>
      </c>
      <c r="C729" t="s">
        <v>13246</v>
      </c>
    </row>
    <row r="730" spans="1:3" x14ac:dyDescent="0.25">
      <c r="A730" s="1" t="s">
        <v>22</v>
      </c>
      <c r="B730" s="228" t="s">
        <v>1906</v>
      </c>
      <c r="C730" t="s">
        <v>13246</v>
      </c>
    </row>
    <row r="731" spans="1:3" x14ac:dyDescent="0.25">
      <c r="A731" s="1" t="s">
        <v>22</v>
      </c>
      <c r="B731" s="228" t="s">
        <v>1907</v>
      </c>
      <c r="C731" t="s">
        <v>13246</v>
      </c>
    </row>
    <row r="732" spans="1:3" x14ac:dyDescent="0.25">
      <c r="A732" s="1" t="s">
        <v>22</v>
      </c>
      <c r="B732" s="228" t="s">
        <v>1908</v>
      </c>
      <c r="C732" t="s">
        <v>13246</v>
      </c>
    </row>
    <row r="733" spans="1:3" x14ac:dyDescent="0.25">
      <c r="A733" s="1" t="s">
        <v>22</v>
      </c>
      <c r="B733" s="228" t="s">
        <v>1909</v>
      </c>
      <c r="C733" t="s">
        <v>13246</v>
      </c>
    </row>
    <row r="734" spans="1:3" x14ac:dyDescent="0.25">
      <c r="A734" s="1" t="s">
        <v>22</v>
      </c>
      <c r="B734" s="228" t="s">
        <v>1910</v>
      </c>
      <c r="C734" t="s">
        <v>13246</v>
      </c>
    </row>
    <row r="735" spans="1:3" x14ac:dyDescent="0.25">
      <c r="A735" s="1" t="s">
        <v>22</v>
      </c>
      <c r="B735" s="228" t="s">
        <v>14119</v>
      </c>
      <c r="C735" t="s">
        <v>13246</v>
      </c>
    </row>
    <row r="736" spans="1:3" x14ac:dyDescent="0.25">
      <c r="A736" s="1" t="s">
        <v>22</v>
      </c>
      <c r="B736" s="228" t="s">
        <v>1911</v>
      </c>
      <c r="C736" t="s">
        <v>13246</v>
      </c>
    </row>
    <row r="737" spans="1:3" x14ac:dyDescent="0.25">
      <c r="A737" s="1" t="s">
        <v>22</v>
      </c>
      <c r="B737" s="228" t="s">
        <v>1912</v>
      </c>
      <c r="C737" t="s">
        <v>13246</v>
      </c>
    </row>
    <row r="738" spans="1:3" x14ac:dyDescent="0.25">
      <c r="A738" s="1" t="s">
        <v>22</v>
      </c>
      <c r="B738" s="228" t="s">
        <v>1913</v>
      </c>
      <c r="C738" t="s">
        <v>13246</v>
      </c>
    </row>
    <row r="739" spans="1:3" x14ac:dyDescent="0.25">
      <c r="A739" s="1" t="s">
        <v>22</v>
      </c>
      <c r="B739" s="228" t="s">
        <v>1914</v>
      </c>
      <c r="C739" t="s">
        <v>13246</v>
      </c>
    </row>
    <row r="740" spans="1:3" x14ac:dyDescent="0.25">
      <c r="A740" s="1" t="s">
        <v>22</v>
      </c>
      <c r="B740" s="228" t="s">
        <v>1915</v>
      </c>
      <c r="C740" t="s">
        <v>13246</v>
      </c>
    </row>
    <row r="741" spans="1:3" x14ac:dyDescent="0.25">
      <c r="A741" s="1" t="s">
        <v>22</v>
      </c>
      <c r="B741" s="228" t="s">
        <v>1916</v>
      </c>
      <c r="C741" t="s">
        <v>13246</v>
      </c>
    </row>
    <row r="742" spans="1:3" x14ac:dyDescent="0.25">
      <c r="A742" s="1" t="s">
        <v>22</v>
      </c>
      <c r="B742" s="228" t="s">
        <v>1917</v>
      </c>
      <c r="C742" t="s">
        <v>13246</v>
      </c>
    </row>
    <row r="743" spans="1:3" x14ac:dyDescent="0.25">
      <c r="A743" s="1" t="s">
        <v>22</v>
      </c>
      <c r="B743" s="228" t="s">
        <v>1918</v>
      </c>
      <c r="C743" t="s">
        <v>13246</v>
      </c>
    </row>
    <row r="744" spans="1:3" x14ac:dyDescent="0.25">
      <c r="A744" s="1" t="s">
        <v>22</v>
      </c>
      <c r="B744" s="228" t="s">
        <v>1919</v>
      </c>
      <c r="C744" t="s">
        <v>13246</v>
      </c>
    </row>
    <row r="745" spans="1:3" x14ac:dyDescent="0.25">
      <c r="A745" s="1" t="s">
        <v>22</v>
      </c>
      <c r="B745" s="228" t="s">
        <v>1920</v>
      </c>
      <c r="C745" t="s">
        <v>13246</v>
      </c>
    </row>
    <row r="746" spans="1:3" x14ac:dyDescent="0.25">
      <c r="A746" s="1" t="s">
        <v>22</v>
      </c>
      <c r="B746" s="228" t="s">
        <v>1921</v>
      </c>
      <c r="C746" t="s">
        <v>13246</v>
      </c>
    </row>
    <row r="747" spans="1:3" x14ac:dyDescent="0.25">
      <c r="A747" s="1" t="s">
        <v>22</v>
      </c>
      <c r="B747" s="228" t="s">
        <v>1922</v>
      </c>
      <c r="C747" t="s">
        <v>13246</v>
      </c>
    </row>
    <row r="748" spans="1:3" x14ac:dyDescent="0.25">
      <c r="A748" s="1" t="s">
        <v>22</v>
      </c>
      <c r="B748" s="228" t="s">
        <v>1923</v>
      </c>
      <c r="C748" t="s">
        <v>13246</v>
      </c>
    </row>
    <row r="749" spans="1:3" x14ac:dyDescent="0.25">
      <c r="A749" s="1" t="s">
        <v>22</v>
      </c>
      <c r="B749" s="228" t="s">
        <v>1924</v>
      </c>
      <c r="C749" t="s">
        <v>13246</v>
      </c>
    </row>
    <row r="750" spans="1:3" x14ac:dyDescent="0.25">
      <c r="A750" s="1" t="s">
        <v>22</v>
      </c>
      <c r="B750" s="228" t="s">
        <v>1925</v>
      </c>
      <c r="C750" t="s">
        <v>13246</v>
      </c>
    </row>
    <row r="751" spans="1:3" x14ac:dyDescent="0.25">
      <c r="A751" s="1" t="s">
        <v>22</v>
      </c>
      <c r="B751" s="228" t="s">
        <v>1926</v>
      </c>
      <c r="C751" t="s">
        <v>13246</v>
      </c>
    </row>
    <row r="752" spans="1:3" x14ac:dyDescent="0.25">
      <c r="A752" s="1" t="s">
        <v>22</v>
      </c>
      <c r="B752" s="228" t="s">
        <v>1927</v>
      </c>
      <c r="C752" t="s">
        <v>13246</v>
      </c>
    </row>
    <row r="753" spans="1:3" x14ac:dyDescent="0.25">
      <c r="A753" s="1" t="s">
        <v>22</v>
      </c>
      <c r="B753" s="228" t="s">
        <v>1928</v>
      </c>
      <c r="C753" t="s">
        <v>13246</v>
      </c>
    </row>
    <row r="754" spans="1:3" x14ac:dyDescent="0.25">
      <c r="A754" s="1" t="s">
        <v>22</v>
      </c>
      <c r="B754" s="228" t="s">
        <v>1929</v>
      </c>
      <c r="C754" t="s">
        <v>13246</v>
      </c>
    </row>
    <row r="755" spans="1:3" x14ac:dyDescent="0.25">
      <c r="A755" s="1" t="s">
        <v>22</v>
      </c>
      <c r="B755" s="228" t="s">
        <v>1930</v>
      </c>
      <c r="C755" t="s">
        <v>13246</v>
      </c>
    </row>
    <row r="756" spans="1:3" x14ac:dyDescent="0.25">
      <c r="A756" s="1" t="s">
        <v>22</v>
      </c>
      <c r="B756" s="228" t="s">
        <v>1931</v>
      </c>
      <c r="C756" t="s">
        <v>13246</v>
      </c>
    </row>
    <row r="757" spans="1:3" x14ac:dyDescent="0.25">
      <c r="A757" s="1" t="s">
        <v>22</v>
      </c>
      <c r="B757" s="228" t="s">
        <v>1932</v>
      </c>
      <c r="C757" t="s">
        <v>13246</v>
      </c>
    </row>
    <row r="758" spans="1:3" x14ac:dyDescent="0.25">
      <c r="A758" s="1" t="s">
        <v>22</v>
      </c>
      <c r="B758" s="228" t="s">
        <v>1933</v>
      </c>
      <c r="C758" t="s">
        <v>13246</v>
      </c>
    </row>
    <row r="759" spans="1:3" x14ac:dyDescent="0.25">
      <c r="A759" s="1" t="s">
        <v>22</v>
      </c>
      <c r="B759" s="228" t="s">
        <v>1934</v>
      </c>
      <c r="C759" t="s">
        <v>13246</v>
      </c>
    </row>
    <row r="760" spans="1:3" x14ac:dyDescent="0.25">
      <c r="A760" s="1" t="s">
        <v>22</v>
      </c>
      <c r="B760" s="228" t="s">
        <v>1935</v>
      </c>
      <c r="C760" t="s">
        <v>13246</v>
      </c>
    </row>
    <row r="761" spans="1:3" x14ac:dyDescent="0.25">
      <c r="A761" s="1" t="s">
        <v>22</v>
      </c>
      <c r="B761" s="228" t="s">
        <v>1936</v>
      </c>
      <c r="C761" t="s">
        <v>13246</v>
      </c>
    </row>
    <row r="762" spans="1:3" x14ac:dyDescent="0.25">
      <c r="A762" s="1" t="s">
        <v>22</v>
      </c>
      <c r="B762" s="228" t="s">
        <v>1937</v>
      </c>
      <c r="C762" t="s">
        <v>13246</v>
      </c>
    </row>
    <row r="763" spans="1:3" x14ac:dyDescent="0.25">
      <c r="A763" s="1" t="s">
        <v>22</v>
      </c>
      <c r="B763" s="228" t="s">
        <v>1938</v>
      </c>
      <c r="C763" t="s">
        <v>13246</v>
      </c>
    </row>
    <row r="764" spans="1:3" x14ac:dyDescent="0.25">
      <c r="A764" s="1" t="s">
        <v>22</v>
      </c>
      <c r="B764" s="228" t="s">
        <v>1939</v>
      </c>
      <c r="C764" t="s">
        <v>13246</v>
      </c>
    </row>
    <row r="765" spans="1:3" x14ac:dyDescent="0.25">
      <c r="A765" s="1" t="s">
        <v>22</v>
      </c>
      <c r="B765" s="228" t="s">
        <v>1940</v>
      </c>
      <c r="C765" t="s">
        <v>13246</v>
      </c>
    </row>
    <row r="766" spans="1:3" x14ac:dyDescent="0.25">
      <c r="A766" s="1" t="s">
        <v>22</v>
      </c>
      <c r="B766" s="228" t="s">
        <v>1941</v>
      </c>
      <c r="C766" t="s">
        <v>13246</v>
      </c>
    </row>
    <row r="767" spans="1:3" x14ac:dyDescent="0.25">
      <c r="A767" s="1" t="s">
        <v>22</v>
      </c>
      <c r="B767" s="228" t="s">
        <v>1942</v>
      </c>
      <c r="C767" t="s">
        <v>13246</v>
      </c>
    </row>
    <row r="768" spans="1:3" x14ac:dyDescent="0.25">
      <c r="A768" s="1" t="s">
        <v>22</v>
      </c>
      <c r="B768" s="228" t="s">
        <v>1943</v>
      </c>
      <c r="C768" t="s">
        <v>13246</v>
      </c>
    </row>
    <row r="769" spans="1:3" x14ac:dyDescent="0.25">
      <c r="A769" s="1" t="s">
        <v>22</v>
      </c>
      <c r="B769" s="228" t="s">
        <v>1944</v>
      </c>
      <c r="C769" t="s">
        <v>13246</v>
      </c>
    </row>
    <row r="770" spans="1:3" x14ac:dyDescent="0.25">
      <c r="A770" s="1" t="s">
        <v>22</v>
      </c>
      <c r="B770" s="228" t="s">
        <v>1945</v>
      </c>
      <c r="C770" t="s">
        <v>13246</v>
      </c>
    </row>
    <row r="771" spans="1:3" x14ac:dyDescent="0.25">
      <c r="A771" s="1" t="s">
        <v>22</v>
      </c>
      <c r="B771" s="228" t="s">
        <v>1946</v>
      </c>
      <c r="C771" t="s">
        <v>13246</v>
      </c>
    </row>
    <row r="772" spans="1:3" x14ac:dyDescent="0.25">
      <c r="A772" s="1" t="s">
        <v>22</v>
      </c>
      <c r="B772" s="228" t="s">
        <v>14120</v>
      </c>
      <c r="C772" t="s">
        <v>13246</v>
      </c>
    </row>
    <row r="773" spans="1:3" x14ac:dyDescent="0.25">
      <c r="A773" s="1" t="s">
        <v>22</v>
      </c>
      <c r="B773" s="228" t="s">
        <v>1947</v>
      </c>
      <c r="C773" t="s">
        <v>13246</v>
      </c>
    </row>
    <row r="774" spans="1:3" x14ac:dyDescent="0.25">
      <c r="A774" s="1" t="s">
        <v>22</v>
      </c>
      <c r="B774" s="228" t="s">
        <v>1662</v>
      </c>
      <c r="C774" t="s">
        <v>13246</v>
      </c>
    </row>
    <row r="775" spans="1:3" x14ac:dyDescent="0.25">
      <c r="A775" s="1" t="s">
        <v>22</v>
      </c>
      <c r="B775" s="228" t="s">
        <v>1948</v>
      </c>
      <c r="C775" t="s">
        <v>13246</v>
      </c>
    </row>
    <row r="776" spans="1:3" x14ac:dyDescent="0.25">
      <c r="A776" s="1" t="s">
        <v>22</v>
      </c>
      <c r="B776" s="228" t="s">
        <v>1949</v>
      </c>
      <c r="C776" t="s">
        <v>13246</v>
      </c>
    </row>
    <row r="777" spans="1:3" x14ac:dyDescent="0.25">
      <c r="A777" s="1" t="s">
        <v>22</v>
      </c>
      <c r="B777" s="228" t="s">
        <v>1950</v>
      </c>
      <c r="C777" t="s">
        <v>13246</v>
      </c>
    </row>
    <row r="778" spans="1:3" x14ac:dyDescent="0.25">
      <c r="A778" s="1" t="s">
        <v>22</v>
      </c>
      <c r="B778" s="228" t="s">
        <v>1951</v>
      </c>
      <c r="C778" t="s">
        <v>13246</v>
      </c>
    </row>
    <row r="779" spans="1:3" x14ac:dyDescent="0.25">
      <c r="A779" s="1" t="s">
        <v>22</v>
      </c>
      <c r="B779" s="228" t="s">
        <v>1952</v>
      </c>
      <c r="C779" t="s">
        <v>13246</v>
      </c>
    </row>
    <row r="780" spans="1:3" x14ac:dyDescent="0.25">
      <c r="A780" s="1" t="s">
        <v>22</v>
      </c>
      <c r="B780" s="228" t="s">
        <v>1953</v>
      </c>
      <c r="C780" t="s">
        <v>13246</v>
      </c>
    </row>
    <row r="781" spans="1:3" x14ac:dyDescent="0.25">
      <c r="A781" s="1" t="s">
        <v>22</v>
      </c>
      <c r="B781" s="228" t="s">
        <v>1954</v>
      </c>
      <c r="C781" t="s">
        <v>13246</v>
      </c>
    </row>
    <row r="782" spans="1:3" x14ac:dyDescent="0.25">
      <c r="A782" s="1" t="s">
        <v>22</v>
      </c>
      <c r="B782" s="228" t="s">
        <v>1955</v>
      </c>
      <c r="C782" t="s">
        <v>13246</v>
      </c>
    </row>
    <row r="783" spans="1:3" x14ac:dyDescent="0.25">
      <c r="A783" s="1" t="s">
        <v>22</v>
      </c>
      <c r="B783" s="228" t="s">
        <v>1956</v>
      </c>
      <c r="C783" t="s">
        <v>13246</v>
      </c>
    </row>
    <row r="784" spans="1:3" x14ac:dyDescent="0.25">
      <c r="A784" s="1" t="s">
        <v>22</v>
      </c>
      <c r="B784" s="228" t="s">
        <v>1957</v>
      </c>
      <c r="C784" t="s">
        <v>13246</v>
      </c>
    </row>
    <row r="785" spans="1:3" x14ac:dyDescent="0.25">
      <c r="A785" s="1" t="s">
        <v>22</v>
      </c>
      <c r="B785" s="228" t="s">
        <v>1958</v>
      </c>
      <c r="C785" t="s">
        <v>13246</v>
      </c>
    </row>
    <row r="786" spans="1:3" x14ac:dyDescent="0.25">
      <c r="A786" s="1" t="s">
        <v>22</v>
      </c>
      <c r="B786" s="228" t="s">
        <v>14121</v>
      </c>
      <c r="C786" t="s">
        <v>13246</v>
      </c>
    </row>
    <row r="787" spans="1:3" x14ac:dyDescent="0.25">
      <c r="A787" s="1" t="s">
        <v>22</v>
      </c>
      <c r="B787" s="228" t="s">
        <v>1959</v>
      </c>
      <c r="C787" t="s">
        <v>13246</v>
      </c>
    </row>
    <row r="788" spans="1:3" x14ac:dyDescent="0.25">
      <c r="A788" s="1" t="s">
        <v>22</v>
      </c>
      <c r="B788" s="228" t="s">
        <v>1960</v>
      </c>
      <c r="C788" t="s">
        <v>13246</v>
      </c>
    </row>
    <row r="789" spans="1:3" x14ac:dyDescent="0.25">
      <c r="A789" s="1" t="s">
        <v>22</v>
      </c>
      <c r="B789" s="228" t="s">
        <v>1961</v>
      </c>
      <c r="C789" t="s">
        <v>13246</v>
      </c>
    </row>
    <row r="790" spans="1:3" x14ac:dyDescent="0.25">
      <c r="A790" s="1" t="s">
        <v>22</v>
      </c>
      <c r="B790" s="228" t="s">
        <v>1962</v>
      </c>
      <c r="C790" t="s">
        <v>13246</v>
      </c>
    </row>
    <row r="791" spans="1:3" x14ac:dyDescent="0.25">
      <c r="A791" s="1" t="s">
        <v>22</v>
      </c>
      <c r="B791" s="228" t="s">
        <v>1963</v>
      </c>
      <c r="C791" t="s">
        <v>13246</v>
      </c>
    </row>
    <row r="792" spans="1:3" x14ac:dyDescent="0.25">
      <c r="A792" s="1" t="s">
        <v>22</v>
      </c>
      <c r="B792" s="228" t="s">
        <v>1964</v>
      </c>
      <c r="C792" t="s">
        <v>13246</v>
      </c>
    </row>
    <row r="793" spans="1:3" x14ac:dyDescent="0.25">
      <c r="A793" s="1" t="s">
        <v>22</v>
      </c>
      <c r="B793" s="228" t="s">
        <v>1965</v>
      </c>
      <c r="C793" t="s">
        <v>13246</v>
      </c>
    </row>
    <row r="794" spans="1:3" x14ac:dyDescent="0.25">
      <c r="A794" s="1" t="s">
        <v>22</v>
      </c>
      <c r="B794" s="228" t="s">
        <v>1966</v>
      </c>
      <c r="C794" t="s">
        <v>13246</v>
      </c>
    </row>
    <row r="795" spans="1:3" x14ac:dyDescent="0.25">
      <c r="A795" s="1" t="s">
        <v>22</v>
      </c>
      <c r="B795" s="228" t="s">
        <v>1967</v>
      </c>
      <c r="C795" t="s">
        <v>13246</v>
      </c>
    </row>
    <row r="796" spans="1:3" x14ac:dyDescent="0.25">
      <c r="A796" s="1" t="s">
        <v>22</v>
      </c>
      <c r="B796" s="228" t="s">
        <v>1968</v>
      </c>
      <c r="C796" t="s">
        <v>13246</v>
      </c>
    </row>
    <row r="797" spans="1:3" x14ac:dyDescent="0.25">
      <c r="A797" s="1" t="s">
        <v>22</v>
      </c>
      <c r="B797" s="228" t="s">
        <v>1969</v>
      </c>
      <c r="C797" t="s">
        <v>13246</v>
      </c>
    </row>
    <row r="798" spans="1:3" x14ac:dyDescent="0.25">
      <c r="A798" s="1" t="s">
        <v>22</v>
      </c>
      <c r="B798" s="228" t="s">
        <v>1970</v>
      </c>
      <c r="C798" t="s">
        <v>13246</v>
      </c>
    </row>
    <row r="799" spans="1:3" x14ac:dyDescent="0.25">
      <c r="A799" s="1" t="s">
        <v>22</v>
      </c>
      <c r="B799" s="228" t="s">
        <v>1971</v>
      </c>
      <c r="C799" t="s">
        <v>13246</v>
      </c>
    </row>
    <row r="800" spans="1:3" x14ac:dyDescent="0.25">
      <c r="A800" s="1" t="s">
        <v>22</v>
      </c>
      <c r="B800" s="228" t="s">
        <v>1972</v>
      </c>
      <c r="C800" t="s">
        <v>13246</v>
      </c>
    </row>
    <row r="801" spans="1:3" x14ac:dyDescent="0.25">
      <c r="A801" s="1" t="s">
        <v>22</v>
      </c>
      <c r="B801" s="228" t="s">
        <v>1973</v>
      </c>
      <c r="C801" t="s">
        <v>13246</v>
      </c>
    </row>
    <row r="802" spans="1:3" x14ac:dyDescent="0.25">
      <c r="A802" s="1" t="s">
        <v>22</v>
      </c>
      <c r="B802" s="228" t="s">
        <v>1974</v>
      </c>
      <c r="C802" t="s">
        <v>13246</v>
      </c>
    </row>
    <row r="803" spans="1:3" x14ac:dyDescent="0.25">
      <c r="A803" s="1" t="s">
        <v>22</v>
      </c>
      <c r="B803" s="228" t="s">
        <v>14122</v>
      </c>
      <c r="C803" t="s">
        <v>13246</v>
      </c>
    </row>
    <row r="804" spans="1:3" x14ac:dyDescent="0.25">
      <c r="A804" s="1" t="s">
        <v>22</v>
      </c>
      <c r="B804" s="228" t="s">
        <v>1975</v>
      </c>
      <c r="C804" t="s">
        <v>13246</v>
      </c>
    </row>
    <row r="805" spans="1:3" x14ac:dyDescent="0.25">
      <c r="A805" s="1" t="s">
        <v>22</v>
      </c>
      <c r="B805" s="228" t="s">
        <v>1976</v>
      </c>
      <c r="C805" t="s">
        <v>13246</v>
      </c>
    </row>
    <row r="806" spans="1:3" x14ac:dyDescent="0.25">
      <c r="A806" s="1" t="s">
        <v>22</v>
      </c>
      <c r="B806" s="228" t="s">
        <v>1977</v>
      </c>
      <c r="C806" t="s">
        <v>13246</v>
      </c>
    </row>
    <row r="807" spans="1:3" x14ac:dyDescent="0.25">
      <c r="A807" s="1" t="s">
        <v>22</v>
      </c>
      <c r="B807" s="228" t="s">
        <v>1978</v>
      </c>
      <c r="C807" t="s">
        <v>13246</v>
      </c>
    </row>
    <row r="808" spans="1:3" x14ac:dyDescent="0.25">
      <c r="A808" s="1" t="s">
        <v>22</v>
      </c>
      <c r="B808" s="228" t="s">
        <v>1979</v>
      </c>
      <c r="C808" t="s">
        <v>13246</v>
      </c>
    </row>
    <row r="809" spans="1:3" x14ac:dyDescent="0.25">
      <c r="A809" s="1" t="s">
        <v>22</v>
      </c>
      <c r="B809" s="228" t="s">
        <v>1980</v>
      </c>
      <c r="C809" t="s">
        <v>13246</v>
      </c>
    </row>
    <row r="810" spans="1:3" x14ac:dyDescent="0.25">
      <c r="A810" s="1" t="s">
        <v>22</v>
      </c>
      <c r="B810" s="228" t="s">
        <v>1981</v>
      </c>
      <c r="C810" t="s">
        <v>13246</v>
      </c>
    </row>
    <row r="811" spans="1:3" x14ac:dyDescent="0.25">
      <c r="A811" s="1" t="s">
        <v>22</v>
      </c>
      <c r="B811" s="228" t="s">
        <v>1982</v>
      </c>
      <c r="C811" t="s">
        <v>13246</v>
      </c>
    </row>
    <row r="812" spans="1:3" x14ac:dyDescent="0.25">
      <c r="A812" s="1" t="s">
        <v>22</v>
      </c>
      <c r="B812" s="228" t="s">
        <v>1983</v>
      </c>
      <c r="C812" t="s">
        <v>13246</v>
      </c>
    </row>
    <row r="813" spans="1:3" x14ac:dyDescent="0.25">
      <c r="A813" s="1" t="s">
        <v>22</v>
      </c>
      <c r="B813" s="228" t="s">
        <v>1984</v>
      </c>
      <c r="C813" t="s">
        <v>13246</v>
      </c>
    </row>
    <row r="814" spans="1:3" x14ac:dyDescent="0.25">
      <c r="A814" s="1" t="s">
        <v>22</v>
      </c>
      <c r="B814" s="228" t="s">
        <v>1985</v>
      </c>
      <c r="C814" t="s">
        <v>13246</v>
      </c>
    </row>
    <row r="815" spans="1:3" x14ac:dyDescent="0.25">
      <c r="A815" s="1" t="s">
        <v>22</v>
      </c>
      <c r="B815" s="228" t="s">
        <v>1986</v>
      </c>
      <c r="C815" t="s">
        <v>13246</v>
      </c>
    </row>
    <row r="816" spans="1:3" x14ac:dyDescent="0.25">
      <c r="A816" s="1" t="s">
        <v>22</v>
      </c>
      <c r="B816" s="228" t="s">
        <v>1987</v>
      </c>
      <c r="C816" t="s">
        <v>13246</v>
      </c>
    </row>
    <row r="817" spans="1:3" x14ac:dyDescent="0.25">
      <c r="A817" s="1" t="s">
        <v>22</v>
      </c>
      <c r="B817" s="228" t="s">
        <v>1988</v>
      </c>
      <c r="C817" t="s">
        <v>13246</v>
      </c>
    </row>
    <row r="818" spans="1:3" x14ac:dyDescent="0.25">
      <c r="A818" s="1" t="s">
        <v>22</v>
      </c>
      <c r="B818" s="228" t="s">
        <v>1989</v>
      </c>
      <c r="C818" t="s">
        <v>13246</v>
      </c>
    </row>
    <row r="819" spans="1:3" x14ac:dyDescent="0.25">
      <c r="A819" s="1" t="s">
        <v>22</v>
      </c>
      <c r="B819" s="228" t="s">
        <v>1990</v>
      </c>
      <c r="C819" t="s">
        <v>13246</v>
      </c>
    </row>
    <row r="820" spans="1:3" x14ac:dyDescent="0.25">
      <c r="A820" s="1" t="s">
        <v>22</v>
      </c>
      <c r="B820" s="228" t="s">
        <v>1991</v>
      </c>
      <c r="C820" t="s">
        <v>13246</v>
      </c>
    </row>
    <row r="821" spans="1:3" x14ac:dyDescent="0.25">
      <c r="A821" s="1" t="s">
        <v>22</v>
      </c>
      <c r="B821" s="228" t="s">
        <v>1992</v>
      </c>
      <c r="C821" t="s">
        <v>13246</v>
      </c>
    </row>
    <row r="822" spans="1:3" x14ac:dyDescent="0.25">
      <c r="A822" s="1" t="s">
        <v>22</v>
      </c>
      <c r="B822" s="228" t="s">
        <v>1993</v>
      </c>
      <c r="C822" t="s">
        <v>13246</v>
      </c>
    </row>
    <row r="823" spans="1:3" x14ac:dyDescent="0.25">
      <c r="A823" s="1" t="s">
        <v>22</v>
      </c>
      <c r="B823" s="228" t="s">
        <v>1994</v>
      </c>
      <c r="C823" t="s">
        <v>13246</v>
      </c>
    </row>
    <row r="824" spans="1:3" x14ac:dyDescent="0.25">
      <c r="A824" s="1" t="s">
        <v>22</v>
      </c>
      <c r="B824" s="228" t="s">
        <v>1995</v>
      </c>
      <c r="C824" t="s">
        <v>13246</v>
      </c>
    </row>
    <row r="825" spans="1:3" x14ac:dyDescent="0.25">
      <c r="A825" s="1" t="s">
        <v>22</v>
      </c>
      <c r="B825" s="228" t="s">
        <v>1996</v>
      </c>
      <c r="C825" t="s">
        <v>13246</v>
      </c>
    </row>
    <row r="826" spans="1:3" x14ac:dyDescent="0.25">
      <c r="A826" s="1" t="s">
        <v>22</v>
      </c>
      <c r="B826" s="228" t="s">
        <v>1997</v>
      </c>
      <c r="C826" t="s">
        <v>13246</v>
      </c>
    </row>
    <row r="827" spans="1:3" x14ac:dyDescent="0.25">
      <c r="A827" s="1" t="s">
        <v>22</v>
      </c>
      <c r="B827" s="228" t="s">
        <v>1998</v>
      </c>
      <c r="C827" t="s">
        <v>13246</v>
      </c>
    </row>
    <row r="828" spans="1:3" x14ac:dyDescent="0.25">
      <c r="A828" s="1" t="s">
        <v>22</v>
      </c>
      <c r="B828" s="228" t="s">
        <v>1999</v>
      </c>
      <c r="C828" t="s">
        <v>13246</v>
      </c>
    </row>
    <row r="829" spans="1:3" x14ac:dyDescent="0.25">
      <c r="A829" s="1" t="s">
        <v>22</v>
      </c>
      <c r="B829" s="228" t="s">
        <v>2000</v>
      </c>
      <c r="C829" t="s">
        <v>13246</v>
      </c>
    </row>
    <row r="830" spans="1:3" x14ac:dyDescent="0.25">
      <c r="A830" s="1" t="s">
        <v>22</v>
      </c>
      <c r="B830" s="228" t="s">
        <v>2001</v>
      </c>
      <c r="C830" t="s">
        <v>13246</v>
      </c>
    </row>
    <row r="831" spans="1:3" x14ac:dyDescent="0.25">
      <c r="A831" s="1" t="s">
        <v>22</v>
      </c>
      <c r="B831" s="228" t="s">
        <v>2002</v>
      </c>
      <c r="C831" t="s">
        <v>13246</v>
      </c>
    </row>
    <row r="832" spans="1:3" x14ac:dyDescent="0.25">
      <c r="A832" s="1" t="s">
        <v>22</v>
      </c>
      <c r="B832" s="228" t="s">
        <v>2003</v>
      </c>
      <c r="C832" t="s">
        <v>13246</v>
      </c>
    </row>
    <row r="833" spans="1:3" x14ac:dyDescent="0.25">
      <c r="A833" s="1" t="s">
        <v>22</v>
      </c>
      <c r="B833" s="228" t="s">
        <v>2004</v>
      </c>
      <c r="C833" t="s">
        <v>13246</v>
      </c>
    </row>
    <row r="834" spans="1:3" x14ac:dyDescent="0.25">
      <c r="A834" s="1" t="s">
        <v>22</v>
      </c>
      <c r="B834" s="228" t="s">
        <v>2005</v>
      </c>
      <c r="C834" t="s">
        <v>13246</v>
      </c>
    </row>
    <row r="835" spans="1:3" x14ac:dyDescent="0.25">
      <c r="A835" s="1" t="s">
        <v>22</v>
      </c>
      <c r="B835" s="228" t="s">
        <v>2006</v>
      </c>
      <c r="C835" t="s">
        <v>13246</v>
      </c>
    </row>
    <row r="836" spans="1:3" x14ac:dyDescent="0.25">
      <c r="A836" s="1" t="s">
        <v>22</v>
      </c>
      <c r="B836" s="228" t="s">
        <v>2007</v>
      </c>
      <c r="C836" t="s">
        <v>13246</v>
      </c>
    </row>
    <row r="837" spans="1:3" x14ac:dyDescent="0.25">
      <c r="A837" s="1" t="s">
        <v>22</v>
      </c>
      <c r="B837" s="228" t="s">
        <v>2008</v>
      </c>
      <c r="C837" t="s">
        <v>13246</v>
      </c>
    </row>
    <row r="838" spans="1:3" x14ac:dyDescent="0.25">
      <c r="A838" s="1" t="s">
        <v>22</v>
      </c>
      <c r="B838" s="228" t="s">
        <v>2009</v>
      </c>
      <c r="C838" t="s">
        <v>13246</v>
      </c>
    </row>
    <row r="839" spans="1:3" x14ac:dyDescent="0.25">
      <c r="A839" s="1" t="s">
        <v>22</v>
      </c>
      <c r="B839" s="228" t="s">
        <v>2010</v>
      </c>
      <c r="C839" t="s">
        <v>13246</v>
      </c>
    </row>
    <row r="840" spans="1:3" x14ac:dyDescent="0.25">
      <c r="A840" s="1" t="s">
        <v>22</v>
      </c>
      <c r="B840" s="228" t="s">
        <v>2011</v>
      </c>
      <c r="C840" t="s">
        <v>13246</v>
      </c>
    </row>
    <row r="841" spans="1:3" x14ac:dyDescent="0.25">
      <c r="A841" s="1" t="s">
        <v>22</v>
      </c>
      <c r="B841" s="228" t="s">
        <v>2012</v>
      </c>
      <c r="C841" t="s">
        <v>13246</v>
      </c>
    </row>
    <row r="842" spans="1:3" x14ac:dyDescent="0.25">
      <c r="A842" s="1" t="s">
        <v>22</v>
      </c>
      <c r="B842" s="228" t="s">
        <v>2013</v>
      </c>
      <c r="C842" t="s">
        <v>13246</v>
      </c>
    </row>
    <row r="843" spans="1:3" x14ac:dyDescent="0.25">
      <c r="A843" s="1" t="s">
        <v>22</v>
      </c>
      <c r="B843" s="228" t="s">
        <v>2014</v>
      </c>
      <c r="C843" t="s">
        <v>13246</v>
      </c>
    </row>
    <row r="844" spans="1:3" x14ac:dyDescent="0.25">
      <c r="A844" s="1" t="s">
        <v>22</v>
      </c>
      <c r="B844" s="228" t="s">
        <v>2015</v>
      </c>
      <c r="C844" t="s">
        <v>13246</v>
      </c>
    </row>
    <row r="845" spans="1:3" x14ac:dyDescent="0.25">
      <c r="A845" s="1" t="s">
        <v>22</v>
      </c>
      <c r="B845" s="228" t="s">
        <v>2016</v>
      </c>
      <c r="C845" t="s">
        <v>13246</v>
      </c>
    </row>
    <row r="846" spans="1:3" x14ac:dyDescent="0.25">
      <c r="A846" s="1" t="s">
        <v>22</v>
      </c>
      <c r="B846" s="228" t="s">
        <v>2017</v>
      </c>
      <c r="C846" t="s">
        <v>13246</v>
      </c>
    </row>
    <row r="847" spans="1:3" x14ac:dyDescent="0.25">
      <c r="A847" s="1" t="s">
        <v>22</v>
      </c>
      <c r="B847" s="228" t="s">
        <v>2018</v>
      </c>
      <c r="C847" t="s">
        <v>13246</v>
      </c>
    </row>
    <row r="848" spans="1:3" x14ac:dyDescent="0.25">
      <c r="A848" s="1" t="s">
        <v>22</v>
      </c>
      <c r="B848" s="228" t="s">
        <v>2019</v>
      </c>
      <c r="C848" t="s">
        <v>13246</v>
      </c>
    </row>
    <row r="849" spans="1:3" x14ac:dyDescent="0.25">
      <c r="A849" s="1" t="s">
        <v>22</v>
      </c>
      <c r="B849" s="228" t="s">
        <v>2020</v>
      </c>
      <c r="C849" t="s">
        <v>13246</v>
      </c>
    </row>
    <row r="850" spans="1:3" x14ac:dyDescent="0.25">
      <c r="A850" s="1" t="s">
        <v>22</v>
      </c>
      <c r="B850" s="228" t="s">
        <v>2021</v>
      </c>
      <c r="C850" t="s">
        <v>13246</v>
      </c>
    </row>
    <row r="851" spans="1:3" x14ac:dyDescent="0.25">
      <c r="A851" s="1" t="s">
        <v>22</v>
      </c>
      <c r="B851" s="228" t="s">
        <v>2022</v>
      </c>
      <c r="C851" t="s">
        <v>13246</v>
      </c>
    </row>
    <row r="852" spans="1:3" x14ac:dyDescent="0.25">
      <c r="A852" s="1" t="s">
        <v>22</v>
      </c>
      <c r="B852" s="228" t="s">
        <v>2023</v>
      </c>
      <c r="C852" t="s">
        <v>13246</v>
      </c>
    </row>
    <row r="853" spans="1:3" x14ac:dyDescent="0.25">
      <c r="A853" s="1" t="s">
        <v>22</v>
      </c>
      <c r="B853" s="228" t="s">
        <v>2024</v>
      </c>
      <c r="C853" t="s">
        <v>13246</v>
      </c>
    </row>
    <row r="854" spans="1:3" x14ac:dyDescent="0.25">
      <c r="A854" s="1" t="s">
        <v>22</v>
      </c>
      <c r="B854" s="228" t="s">
        <v>2025</v>
      </c>
      <c r="C854" t="s">
        <v>13246</v>
      </c>
    </row>
    <row r="855" spans="1:3" x14ac:dyDescent="0.25">
      <c r="A855" s="1" t="s">
        <v>22</v>
      </c>
      <c r="B855" s="228" t="s">
        <v>2026</v>
      </c>
      <c r="C855" t="s">
        <v>13246</v>
      </c>
    </row>
    <row r="856" spans="1:3" x14ac:dyDescent="0.25">
      <c r="A856" s="1" t="s">
        <v>22</v>
      </c>
      <c r="B856" s="228" t="s">
        <v>14123</v>
      </c>
      <c r="C856" t="s">
        <v>13246</v>
      </c>
    </row>
    <row r="857" spans="1:3" x14ac:dyDescent="0.25">
      <c r="A857" s="1" t="s">
        <v>22</v>
      </c>
      <c r="B857" s="228" t="s">
        <v>2027</v>
      </c>
      <c r="C857" t="s">
        <v>13246</v>
      </c>
    </row>
    <row r="858" spans="1:3" x14ac:dyDescent="0.25">
      <c r="A858" s="1" t="s">
        <v>22</v>
      </c>
      <c r="B858" s="228" t="s">
        <v>2028</v>
      </c>
      <c r="C858" t="s">
        <v>13246</v>
      </c>
    </row>
    <row r="859" spans="1:3" x14ac:dyDescent="0.25">
      <c r="A859" s="1" t="s">
        <v>22</v>
      </c>
      <c r="B859" s="228" t="s">
        <v>2029</v>
      </c>
      <c r="C859" t="s">
        <v>13246</v>
      </c>
    </row>
    <row r="860" spans="1:3" x14ac:dyDescent="0.25">
      <c r="A860" s="1" t="s">
        <v>22</v>
      </c>
      <c r="B860" s="228" t="s">
        <v>2030</v>
      </c>
      <c r="C860" t="s">
        <v>13246</v>
      </c>
    </row>
    <row r="861" spans="1:3" x14ac:dyDescent="0.25">
      <c r="A861" s="1" t="s">
        <v>22</v>
      </c>
      <c r="B861" s="228" t="s">
        <v>2031</v>
      </c>
      <c r="C861" t="s">
        <v>13246</v>
      </c>
    </row>
    <row r="862" spans="1:3" x14ac:dyDescent="0.25">
      <c r="A862" s="1" t="s">
        <v>22</v>
      </c>
      <c r="B862" s="228" t="s">
        <v>2032</v>
      </c>
      <c r="C862" t="s">
        <v>13246</v>
      </c>
    </row>
    <row r="863" spans="1:3" x14ac:dyDescent="0.25">
      <c r="A863" s="1" t="s">
        <v>22</v>
      </c>
      <c r="B863" s="228" t="s">
        <v>2033</v>
      </c>
      <c r="C863" t="s">
        <v>13246</v>
      </c>
    </row>
    <row r="864" spans="1:3" x14ac:dyDescent="0.25">
      <c r="A864" s="1" t="s">
        <v>22</v>
      </c>
      <c r="B864" s="228" t="s">
        <v>2034</v>
      </c>
      <c r="C864" t="s">
        <v>13246</v>
      </c>
    </row>
    <row r="865" spans="1:3" x14ac:dyDescent="0.25">
      <c r="A865" s="1" t="s">
        <v>22</v>
      </c>
      <c r="B865" s="228" t="s">
        <v>2035</v>
      </c>
      <c r="C865" t="s">
        <v>13246</v>
      </c>
    </row>
    <row r="866" spans="1:3" x14ac:dyDescent="0.25">
      <c r="A866" s="1" t="s">
        <v>22</v>
      </c>
      <c r="B866" s="228" t="s">
        <v>2036</v>
      </c>
      <c r="C866" t="s">
        <v>13246</v>
      </c>
    </row>
    <row r="867" spans="1:3" x14ac:dyDescent="0.25">
      <c r="A867" s="1" t="s">
        <v>22</v>
      </c>
      <c r="B867" s="228" t="s">
        <v>2037</v>
      </c>
      <c r="C867" t="s">
        <v>13246</v>
      </c>
    </row>
    <row r="868" spans="1:3" x14ac:dyDescent="0.25">
      <c r="A868" s="1" t="s">
        <v>22</v>
      </c>
      <c r="B868" s="228" t="s">
        <v>2038</v>
      </c>
      <c r="C868" t="s">
        <v>13246</v>
      </c>
    </row>
    <row r="869" spans="1:3" x14ac:dyDescent="0.25">
      <c r="A869" s="1" t="s">
        <v>22</v>
      </c>
      <c r="B869" s="228" t="s">
        <v>2039</v>
      </c>
      <c r="C869" t="s">
        <v>13246</v>
      </c>
    </row>
    <row r="870" spans="1:3" x14ac:dyDescent="0.25">
      <c r="A870" s="1" t="s">
        <v>22</v>
      </c>
      <c r="B870" s="228" t="s">
        <v>2040</v>
      </c>
      <c r="C870" t="s">
        <v>13246</v>
      </c>
    </row>
    <row r="871" spans="1:3" x14ac:dyDescent="0.25">
      <c r="A871" s="1" t="s">
        <v>22</v>
      </c>
      <c r="B871" s="228" t="s">
        <v>2041</v>
      </c>
      <c r="C871" t="s">
        <v>13246</v>
      </c>
    </row>
    <row r="872" spans="1:3" x14ac:dyDescent="0.25">
      <c r="A872" s="1" t="s">
        <v>22</v>
      </c>
      <c r="B872" s="228" t="s">
        <v>2042</v>
      </c>
      <c r="C872" t="s">
        <v>13246</v>
      </c>
    </row>
    <row r="873" spans="1:3" x14ac:dyDescent="0.25">
      <c r="A873" s="1" t="s">
        <v>22</v>
      </c>
      <c r="B873" s="228" t="s">
        <v>2043</v>
      </c>
      <c r="C873" t="s">
        <v>13246</v>
      </c>
    </row>
    <row r="874" spans="1:3" x14ac:dyDescent="0.25">
      <c r="A874" s="1" t="s">
        <v>22</v>
      </c>
      <c r="B874" s="228" t="s">
        <v>2044</v>
      </c>
      <c r="C874" t="s">
        <v>13246</v>
      </c>
    </row>
    <row r="875" spans="1:3" x14ac:dyDescent="0.25">
      <c r="A875" s="1" t="s">
        <v>22</v>
      </c>
      <c r="B875" s="228" t="s">
        <v>14124</v>
      </c>
      <c r="C875" t="s">
        <v>13246</v>
      </c>
    </row>
    <row r="876" spans="1:3" x14ac:dyDescent="0.25">
      <c r="A876" s="1" t="s">
        <v>22</v>
      </c>
      <c r="B876" s="228" t="s">
        <v>2045</v>
      </c>
      <c r="C876" t="s">
        <v>13246</v>
      </c>
    </row>
    <row r="877" spans="1:3" x14ac:dyDescent="0.25">
      <c r="A877" s="1" t="s">
        <v>22</v>
      </c>
      <c r="B877" s="228" t="s">
        <v>14125</v>
      </c>
      <c r="C877" t="s">
        <v>13246</v>
      </c>
    </row>
    <row r="878" spans="1:3" x14ac:dyDescent="0.25">
      <c r="A878" s="1" t="s">
        <v>22</v>
      </c>
      <c r="B878" s="228" t="s">
        <v>2046</v>
      </c>
      <c r="C878" t="s">
        <v>13246</v>
      </c>
    </row>
    <row r="879" spans="1:3" x14ac:dyDescent="0.25">
      <c r="A879" s="1" t="s">
        <v>22</v>
      </c>
      <c r="B879" s="228" t="s">
        <v>2047</v>
      </c>
      <c r="C879" t="s">
        <v>13246</v>
      </c>
    </row>
    <row r="880" spans="1:3" x14ac:dyDescent="0.25">
      <c r="A880" s="1" t="s">
        <v>22</v>
      </c>
      <c r="B880" s="228" t="s">
        <v>2048</v>
      </c>
      <c r="C880" t="s">
        <v>13246</v>
      </c>
    </row>
    <row r="881" spans="1:3" x14ac:dyDescent="0.25">
      <c r="A881" s="1" t="s">
        <v>22</v>
      </c>
      <c r="B881" s="228" t="s">
        <v>2049</v>
      </c>
      <c r="C881" t="s">
        <v>13246</v>
      </c>
    </row>
    <row r="882" spans="1:3" x14ac:dyDescent="0.25">
      <c r="A882" s="1" t="s">
        <v>22</v>
      </c>
      <c r="B882" s="228" t="s">
        <v>2050</v>
      </c>
      <c r="C882" t="s">
        <v>13246</v>
      </c>
    </row>
    <row r="883" spans="1:3" x14ac:dyDescent="0.25">
      <c r="A883" s="1" t="s">
        <v>22</v>
      </c>
      <c r="B883" s="228" t="s">
        <v>2051</v>
      </c>
      <c r="C883" t="s">
        <v>13246</v>
      </c>
    </row>
    <row r="884" spans="1:3" x14ac:dyDescent="0.25">
      <c r="A884" s="1" t="s">
        <v>22</v>
      </c>
      <c r="B884" s="228" t="s">
        <v>2052</v>
      </c>
      <c r="C884" t="s">
        <v>13246</v>
      </c>
    </row>
    <row r="885" spans="1:3" x14ac:dyDescent="0.25">
      <c r="A885" s="1" t="s">
        <v>22</v>
      </c>
      <c r="B885" s="228" t="s">
        <v>2053</v>
      </c>
      <c r="C885" t="s">
        <v>13246</v>
      </c>
    </row>
    <row r="886" spans="1:3" x14ac:dyDescent="0.25">
      <c r="A886" s="1" t="s">
        <v>22</v>
      </c>
      <c r="B886" s="228" t="s">
        <v>2054</v>
      </c>
      <c r="C886" t="s">
        <v>13246</v>
      </c>
    </row>
    <row r="887" spans="1:3" x14ac:dyDescent="0.25">
      <c r="A887" s="1" t="s">
        <v>22</v>
      </c>
      <c r="B887" s="228" t="s">
        <v>2055</v>
      </c>
      <c r="C887" t="s">
        <v>13246</v>
      </c>
    </row>
    <row r="888" spans="1:3" x14ac:dyDescent="0.25">
      <c r="A888" s="1" t="s">
        <v>22</v>
      </c>
      <c r="B888" s="228" t="s">
        <v>2056</v>
      </c>
      <c r="C888" t="s">
        <v>13246</v>
      </c>
    </row>
    <row r="889" spans="1:3" x14ac:dyDescent="0.25">
      <c r="A889" s="1" t="s">
        <v>22</v>
      </c>
      <c r="B889" s="228" t="s">
        <v>2057</v>
      </c>
      <c r="C889" t="s">
        <v>13246</v>
      </c>
    </row>
    <row r="890" spans="1:3" x14ac:dyDescent="0.25">
      <c r="A890" s="1" t="s">
        <v>22</v>
      </c>
      <c r="B890" s="228" t="s">
        <v>2058</v>
      </c>
      <c r="C890" t="s">
        <v>13246</v>
      </c>
    </row>
    <row r="891" spans="1:3" x14ac:dyDescent="0.25">
      <c r="A891" s="1" t="s">
        <v>22</v>
      </c>
      <c r="B891" s="228" t="s">
        <v>2059</v>
      </c>
      <c r="C891" t="s">
        <v>13246</v>
      </c>
    </row>
    <row r="892" spans="1:3" x14ac:dyDescent="0.25">
      <c r="A892" s="1" t="s">
        <v>22</v>
      </c>
      <c r="B892" s="228" t="s">
        <v>2060</v>
      </c>
      <c r="C892" t="s">
        <v>13246</v>
      </c>
    </row>
    <row r="893" spans="1:3" x14ac:dyDescent="0.25">
      <c r="A893" s="1" t="s">
        <v>22</v>
      </c>
      <c r="B893" s="228" t="s">
        <v>2061</v>
      </c>
      <c r="C893" t="s">
        <v>13246</v>
      </c>
    </row>
    <row r="894" spans="1:3" x14ac:dyDescent="0.25">
      <c r="A894" s="1" t="s">
        <v>22</v>
      </c>
      <c r="B894" s="228" t="s">
        <v>2062</v>
      </c>
      <c r="C894" t="s">
        <v>13246</v>
      </c>
    </row>
    <row r="895" spans="1:3" x14ac:dyDescent="0.25">
      <c r="A895" s="1" t="s">
        <v>22</v>
      </c>
      <c r="B895" s="228" t="s">
        <v>2063</v>
      </c>
      <c r="C895" t="s">
        <v>13246</v>
      </c>
    </row>
    <row r="896" spans="1:3" x14ac:dyDescent="0.25">
      <c r="A896" s="1" t="s">
        <v>22</v>
      </c>
      <c r="B896" s="228" t="s">
        <v>2064</v>
      </c>
      <c r="C896" t="s">
        <v>13246</v>
      </c>
    </row>
  </sheetData>
  <sheetProtection algorithmName="SHA-512" hashValue="vZDtIgp3PTozNp4hkc8iHCnNdEYLD6dgXTSZBjmF/E5HBBsCgguqUQ5jn5IvZHqzQRBOMg2bPOBS+0v29OiJHg==" saltValue="5+54c1YztX5BUTlh51oiMg=="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351"/>
  <sheetViews>
    <sheetView zoomScale="85" zoomScaleNormal="85" workbookViewId="0">
      <pane ySplit="1" topLeftCell="A1459" activePane="bottomLeft" state="frozen"/>
      <selection pane="bottomLeft" activeCell="E1517" sqref="E1517"/>
    </sheetView>
  </sheetViews>
  <sheetFormatPr defaultRowHeight="15" x14ac:dyDescent="0.25"/>
  <cols>
    <col min="1" max="1" width="14.7109375" customWidth="1"/>
    <col min="2" max="2" width="68.28515625" style="142" customWidth="1"/>
    <col min="3" max="4" width="11" style="2" customWidth="1"/>
    <col min="5" max="5" width="11" style="1" customWidth="1"/>
  </cols>
  <sheetData>
    <row r="1" spans="1:5" x14ac:dyDescent="0.25">
      <c r="A1" s="239" t="s">
        <v>5</v>
      </c>
      <c r="B1" s="137" t="s">
        <v>6</v>
      </c>
      <c r="C1" s="157" t="s">
        <v>7</v>
      </c>
      <c r="D1" s="157" t="s">
        <v>8</v>
      </c>
      <c r="E1" s="1" t="s">
        <v>9</v>
      </c>
    </row>
    <row r="2" spans="1:5" x14ac:dyDescent="0.25">
      <c r="A2">
        <v>2001</v>
      </c>
      <c r="B2" s="142" t="s">
        <v>10</v>
      </c>
      <c r="C2" s="2">
        <v>1.53</v>
      </c>
      <c r="D2" s="2">
        <v>0.66</v>
      </c>
      <c r="E2" s="1" t="s">
        <v>13246</v>
      </c>
    </row>
    <row r="3" spans="1:5" x14ac:dyDescent="0.25">
      <c r="A3">
        <v>2002</v>
      </c>
      <c r="B3" s="142" t="s">
        <v>11</v>
      </c>
      <c r="C3" s="2">
        <v>154</v>
      </c>
      <c r="D3" s="2">
        <v>11</v>
      </c>
      <c r="E3" s="1">
        <f>IF(C3&gt;D3,C3,D3)</f>
        <v>154</v>
      </c>
    </row>
    <row r="4" spans="1:5" x14ac:dyDescent="0.25">
      <c r="A4">
        <v>2003</v>
      </c>
      <c r="B4" s="142" t="s">
        <v>12</v>
      </c>
      <c r="C4" s="2">
        <v>470</v>
      </c>
      <c r="D4" s="2">
        <v>190</v>
      </c>
      <c r="E4" s="1" t="s">
        <v>11529</v>
      </c>
    </row>
    <row r="5" spans="1:5" x14ac:dyDescent="0.25">
      <c r="A5">
        <v>2004</v>
      </c>
      <c r="B5" s="142" t="s">
        <v>13</v>
      </c>
      <c r="C5" s="2">
        <v>7</v>
      </c>
      <c r="D5" s="2">
        <v>6.33</v>
      </c>
      <c r="E5" s="1">
        <f>IF(C5&gt;D5,C5,D5)</f>
        <v>7</v>
      </c>
    </row>
    <row r="6" spans="1:5" x14ac:dyDescent="0.25">
      <c r="A6">
        <v>2005</v>
      </c>
      <c r="B6" s="153" t="s">
        <v>14</v>
      </c>
      <c r="C6" s="158">
        <v>1E-4</v>
      </c>
      <c r="D6" s="2">
        <v>150</v>
      </c>
      <c r="E6" s="1">
        <f>IF(C6&gt;D6,C6,D6)</f>
        <v>150</v>
      </c>
    </row>
    <row r="7" spans="1:5" x14ac:dyDescent="0.25">
      <c r="A7">
        <v>2006</v>
      </c>
      <c r="B7" s="142" t="s">
        <v>15</v>
      </c>
      <c r="C7" s="2">
        <v>0.18</v>
      </c>
      <c r="D7" s="2">
        <v>0.23</v>
      </c>
      <c r="E7" s="1" t="s">
        <v>13246</v>
      </c>
    </row>
    <row r="8" spans="1:5" x14ac:dyDescent="0.25">
      <c r="A8">
        <v>2007</v>
      </c>
      <c r="B8" s="144" t="s">
        <v>16</v>
      </c>
      <c r="C8" s="2">
        <v>0.72</v>
      </c>
      <c r="D8" s="2">
        <v>0.28000000000000003</v>
      </c>
      <c r="E8" s="1" t="s">
        <v>13249</v>
      </c>
    </row>
    <row r="9" spans="1:5" x14ac:dyDescent="0.25">
      <c r="A9">
        <v>2008</v>
      </c>
      <c r="B9" s="142" t="s">
        <v>17</v>
      </c>
      <c r="C9" s="2">
        <v>3.1</v>
      </c>
      <c r="D9" s="2">
        <v>17</v>
      </c>
      <c r="E9" s="1">
        <f>IF(C9&gt;D9,C9,D9)</f>
        <v>17</v>
      </c>
    </row>
    <row r="10" spans="1:5" x14ac:dyDescent="0.25">
      <c r="A10">
        <v>2009</v>
      </c>
      <c r="B10" s="142" t="s">
        <v>18</v>
      </c>
      <c r="C10" s="2">
        <v>1</v>
      </c>
      <c r="D10" s="2">
        <v>5.93</v>
      </c>
      <c r="E10" s="1">
        <f>IF(C10&gt;D10,C10,D10)</f>
        <v>5.93</v>
      </c>
    </row>
    <row r="11" spans="1:5" x14ac:dyDescent="0.25">
      <c r="A11">
        <v>2010</v>
      </c>
      <c r="B11" s="142" t="s">
        <v>19</v>
      </c>
      <c r="C11" s="2">
        <v>20</v>
      </c>
      <c r="D11" s="2">
        <v>3.36</v>
      </c>
      <c r="E11" s="1" t="s">
        <v>13246</v>
      </c>
    </row>
    <row r="12" spans="1:5" x14ac:dyDescent="0.25">
      <c r="A12">
        <v>2011</v>
      </c>
      <c r="B12" s="142" t="s">
        <v>20</v>
      </c>
      <c r="C12" s="2">
        <v>40</v>
      </c>
      <c r="D12" s="2">
        <v>0.05</v>
      </c>
      <c r="E12" s="1" t="s">
        <v>13246</v>
      </c>
    </row>
    <row r="13" spans="1:5" x14ac:dyDescent="0.25">
      <c r="A13">
        <v>2012</v>
      </c>
      <c r="B13" s="142" t="s">
        <v>21</v>
      </c>
      <c r="D13" s="2" t="s">
        <v>22</v>
      </c>
      <c r="E13" s="1" t="s">
        <v>13246</v>
      </c>
    </row>
    <row r="14" spans="1:5" x14ac:dyDescent="0.25">
      <c r="A14">
        <v>2013</v>
      </c>
      <c r="B14" s="142" t="s">
        <v>23</v>
      </c>
      <c r="C14" s="2">
        <v>730.5</v>
      </c>
      <c r="D14" s="2">
        <v>36.159999999999997</v>
      </c>
      <c r="E14" s="1" t="s">
        <v>13246</v>
      </c>
    </row>
    <row r="15" spans="1:5" x14ac:dyDescent="0.25">
      <c r="A15">
        <v>2014</v>
      </c>
      <c r="B15" s="142" t="s">
        <v>12933</v>
      </c>
      <c r="D15" s="159">
        <v>240</v>
      </c>
      <c r="E15" s="1" t="s">
        <v>13246</v>
      </c>
    </row>
    <row r="16" spans="1:5" x14ac:dyDescent="0.25">
      <c r="A16">
        <v>2015</v>
      </c>
      <c r="B16" s="142" t="s">
        <v>24</v>
      </c>
      <c r="D16" s="2">
        <v>340</v>
      </c>
      <c r="E16" s="1" t="s">
        <v>13246</v>
      </c>
    </row>
    <row r="17" spans="1:5" x14ac:dyDescent="0.25">
      <c r="A17">
        <v>2016</v>
      </c>
      <c r="B17" s="142" t="s">
        <v>25</v>
      </c>
      <c r="D17" s="2" t="s">
        <v>22</v>
      </c>
      <c r="E17" s="1" t="s">
        <v>13246</v>
      </c>
    </row>
    <row r="18" spans="1:5" x14ac:dyDescent="0.25">
      <c r="A18">
        <v>2017</v>
      </c>
      <c r="B18" s="142" t="s">
        <v>26</v>
      </c>
      <c r="C18" s="2">
        <v>150</v>
      </c>
      <c r="D18" s="2">
        <v>73.099999999999994</v>
      </c>
      <c r="E18" s="1" t="s">
        <v>13303</v>
      </c>
    </row>
    <row r="19" spans="1:5" x14ac:dyDescent="0.25">
      <c r="A19">
        <v>2018</v>
      </c>
      <c r="B19" s="142" t="s">
        <v>27</v>
      </c>
      <c r="C19" s="2">
        <v>152.69999999999999</v>
      </c>
      <c r="D19" s="2">
        <v>30.2</v>
      </c>
      <c r="E19" s="1" t="s">
        <v>11529</v>
      </c>
    </row>
    <row r="20" spans="1:5" x14ac:dyDescent="0.25">
      <c r="A20">
        <v>2019</v>
      </c>
      <c r="B20" s="142" t="s">
        <v>28</v>
      </c>
      <c r="D20" s="2" t="s">
        <v>22</v>
      </c>
      <c r="E20" s="1" t="str">
        <f t="shared" ref="E20:E46" si="0">IF(C20&gt;D20,C20,D20)</f>
        <v>N/A</v>
      </c>
    </row>
    <row r="21" spans="1:5" x14ac:dyDescent="0.25">
      <c r="A21">
        <v>2020</v>
      </c>
      <c r="B21" s="142" t="s">
        <v>29</v>
      </c>
      <c r="C21" s="2">
        <v>2.5</v>
      </c>
      <c r="D21" s="2">
        <v>1.64</v>
      </c>
      <c r="E21" s="1">
        <f t="shared" si="0"/>
        <v>2.5</v>
      </c>
    </row>
    <row r="22" spans="1:5" x14ac:dyDescent="0.25">
      <c r="A22">
        <v>2021</v>
      </c>
      <c r="B22" s="142" t="s">
        <v>30</v>
      </c>
      <c r="C22" s="2">
        <v>1.33</v>
      </c>
      <c r="D22" s="2">
        <v>1.47</v>
      </c>
      <c r="E22" s="1">
        <f t="shared" si="0"/>
        <v>1.47</v>
      </c>
    </row>
    <row r="23" spans="1:5" x14ac:dyDescent="0.25">
      <c r="A23">
        <v>2022</v>
      </c>
      <c r="B23" s="142" t="s">
        <v>31</v>
      </c>
      <c r="C23" s="2">
        <v>2</v>
      </c>
      <c r="D23" s="2">
        <v>1.81</v>
      </c>
      <c r="E23" s="1">
        <f t="shared" si="0"/>
        <v>2</v>
      </c>
    </row>
    <row r="24" spans="1:5" x14ac:dyDescent="0.25">
      <c r="A24">
        <v>2023</v>
      </c>
      <c r="B24" s="142" t="s">
        <v>32</v>
      </c>
      <c r="C24" s="2">
        <v>2</v>
      </c>
      <c r="D24" s="2">
        <v>7.59</v>
      </c>
      <c r="E24" s="1">
        <f t="shared" si="0"/>
        <v>7.59</v>
      </c>
    </row>
    <row r="25" spans="1:5" x14ac:dyDescent="0.25">
      <c r="A25">
        <v>2024</v>
      </c>
      <c r="B25" s="142" t="s">
        <v>33</v>
      </c>
      <c r="C25" s="2">
        <v>2</v>
      </c>
      <c r="D25" s="2">
        <v>8.57</v>
      </c>
      <c r="E25" s="1">
        <f t="shared" si="0"/>
        <v>8.57</v>
      </c>
    </row>
    <row r="26" spans="1:5" x14ac:dyDescent="0.25">
      <c r="A26">
        <v>2025</v>
      </c>
      <c r="B26" s="142" t="s">
        <v>34</v>
      </c>
      <c r="C26" s="2">
        <v>4</v>
      </c>
      <c r="D26" s="2">
        <v>3.13</v>
      </c>
      <c r="E26" s="1">
        <f t="shared" si="0"/>
        <v>4</v>
      </c>
    </row>
    <row r="27" spans="1:5" x14ac:dyDescent="0.25">
      <c r="A27">
        <v>2026</v>
      </c>
      <c r="B27" s="142" t="s">
        <v>35</v>
      </c>
      <c r="C27" s="2">
        <v>5.33</v>
      </c>
      <c r="D27" s="2">
        <v>13.8</v>
      </c>
      <c r="E27" s="1">
        <f t="shared" si="0"/>
        <v>13.8</v>
      </c>
    </row>
    <row r="28" spans="1:5" x14ac:dyDescent="0.25">
      <c r="A28">
        <v>2027</v>
      </c>
      <c r="B28" s="142" t="s">
        <v>36</v>
      </c>
      <c r="C28" s="2">
        <v>4</v>
      </c>
      <c r="D28" s="2">
        <v>2.63</v>
      </c>
      <c r="E28" s="1">
        <f t="shared" si="0"/>
        <v>4</v>
      </c>
    </row>
    <row r="29" spans="1:5" x14ac:dyDescent="0.25">
      <c r="A29">
        <v>2028</v>
      </c>
      <c r="B29" s="142" t="s">
        <v>37</v>
      </c>
      <c r="C29" s="2">
        <v>1</v>
      </c>
      <c r="D29" s="2">
        <v>0.68</v>
      </c>
      <c r="E29" s="1">
        <f t="shared" si="0"/>
        <v>1</v>
      </c>
    </row>
    <row r="30" spans="1:5" x14ac:dyDescent="0.25">
      <c r="A30">
        <v>2029</v>
      </c>
      <c r="B30" s="142" t="s">
        <v>38</v>
      </c>
      <c r="C30" s="2">
        <v>2</v>
      </c>
      <c r="D30" s="2">
        <v>1.38</v>
      </c>
      <c r="E30" s="1">
        <f t="shared" si="0"/>
        <v>2</v>
      </c>
    </row>
    <row r="31" spans="1:5" x14ac:dyDescent="0.25">
      <c r="A31">
        <v>2030</v>
      </c>
      <c r="B31" s="142" t="s">
        <v>39</v>
      </c>
      <c r="C31" s="2">
        <v>1</v>
      </c>
      <c r="D31" s="2">
        <v>0.54</v>
      </c>
      <c r="E31" s="1">
        <f t="shared" si="0"/>
        <v>1</v>
      </c>
    </row>
    <row r="32" spans="1:5" x14ac:dyDescent="0.25">
      <c r="A32">
        <v>2031</v>
      </c>
      <c r="B32" s="142" t="s">
        <v>40</v>
      </c>
      <c r="C32" s="2">
        <v>0.9</v>
      </c>
      <c r="D32" s="2">
        <v>14</v>
      </c>
      <c r="E32" s="1">
        <f t="shared" si="0"/>
        <v>14</v>
      </c>
    </row>
    <row r="33" spans="1:5" x14ac:dyDescent="0.25">
      <c r="A33">
        <v>2032</v>
      </c>
      <c r="B33" s="142" t="s">
        <v>41</v>
      </c>
      <c r="C33" s="2">
        <v>5.5</v>
      </c>
      <c r="D33" s="2">
        <v>21.98</v>
      </c>
      <c r="E33" s="1" t="s">
        <v>11529</v>
      </c>
    </row>
    <row r="34" spans="1:5" x14ac:dyDescent="0.25">
      <c r="A34">
        <v>2033</v>
      </c>
      <c r="B34" s="142" t="s">
        <v>42</v>
      </c>
      <c r="C34" s="2">
        <v>0.75</v>
      </c>
      <c r="D34" s="2">
        <v>1.28</v>
      </c>
      <c r="E34" s="1">
        <f t="shared" si="0"/>
        <v>1.28</v>
      </c>
    </row>
    <row r="35" spans="1:5" x14ac:dyDescent="0.25">
      <c r="A35">
        <v>2034</v>
      </c>
      <c r="B35" s="142" t="s">
        <v>43</v>
      </c>
      <c r="D35" s="2">
        <v>2</v>
      </c>
      <c r="E35" s="1" t="s">
        <v>11529</v>
      </c>
    </row>
    <row r="36" spans="1:5" x14ac:dyDescent="0.25">
      <c r="A36">
        <v>2035</v>
      </c>
      <c r="B36" s="142" t="s">
        <v>44</v>
      </c>
      <c r="C36" s="2">
        <v>0.5</v>
      </c>
      <c r="D36" s="2">
        <v>0.84</v>
      </c>
      <c r="E36" s="1">
        <f t="shared" si="0"/>
        <v>0.84</v>
      </c>
    </row>
    <row r="37" spans="1:5" x14ac:dyDescent="0.25">
      <c r="A37">
        <v>2036</v>
      </c>
      <c r="B37" s="142" t="s">
        <v>45</v>
      </c>
      <c r="C37" s="2">
        <v>1</v>
      </c>
      <c r="D37" s="2">
        <v>1.4</v>
      </c>
      <c r="E37" s="1">
        <f t="shared" si="0"/>
        <v>1.4</v>
      </c>
    </row>
    <row r="38" spans="1:5" x14ac:dyDescent="0.25">
      <c r="A38">
        <v>2037</v>
      </c>
      <c r="B38" s="142" t="s">
        <v>46</v>
      </c>
      <c r="C38" s="2">
        <v>2</v>
      </c>
      <c r="D38" s="2">
        <v>8.34</v>
      </c>
      <c r="E38" s="1">
        <f t="shared" si="0"/>
        <v>8.34</v>
      </c>
    </row>
    <row r="39" spans="1:5" x14ac:dyDescent="0.25">
      <c r="A39">
        <v>2038</v>
      </c>
      <c r="B39" s="142" t="s">
        <v>47</v>
      </c>
      <c r="C39" s="2">
        <v>1</v>
      </c>
      <c r="D39" s="2">
        <v>0.98</v>
      </c>
      <c r="E39" s="1">
        <f t="shared" si="0"/>
        <v>1</v>
      </c>
    </row>
    <row r="40" spans="1:5" x14ac:dyDescent="0.25">
      <c r="A40">
        <v>2039</v>
      </c>
      <c r="B40" s="142" t="s">
        <v>48</v>
      </c>
      <c r="C40" s="2">
        <v>10</v>
      </c>
      <c r="D40" s="2">
        <v>6.9</v>
      </c>
      <c r="E40" s="1">
        <f t="shared" si="0"/>
        <v>10</v>
      </c>
    </row>
    <row r="41" spans="1:5" x14ac:dyDescent="0.25">
      <c r="A41">
        <v>2040</v>
      </c>
      <c r="B41" s="142" t="s">
        <v>49</v>
      </c>
      <c r="C41" s="2">
        <v>10</v>
      </c>
      <c r="D41" s="2">
        <v>2</v>
      </c>
      <c r="E41" s="1">
        <f t="shared" si="0"/>
        <v>10</v>
      </c>
    </row>
    <row r="42" spans="1:5" x14ac:dyDescent="0.25">
      <c r="A42">
        <v>2041</v>
      </c>
      <c r="B42" s="142" t="s">
        <v>50</v>
      </c>
      <c r="D42" s="2">
        <v>1.45</v>
      </c>
      <c r="E42" s="1">
        <f t="shared" si="0"/>
        <v>1.45</v>
      </c>
    </row>
    <row r="43" spans="1:5" x14ac:dyDescent="0.25">
      <c r="A43">
        <v>2042</v>
      </c>
      <c r="B43" s="142" t="s">
        <v>51</v>
      </c>
      <c r="C43" s="2">
        <v>0.04</v>
      </c>
      <c r="D43" s="2">
        <v>0.04</v>
      </c>
      <c r="E43" s="1">
        <f t="shared" si="0"/>
        <v>0.04</v>
      </c>
    </row>
    <row r="44" spans="1:5" x14ac:dyDescent="0.25">
      <c r="A44">
        <v>2043</v>
      </c>
      <c r="B44" s="142" t="s">
        <v>52</v>
      </c>
      <c r="D44" s="2">
        <v>4.1500000000000004</v>
      </c>
      <c r="E44" s="1">
        <f t="shared" si="0"/>
        <v>4.1500000000000004</v>
      </c>
    </row>
    <row r="45" spans="1:5" x14ac:dyDescent="0.25">
      <c r="A45">
        <v>2044</v>
      </c>
      <c r="B45" s="142" t="s">
        <v>53</v>
      </c>
      <c r="C45" s="2">
        <v>1</v>
      </c>
      <c r="D45" s="2">
        <v>2.2599999999999998</v>
      </c>
      <c r="E45" s="1">
        <f t="shared" si="0"/>
        <v>2.2599999999999998</v>
      </c>
    </row>
    <row r="46" spans="1:5" x14ac:dyDescent="0.25">
      <c r="A46">
        <v>2045</v>
      </c>
      <c r="B46" s="142" t="s">
        <v>54</v>
      </c>
      <c r="C46" s="2">
        <v>10</v>
      </c>
      <c r="D46" s="2">
        <v>11.05</v>
      </c>
      <c r="E46" s="1">
        <f t="shared" si="0"/>
        <v>11.05</v>
      </c>
    </row>
    <row r="47" spans="1:5" x14ac:dyDescent="0.25">
      <c r="A47">
        <v>2046</v>
      </c>
      <c r="B47" s="142" t="s">
        <v>55</v>
      </c>
      <c r="C47" s="2">
        <v>160.6</v>
      </c>
      <c r="D47" s="2">
        <v>50.35</v>
      </c>
      <c r="E47" s="1" t="s">
        <v>11529</v>
      </c>
    </row>
    <row r="48" spans="1:5" x14ac:dyDescent="0.25">
      <c r="A48">
        <v>2047</v>
      </c>
      <c r="B48" s="142" t="s">
        <v>56</v>
      </c>
      <c r="C48" s="2">
        <v>186</v>
      </c>
      <c r="D48" s="2">
        <v>190</v>
      </c>
      <c r="E48" s="1" t="s">
        <v>13303</v>
      </c>
    </row>
    <row r="49" spans="1:5" x14ac:dyDescent="0.25">
      <c r="A49">
        <v>2048</v>
      </c>
      <c r="B49" s="142" t="s">
        <v>57</v>
      </c>
      <c r="D49" s="2">
        <v>7.16</v>
      </c>
      <c r="E49" s="1" t="s">
        <v>13303</v>
      </c>
    </row>
    <row r="50" spans="1:5" x14ac:dyDescent="0.25">
      <c r="A50">
        <v>2049</v>
      </c>
      <c r="B50" s="142" t="s">
        <v>58</v>
      </c>
      <c r="D50" s="2">
        <v>2.54</v>
      </c>
      <c r="E50" s="1" t="s">
        <v>13246</v>
      </c>
    </row>
    <row r="51" spans="1:5" x14ac:dyDescent="0.25">
      <c r="A51">
        <v>2050</v>
      </c>
      <c r="B51" s="142" t="s">
        <v>59</v>
      </c>
      <c r="C51" s="2">
        <v>7</v>
      </c>
      <c r="D51" s="2">
        <v>1.51</v>
      </c>
      <c r="E51" s="1" t="s">
        <v>13246</v>
      </c>
    </row>
    <row r="52" spans="1:5" x14ac:dyDescent="0.25">
      <c r="A52">
        <v>2051</v>
      </c>
      <c r="B52" s="142" t="s">
        <v>60</v>
      </c>
      <c r="C52" s="2">
        <v>3.1</v>
      </c>
      <c r="D52" s="2">
        <v>1.2</v>
      </c>
      <c r="E52" s="1" t="s">
        <v>11529</v>
      </c>
    </row>
    <row r="53" spans="1:5" x14ac:dyDescent="0.25">
      <c r="A53">
        <v>2052</v>
      </c>
      <c r="B53" s="142" t="s">
        <v>61</v>
      </c>
      <c r="C53" s="2">
        <v>26.5</v>
      </c>
      <c r="D53" s="2">
        <v>12.4</v>
      </c>
      <c r="E53" s="1" t="s">
        <v>13246</v>
      </c>
    </row>
    <row r="54" spans="1:5" x14ac:dyDescent="0.25">
      <c r="A54">
        <v>2053</v>
      </c>
      <c r="B54" s="142" t="s">
        <v>62</v>
      </c>
      <c r="D54" s="2" t="s">
        <v>22</v>
      </c>
      <c r="E54" s="1" t="str">
        <f>IF(C54&gt;D54,C54,D54)</f>
        <v>N/A</v>
      </c>
    </row>
    <row r="55" spans="1:5" x14ac:dyDescent="0.25">
      <c r="A55">
        <v>2054</v>
      </c>
      <c r="B55" s="142" t="s">
        <v>63</v>
      </c>
      <c r="D55" s="2">
        <v>2</v>
      </c>
      <c r="E55" s="1">
        <f>IF(C55&gt;D55,C55,D55)</f>
        <v>2</v>
      </c>
    </row>
    <row r="56" spans="1:5" x14ac:dyDescent="0.25">
      <c r="A56">
        <v>2055</v>
      </c>
      <c r="B56" s="144" t="s">
        <v>64</v>
      </c>
      <c r="C56" s="2">
        <v>38.83</v>
      </c>
      <c r="D56" s="2">
        <v>72.98</v>
      </c>
      <c r="E56" s="140" t="s">
        <v>11529</v>
      </c>
    </row>
    <row r="57" spans="1:5" x14ac:dyDescent="0.25">
      <c r="A57">
        <v>2056</v>
      </c>
      <c r="B57" s="142" t="s">
        <v>65</v>
      </c>
      <c r="C57" s="2">
        <v>30.25</v>
      </c>
      <c r="D57" s="2">
        <v>142.80000000000001</v>
      </c>
      <c r="E57" s="1">
        <f>IF(C57&gt;D57,C57,D57)</f>
        <v>142.80000000000001</v>
      </c>
    </row>
    <row r="58" spans="1:5" x14ac:dyDescent="0.25">
      <c r="A58">
        <v>2057</v>
      </c>
      <c r="B58" s="144" t="s">
        <v>66</v>
      </c>
      <c r="C58" s="2">
        <v>4500</v>
      </c>
      <c r="D58" s="2">
        <v>14</v>
      </c>
      <c r="E58" s="1" t="s">
        <v>13246</v>
      </c>
    </row>
    <row r="59" spans="1:5" x14ac:dyDescent="0.25">
      <c r="A59">
        <v>2058</v>
      </c>
      <c r="B59" s="144" t="s">
        <v>67</v>
      </c>
      <c r="C59" s="2">
        <v>3</v>
      </c>
      <c r="D59" s="2">
        <v>7.6</v>
      </c>
      <c r="E59" s="1">
        <f>IF(C59&gt;D59,C59,D59)</f>
        <v>7.6</v>
      </c>
    </row>
    <row r="60" spans="1:5" x14ac:dyDescent="0.25">
      <c r="A60">
        <v>2059</v>
      </c>
      <c r="B60" s="142" t="s">
        <v>68</v>
      </c>
      <c r="C60" s="2">
        <v>19.75</v>
      </c>
      <c r="D60" s="2">
        <v>25.67</v>
      </c>
      <c r="E60" s="1">
        <f>IF(C60&gt;D60,C60,D60)</f>
        <v>25.67</v>
      </c>
    </row>
    <row r="61" spans="1:5" x14ac:dyDescent="0.25">
      <c r="A61">
        <v>2060</v>
      </c>
      <c r="B61" s="144" t="s">
        <v>69</v>
      </c>
      <c r="C61" s="2">
        <v>20</v>
      </c>
      <c r="D61" s="2">
        <v>69.239999999999995</v>
      </c>
      <c r="E61" s="1">
        <f>IF(C61&gt;D61,C61,D61)</f>
        <v>69.239999999999995</v>
      </c>
    </row>
    <row r="62" spans="1:5" x14ac:dyDescent="0.25">
      <c r="A62">
        <v>2061</v>
      </c>
      <c r="B62" s="144" t="s">
        <v>70</v>
      </c>
      <c r="C62" s="2">
        <v>1.22</v>
      </c>
      <c r="D62" s="2">
        <v>4.47</v>
      </c>
      <c r="E62" s="1">
        <f>IF(C62&gt;D62,C62,D62)</f>
        <v>4.47</v>
      </c>
    </row>
    <row r="63" spans="1:5" x14ac:dyDescent="0.25">
      <c r="A63">
        <v>2062</v>
      </c>
      <c r="B63" s="160" t="s">
        <v>12934</v>
      </c>
      <c r="D63" s="2">
        <v>2.7</v>
      </c>
      <c r="E63" s="1">
        <f>IF(C63&gt;D63,C63,D63)</f>
        <v>2.7</v>
      </c>
    </row>
    <row r="64" spans="1:5" x14ac:dyDescent="0.25">
      <c r="A64">
        <v>2063</v>
      </c>
      <c r="B64" s="144" t="s">
        <v>71</v>
      </c>
      <c r="C64" s="2">
        <v>10</v>
      </c>
      <c r="D64" s="2">
        <v>5.14</v>
      </c>
      <c r="E64" s="1" t="s">
        <v>13246</v>
      </c>
    </row>
    <row r="65" spans="1:5" x14ac:dyDescent="0.25">
      <c r="A65">
        <v>2064</v>
      </c>
      <c r="B65" s="144" t="s">
        <v>72</v>
      </c>
      <c r="C65" s="2">
        <v>2</v>
      </c>
      <c r="D65" s="2">
        <v>3.2</v>
      </c>
      <c r="E65" s="1">
        <f t="shared" ref="E65:E86" si="1">IF(C65&gt;D65,C65,D65)</f>
        <v>3.2</v>
      </c>
    </row>
    <row r="66" spans="1:5" x14ac:dyDescent="0.25">
      <c r="A66">
        <v>2065</v>
      </c>
      <c r="B66" s="144" t="s">
        <v>73</v>
      </c>
      <c r="C66" s="2">
        <v>1</v>
      </c>
      <c r="D66" s="2">
        <v>1.58</v>
      </c>
      <c r="E66" s="1">
        <f t="shared" si="1"/>
        <v>1.58</v>
      </c>
    </row>
    <row r="67" spans="1:5" x14ac:dyDescent="0.25">
      <c r="A67">
        <v>2066</v>
      </c>
      <c r="B67" s="160" t="s">
        <v>12935</v>
      </c>
      <c r="C67" s="2">
        <v>1</v>
      </c>
      <c r="D67" s="2">
        <v>1.5</v>
      </c>
      <c r="E67" s="1">
        <f t="shared" si="1"/>
        <v>1.5</v>
      </c>
    </row>
    <row r="68" spans="1:5" x14ac:dyDescent="0.25">
      <c r="A68">
        <v>2067</v>
      </c>
      <c r="B68" s="144" t="s">
        <v>74</v>
      </c>
      <c r="C68" s="2">
        <v>1</v>
      </c>
      <c r="D68" s="2">
        <v>1.58</v>
      </c>
      <c r="E68" s="1">
        <f t="shared" si="1"/>
        <v>1.58</v>
      </c>
    </row>
    <row r="69" spans="1:5" x14ac:dyDescent="0.25">
      <c r="A69">
        <v>2068</v>
      </c>
      <c r="B69" s="144" t="s">
        <v>75</v>
      </c>
      <c r="C69" s="2">
        <v>29.35</v>
      </c>
      <c r="D69" s="2">
        <v>20.83</v>
      </c>
      <c r="E69" s="1">
        <f t="shared" si="1"/>
        <v>29.35</v>
      </c>
    </row>
    <row r="70" spans="1:5" x14ac:dyDescent="0.25">
      <c r="A70">
        <v>2069</v>
      </c>
      <c r="B70" s="144" t="s">
        <v>76</v>
      </c>
      <c r="C70" s="2">
        <v>30</v>
      </c>
      <c r="D70" s="2">
        <v>16.86</v>
      </c>
      <c r="E70" s="1">
        <f t="shared" si="1"/>
        <v>30</v>
      </c>
    </row>
    <row r="71" spans="1:5" x14ac:dyDescent="0.25">
      <c r="A71">
        <v>2070</v>
      </c>
      <c r="B71" s="144" t="s">
        <v>77</v>
      </c>
      <c r="C71" s="2">
        <v>0.1</v>
      </c>
      <c r="D71" s="2">
        <v>3.05</v>
      </c>
      <c r="E71" s="1">
        <f t="shared" si="1"/>
        <v>3.05</v>
      </c>
    </row>
    <row r="72" spans="1:5" x14ac:dyDescent="0.25">
      <c r="A72">
        <v>2071</v>
      </c>
      <c r="B72" s="144" t="s">
        <v>78</v>
      </c>
      <c r="C72" s="2">
        <v>0.1</v>
      </c>
      <c r="D72" s="2">
        <v>0.37</v>
      </c>
      <c r="E72" s="1">
        <f t="shared" si="1"/>
        <v>0.37</v>
      </c>
    </row>
    <row r="73" spans="1:5" x14ac:dyDescent="0.25">
      <c r="A73">
        <v>2072</v>
      </c>
      <c r="B73" s="144" t="s">
        <v>79</v>
      </c>
      <c r="C73" s="2">
        <v>5</v>
      </c>
      <c r="D73" s="2">
        <v>5</v>
      </c>
      <c r="E73" s="1">
        <f t="shared" si="1"/>
        <v>5</v>
      </c>
    </row>
    <row r="74" spans="1:5" x14ac:dyDescent="0.25">
      <c r="A74">
        <v>2073</v>
      </c>
      <c r="B74" s="144" t="s">
        <v>80</v>
      </c>
      <c r="C74" s="2">
        <v>10</v>
      </c>
      <c r="D74" s="2">
        <v>12.2</v>
      </c>
      <c r="E74" s="1">
        <f t="shared" si="1"/>
        <v>12.2</v>
      </c>
    </row>
    <row r="75" spans="1:5" x14ac:dyDescent="0.25">
      <c r="A75">
        <v>2074</v>
      </c>
      <c r="B75" s="144" t="s">
        <v>81</v>
      </c>
      <c r="C75" s="2">
        <v>10</v>
      </c>
      <c r="D75" s="2">
        <v>6.56</v>
      </c>
      <c r="E75" s="1">
        <f t="shared" si="1"/>
        <v>10</v>
      </c>
    </row>
    <row r="76" spans="1:5" x14ac:dyDescent="0.25">
      <c r="A76">
        <v>2075</v>
      </c>
      <c r="B76" s="144" t="s">
        <v>82</v>
      </c>
      <c r="C76" s="2">
        <v>10</v>
      </c>
      <c r="D76" s="2">
        <v>1.42</v>
      </c>
      <c r="E76" s="1">
        <f t="shared" si="1"/>
        <v>10</v>
      </c>
    </row>
    <row r="77" spans="1:5" x14ac:dyDescent="0.25">
      <c r="A77">
        <v>2076</v>
      </c>
      <c r="B77" s="144" t="s">
        <v>83</v>
      </c>
      <c r="D77" s="2">
        <v>10</v>
      </c>
      <c r="E77" s="1">
        <f t="shared" si="1"/>
        <v>10</v>
      </c>
    </row>
    <row r="78" spans="1:5" x14ac:dyDescent="0.25">
      <c r="A78">
        <v>2077</v>
      </c>
      <c r="B78" s="144" t="s">
        <v>84</v>
      </c>
      <c r="D78" s="2">
        <v>2.64</v>
      </c>
      <c r="E78" s="1">
        <f t="shared" si="1"/>
        <v>2.64</v>
      </c>
    </row>
    <row r="79" spans="1:5" x14ac:dyDescent="0.25">
      <c r="A79">
        <v>2078</v>
      </c>
      <c r="B79" s="144" t="s">
        <v>85</v>
      </c>
      <c r="C79" s="2">
        <v>2.5</v>
      </c>
      <c r="D79" s="2">
        <v>6.5</v>
      </c>
      <c r="E79" s="1">
        <f t="shared" si="1"/>
        <v>6.5</v>
      </c>
    </row>
    <row r="80" spans="1:5" x14ac:dyDescent="0.25">
      <c r="A80">
        <v>2079</v>
      </c>
      <c r="B80" s="144" t="s">
        <v>86</v>
      </c>
      <c r="D80" s="2">
        <v>5.76</v>
      </c>
      <c r="E80" s="1">
        <f t="shared" si="1"/>
        <v>5.76</v>
      </c>
    </row>
    <row r="81" spans="1:5" x14ac:dyDescent="0.25">
      <c r="A81">
        <v>2080</v>
      </c>
      <c r="B81" s="144" t="s">
        <v>87</v>
      </c>
      <c r="C81" s="2">
        <v>5</v>
      </c>
      <c r="D81" s="2">
        <v>6.39</v>
      </c>
      <c r="E81" s="1">
        <f t="shared" si="1"/>
        <v>6.39</v>
      </c>
    </row>
    <row r="82" spans="1:5" x14ac:dyDescent="0.25">
      <c r="A82">
        <v>2081</v>
      </c>
      <c r="B82" s="144" t="s">
        <v>88</v>
      </c>
      <c r="C82" s="2">
        <v>10</v>
      </c>
      <c r="D82" s="2">
        <v>5.98</v>
      </c>
      <c r="E82" s="1">
        <f t="shared" si="1"/>
        <v>10</v>
      </c>
    </row>
    <row r="83" spans="1:5" x14ac:dyDescent="0.25">
      <c r="A83">
        <v>2082</v>
      </c>
      <c r="B83" s="144" t="s">
        <v>89</v>
      </c>
      <c r="C83" s="2">
        <v>11.67</v>
      </c>
      <c r="D83" s="2">
        <v>14.59</v>
      </c>
      <c r="E83" s="1">
        <f t="shared" si="1"/>
        <v>14.59</v>
      </c>
    </row>
    <row r="84" spans="1:5" x14ac:dyDescent="0.25">
      <c r="A84">
        <v>2083</v>
      </c>
      <c r="B84" s="144" t="s">
        <v>90</v>
      </c>
      <c r="D84" s="2">
        <v>5.0599999999999996</v>
      </c>
      <c r="E84" s="1">
        <f t="shared" si="1"/>
        <v>5.0599999999999996</v>
      </c>
    </row>
    <row r="85" spans="1:5" x14ac:dyDescent="0.25">
      <c r="A85">
        <v>2084</v>
      </c>
      <c r="B85" s="144" t="s">
        <v>91</v>
      </c>
      <c r="C85" s="2">
        <v>2</v>
      </c>
      <c r="D85" s="2">
        <v>1.99</v>
      </c>
      <c r="E85" s="1">
        <f t="shared" si="1"/>
        <v>2</v>
      </c>
    </row>
    <row r="86" spans="1:5" x14ac:dyDescent="0.25">
      <c r="A86">
        <v>2085</v>
      </c>
      <c r="B86" s="144" t="s">
        <v>92</v>
      </c>
      <c r="C86" s="2">
        <v>400</v>
      </c>
      <c r="D86" s="2">
        <v>10</v>
      </c>
      <c r="E86" s="1">
        <f t="shared" si="1"/>
        <v>400</v>
      </c>
    </row>
    <row r="87" spans="1:5" x14ac:dyDescent="0.25">
      <c r="A87">
        <v>2086</v>
      </c>
      <c r="B87" s="160" t="s">
        <v>12936</v>
      </c>
      <c r="C87" s="2">
        <v>722.5</v>
      </c>
      <c r="D87" s="2">
        <v>42.54</v>
      </c>
      <c r="E87" s="1" t="s">
        <v>13246</v>
      </c>
    </row>
    <row r="88" spans="1:5" x14ac:dyDescent="0.25">
      <c r="A88">
        <v>2087</v>
      </c>
      <c r="B88" s="144" t="s">
        <v>93</v>
      </c>
      <c r="C88" s="2">
        <v>15.79</v>
      </c>
      <c r="D88" s="2">
        <v>54.76</v>
      </c>
      <c r="E88" s="1" t="s">
        <v>13246</v>
      </c>
    </row>
    <row r="89" spans="1:5" x14ac:dyDescent="0.25">
      <c r="A89">
        <v>2088</v>
      </c>
      <c r="B89" s="144" t="s">
        <v>94</v>
      </c>
      <c r="C89" s="2">
        <v>41.29</v>
      </c>
      <c r="D89" s="2">
        <v>13.31</v>
      </c>
      <c r="E89" s="1" t="s">
        <v>11529</v>
      </c>
    </row>
    <row r="90" spans="1:5" x14ac:dyDescent="0.25">
      <c r="A90">
        <v>2089</v>
      </c>
      <c r="B90" s="144" t="s">
        <v>95</v>
      </c>
      <c r="C90" s="2">
        <v>2000</v>
      </c>
      <c r="D90" s="2">
        <v>1200</v>
      </c>
      <c r="E90" s="1" t="s">
        <v>13246</v>
      </c>
    </row>
    <row r="91" spans="1:5" x14ac:dyDescent="0.25">
      <c r="A91">
        <v>2090</v>
      </c>
      <c r="B91" s="144" t="s">
        <v>96</v>
      </c>
      <c r="C91" s="2">
        <v>75.61</v>
      </c>
      <c r="D91" s="2">
        <v>33</v>
      </c>
      <c r="E91" s="1" t="s">
        <v>13246</v>
      </c>
    </row>
    <row r="92" spans="1:5" x14ac:dyDescent="0.25">
      <c r="A92">
        <v>2091</v>
      </c>
      <c r="B92" s="144" t="s">
        <v>97</v>
      </c>
      <c r="C92" s="2">
        <v>77</v>
      </c>
      <c r="D92" s="2">
        <v>13.29</v>
      </c>
      <c r="E92" s="1" t="s">
        <v>13246</v>
      </c>
    </row>
    <row r="93" spans="1:5" x14ac:dyDescent="0.25">
      <c r="A93">
        <v>2092</v>
      </c>
      <c r="B93" s="144" t="s">
        <v>98</v>
      </c>
      <c r="C93" s="2">
        <v>3030</v>
      </c>
      <c r="D93" s="2">
        <v>329.9</v>
      </c>
      <c r="E93" s="1" t="s">
        <v>13246</v>
      </c>
    </row>
    <row r="94" spans="1:5" x14ac:dyDescent="0.25">
      <c r="A94">
        <v>2093</v>
      </c>
      <c r="B94" s="144" t="s">
        <v>12921</v>
      </c>
      <c r="C94" s="2">
        <v>3.77</v>
      </c>
      <c r="D94" s="2">
        <v>40</v>
      </c>
      <c r="E94" s="1" t="s">
        <v>13303</v>
      </c>
    </row>
    <row r="95" spans="1:5" x14ac:dyDescent="0.25">
      <c r="A95">
        <v>2094</v>
      </c>
      <c r="B95" s="144" t="s">
        <v>99</v>
      </c>
      <c r="C95" s="2">
        <v>570.20000000000005</v>
      </c>
      <c r="D95" s="2">
        <v>31.33</v>
      </c>
      <c r="E95" s="1" t="s">
        <v>13249</v>
      </c>
    </row>
    <row r="96" spans="1:5" x14ac:dyDescent="0.25">
      <c r="A96">
        <v>2095</v>
      </c>
      <c r="B96" s="142" t="s">
        <v>100</v>
      </c>
      <c r="C96" s="2">
        <v>60</v>
      </c>
      <c r="D96" s="2">
        <v>15</v>
      </c>
      <c r="E96" s="1" t="s">
        <v>13303</v>
      </c>
    </row>
    <row r="97" spans="1:5" x14ac:dyDescent="0.25">
      <c r="A97">
        <v>2096</v>
      </c>
      <c r="B97" s="142" t="s">
        <v>101</v>
      </c>
      <c r="C97" s="2">
        <v>167.4</v>
      </c>
      <c r="D97" s="2">
        <v>15.18</v>
      </c>
      <c r="E97" s="1" t="s">
        <v>13249</v>
      </c>
    </row>
    <row r="98" spans="1:5" x14ac:dyDescent="0.25">
      <c r="A98">
        <v>2097</v>
      </c>
      <c r="B98" s="144" t="s">
        <v>102</v>
      </c>
      <c r="D98" s="2">
        <v>13.47</v>
      </c>
      <c r="E98" s="1">
        <f>IF(C98&gt;D98,C98,D98)</f>
        <v>13.47</v>
      </c>
    </row>
    <row r="99" spans="1:5" x14ac:dyDescent="0.25">
      <c r="A99">
        <v>2098</v>
      </c>
      <c r="B99" s="144" t="s">
        <v>103</v>
      </c>
      <c r="C99" s="2">
        <v>3.83</v>
      </c>
      <c r="D99" s="2">
        <v>6.98</v>
      </c>
      <c r="E99" s="1">
        <f>IF(C99&gt;D99,C99,D99)</f>
        <v>6.98</v>
      </c>
    </row>
    <row r="100" spans="1:5" x14ac:dyDescent="0.25">
      <c r="A100">
        <v>2099</v>
      </c>
      <c r="B100" s="144" t="s">
        <v>104</v>
      </c>
      <c r="C100" s="2">
        <v>2.87</v>
      </c>
      <c r="D100" s="2">
        <v>14.76</v>
      </c>
      <c r="E100" s="1" t="s">
        <v>13246</v>
      </c>
    </row>
    <row r="101" spans="1:5" x14ac:dyDescent="0.25">
      <c r="A101">
        <v>2100</v>
      </c>
      <c r="B101" s="144" t="s">
        <v>105</v>
      </c>
      <c r="C101" s="2">
        <v>4</v>
      </c>
      <c r="D101" s="2">
        <v>3.97</v>
      </c>
      <c r="E101" s="1">
        <f>IF(C101&gt;D101,C101,D101)</f>
        <v>4</v>
      </c>
    </row>
    <row r="102" spans="1:5" x14ac:dyDescent="0.25">
      <c r="A102">
        <v>2101</v>
      </c>
      <c r="B102" s="144" t="s">
        <v>106</v>
      </c>
      <c r="C102" s="2">
        <v>4.5</v>
      </c>
      <c r="D102" s="2">
        <v>5.65</v>
      </c>
      <c r="E102" s="1">
        <f>IF(C102&gt;D102,C102,D102)</f>
        <v>5.65</v>
      </c>
    </row>
    <row r="103" spans="1:5" x14ac:dyDescent="0.25">
      <c r="A103">
        <v>2102</v>
      </c>
      <c r="B103" s="144" t="s">
        <v>107</v>
      </c>
      <c r="C103" s="2">
        <v>5</v>
      </c>
      <c r="D103" s="2">
        <v>7.12</v>
      </c>
      <c r="E103" s="1">
        <f>IF(C103&gt;D103,C103,D103)</f>
        <v>7.12</v>
      </c>
    </row>
    <row r="104" spans="1:5" x14ac:dyDescent="0.25">
      <c r="A104">
        <v>2103</v>
      </c>
      <c r="B104" s="144" t="s">
        <v>108</v>
      </c>
      <c r="C104" s="2">
        <v>200</v>
      </c>
      <c r="D104" s="2">
        <v>47.26</v>
      </c>
      <c r="E104" s="1" t="s">
        <v>13246</v>
      </c>
    </row>
    <row r="105" spans="1:5" x14ac:dyDescent="0.25">
      <c r="A105">
        <v>2104</v>
      </c>
      <c r="B105" s="144" t="s">
        <v>109</v>
      </c>
      <c r="D105" s="2" t="s">
        <v>22</v>
      </c>
      <c r="E105" s="1" t="s">
        <v>13303</v>
      </c>
    </row>
    <row r="106" spans="1:5" x14ac:dyDescent="0.25">
      <c r="A106">
        <v>2105</v>
      </c>
      <c r="B106" s="144" t="s">
        <v>13330</v>
      </c>
      <c r="D106" s="2">
        <v>150</v>
      </c>
      <c r="E106" s="1" t="s">
        <v>13246</v>
      </c>
    </row>
    <row r="107" spans="1:5" x14ac:dyDescent="0.25">
      <c r="A107">
        <v>2106</v>
      </c>
      <c r="B107" s="144" t="s">
        <v>110</v>
      </c>
      <c r="D107" s="2">
        <v>15</v>
      </c>
      <c r="E107" s="1" t="s">
        <v>13246</v>
      </c>
    </row>
    <row r="108" spans="1:5" x14ac:dyDescent="0.25">
      <c r="A108">
        <v>2107</v>
      </c>
      <c r="B108" s="144" t="s">
        <v>111</v>
      </c>
      <c r="D108" s="2" t="s">
        <v>22</v>
      </c>
      <c r="E108" s="1" t="str">
        <f>IF(C108&gt;D108,C108,D108)</f>
        <v>N/A</v>
      </c>
    </row>
    <row r="109" spans="1:5" x14ac:dyDescent="0.25">
      <c r="A109">
        <v>2108</v>
      </c>
      <c r="B109" s="144" t="s">
        <v>112</v>
      </c>
      <c r="D109" s="2">
        <v>15</v>
      </c>
      <c r="E109" s="1" t="s">
        <v>13249</v>
      </c>
    </row>
    <row r="110" spans="1:5" x14ac:dyDescent="0.25">
      <c r="A110">
        <v>2109</v>
      </c>
      <c r="B110" s="144" t="s">
        <v>113</v>
      </c>
      <c r="C110" s="2">
        <v>0.16</v>
      </c>
      <c r="D110" s="2">
        <v>0.51</v>
      </c>
      <c r="E110" s="1" t="s">
        <v>13246</v>
      </c>
    </row>
    <row r="111" spans="1:5" x14ac:dyDescent="0.25">
      <c r="A111">
        <v>2110</v>
      </c>
      <c r="B111" s="142" t="s">
        <v>114</v>
      </c>
      <c r="C111" s="2">
        <v>100</v>
      </c>
      <c r="D111" s="2">
        <v>45.57</v>
      </c>
      <c r="E111" s="1" t="s">
        <v>13246</v>
      </c>
    </row>
    <row r="112" spans="1:5" x14ac:dyDescent="0.25">
      <c r="A112">
        <v>2111</v>
      </c>
      <c r="B112" s="142" t="s">
        <v>115</v>
      </c>
      <c r="D112" s="2" t="s">
        <v>22</v>
      </c>
      <c r="E112" s="1" t="s">
        <v>13303</v>
      </c>
    </row>
    <row r="113" spans="1:5" x14ac:dyDescent="0.25">
      <c r="A113">
        <v>2112</v>
      </c>
      <c r="B113" s="142" t="s">
        <v>116</v>
      </c>
      <c r="C113" s="2">
        <v>3000</v>
      </c>
      <c r="D113" s="2">
        <v>3000</v>
      </c>
      <c r="E113" s="1" t="s">
        <v>13246</v>
      </c>
    </row>
    <row r="114" spans="1:5" x14ac:dyDescent="0.25">
      <c r="A114">
        <v>2113</v>
      </c>
      <c r="B114" s="142" t="s">
        <v>117</v>
      </c>
      <c r="C114" s="2">
        <v>4.74</v>
      </c>
      <c r="D114" s="2">
        <v>4.24</v>
      </c>
      <c r="E114" s="1">
        <f>IF(C114&gt;D114,C114,D114)</f>
        <v>4.74</v>
      </c>
    </row>
    <row r="115" spans="1:5" x14ac:dyDescent="0.25">
      <c r="A115">
        <v>2114</v>
      </c>
      <c r="B115" s="142" t="s">
        <v>118</v>
      </c>
      <c r="C115" s="2">
        <v>4.74</v>
      </c>
      <c r="D115" s="2">
        <v>4.24</v>
      </c>
      <c r="E115" s="1">
        <f t="shared" ref="E115" si="2">IF(C115&gt;D115,C115,D115)</f>
        <v>4.74</v>
      </c>
    </row>
    <row r="116" spans="1:5" x14ac:dyDescent="0.25">
      <c r="A116">
        <v>2115</v>
      </c>
      <c r="B116" s="142" t="s">
        <v>119</v>
      </c>
      <c r="C116" s="2">
        <v>5</v>
      </c>
      <c r="D116" s="2">
        <v>5</v>
      </c>
      <c r="E116" s="1" t="s">
        <v>13246</v>
      </c>
    </row>
    <row r="117" spans="1:5" x14ac:dyDescent="0.25">
      <c r="A117">
        <v>2116</v>
      </c>
      <c r="B117" s="142" t="s">
        <v>120</v>
      </c>
      <c r="C117" s="2">
        <v>6.99</v>
      </c>
      <c r="D117" s="2">
        <v>6.04</v>
      </c>
      <c r="E117" s="1" t="s">
        <v>11529</v>
      </c>
    </row>
    <row r="118" spans="1:5" x14ac:dyDescent="0.25">
      <c r="A118">
        <v>2117</v>
      </c>
      <c r="B118" s="142" t="s">
        <v>121</v>
      </c>
      <c r="C118" s="2">
        <v>3.13</v>
      </c>
      <c r="D118" s="2">
        <v>3.67</v>
      </c>
      <c r="E118" s="1" t="s">
        <v>13246</v>
      </c>
    </row>
    <row r="119" spans="1:5" x14ac:dyDescent="0.25">
      <c r="A119">
        <v>2118</v>
      </c>
      <c r="B119" s="142" t="s">
        <v>122</v>
      </c>
      <c r="D119" s="2">
        <v>3</v>
      </c>
      <c r="E119" s="1" t="s">
        <v>13303</v>
      </c>
    </row>
    <row r="120" spans="1:5" x14ac:dyDescent="0.25">
      <c r="A120">
        <v>2119</v>
      </c>
      <c r="B120" s="142" t="s">
        <v>123</v>
      </c>
      <c r="C120" s="2">
        <v>3.07</v>
      </c>
      <c r="D120" s="2">
        <v>3.79</v>
      </c>
      <c r="E120" s="1" t="s">
        <v>11529</v>
      </c>
    </row>
    <row r="121" spans="1:5" x14ac:dyDescent="0.25">
      <c r="A121">
        <v>2120</v>
      </c>
      <c r="B121" s="142" t="s">
        <v>124</v>
      </c>
      <c r="C121" s="2">
        <v>8</v>
      </c>
      <c r="D121" s="2">
        <v>8</v>
      </c>
      <c r="E121" s="1" t="s">
        <v>13246</v>
      </c>
    </row>
    <row r="122" spans="1:5" x14ac:dyDescent="0.25">
      <c r="A122">
        <v>2121</v>
      </c>
      <c r="B122" s="142" t="s">
        <v>125</v>
      </c>
      <c r="D122" s="2">
        <v>1</v>
      </c>
      <c r="E122" s="1" t="s">
        <v>13246</v>
      </c>
    </row>
    <row r="123" spans="1:5" x14ac:dyDescent="0.25">
      <c r="A123">
        <v>2122</v>
      </c>
      <c r="B123" s="142" t="s">
        <v>126</v>
      </c>
      <c r="C123" s="2">
        <v>2.83</v>
      </c>
      <c r="D123" s="2">
        <v>1.97</v>
      </c>
      <c r="E123" s="1" t="s">
        <v>13246</v>
      </c>
    </row>
    <row r="124" spans="1:5" x14ac:dyDescent="0.25">
      <c r="A124">
        <v>2123</v>
      </c>
      <c r="B124" s="142" t="s">
        <v>127</v>
      </c>
      <c r="C124" s="2">
        <v>5</v>
      </c>
      <c r="D124" s="2">
        <v>5</v>
      </c>
      <c r="E124" s="1" t="s">
        <v>13246</v>
      </c>
    </row>
    <row r="125" spans="1:5" x14ac:dyDescent="0.25">
      <c r="A125">
        <v>2124</v>
      </c>
      <c r="B125" s="144" t="s">
        <v>128</v>
      </c>
      <c r="D125" s="2">
        <v>3</v>
      </c>
      <c r="E125" s="1" t="s">
        <v>13303</v>
      </c>
    </row>
    <row r="126" spans="1:5" x14ac:dyDescent="0.25">
      <c r="A126">
        <v>2125</v>
      </c>
      <c r="B126" s="144" t="s">
        <v>129</v>
      </c>
      <c r="C126" s="2">
        <v>7.41</v>
      </c>
      <c r="D126" s="2">
        <v>4.6900000000000004</v>
      </c>
      <c r="E126" s="1">
        <f>IF(C126&gt;D126,C126,D126)</f>
        <v>7.41</v>
      </c>
    </row>
    <row r="127" spans="1:5" x14ac:dyDescent="0.25">
      <c r="A127">
        <v>2126</v>
      </c>
      <c r="B127" s="142" t="s">
        <v>130</v>
      </c>
      <c r="C127" s="2">
        <v>0.01</v>
      </c>
      <c r="D127" s="2">
        <v>0</v>
      </c>
      <c r="E127" s="1" t="s">
        <v>11529</v>
      </c>
    </row>
    <row r="128" spans="1:5" x14ac:dyDescent="0.25">
      <c r="A128">
        <v>2127</v>
      </c>
      <c r="B128" s="142" t="s">
        <v>131</v>
      </c>
      <c r="C128" s="2">
        <v>48.63</v>
      </c>
      <c r="D128" s="2">
        <v>57.55</v>
      </c>
      <c r="E128" s="1">
        <f>IF(C128&gt;D128,C128,D128)</f>
        <v>57.55</v>
      </c>
    </row>
    <row r="129" spans="1:5" x14ac:dyDescent="0.25">
      <c r="A129">
        <v>2128</v>
      </c>
      <c r="B129" s="142" t="s">
        <v>132</v>
      </c>
      <c r="C129" s="2">
        <v>75.2</v>
      </c>
      <c r="D129" s="2">
        <v>34.25</v>
      </c>
      <c r="E129" s="1">
        <f>IF(C129&gt;D129,C129,D129)</f>
        <v>75.2</v>
      </c>
    </row>
    <row r="130" spans="1:5" x14ac:dyDescent="0.25">
      <c r="A130">
        <v>2129</v>
      </c>
      <c r="B130" s="142" t="s">
        <v>133</v>
      </c>
      <c r="C130" s="2">
        <v>72.650000000000006</v>
      </c>
      <c r="D130" s="2">
        <v>89.76</v>
      </c>
      <c r="E130" s="1">
        <f>IF(C130&gt;D130,C130,D130)</f>
        <v>89.76</v>
      </c>
    </row>
    <row r="131" spans="1:5" x14ac:dyDescent="0.25">
      <c r="A131">
        <v>2130</v>
      </c>
      <c r="B131" s="142" t="s">
        <v>134</v>
      </c>
      <c r="C131" s="2">
        <v>90</v>
      </c>
      <c r="D131" s="2">
        <v>57.96</v>
      </c>
      <c r="E131" s="1">
        <f>IF(C131&gt;D131,C131,D131)</f>
        <v>90</v>
      </c>
    </row>
    <row r="132" spans="1:5" x14ac:dyDescent="0.25">
      <c r="A132">
        <v>2131</v>
      </c>
      <c r="B132" s="142" t="s">
        <v>135</v>
      </c>
      <c r="C132" s="2">
        <v>0.01</v>
      </c>
      <c r="D132" s="2">
        <v>0.25</v>
      </c>
      <c r="E132" s="1" t="s">
        <v>13246</v>
      </c>
    </row>
    <row r="133" spans="1:5" x14ac:dyDescent="0.25">
      <c r="A133">
        <v>2132</v>
      </c>
      <c r="B133" s="142" t="s">
        <v>136</v>
      </c>
      <c r="C133" s="2">
        <v>5.67</v>
      </c>
      <c r="D133" s="2">
        <v>5.82</v>
      </c>
      <c r="E133" s="1">
        <f t="shared" ref="E133:E153" si="3">IF(C133&gt;D133,C133,D133)</f>
        <v>5.82</v>
      </c>
    </row>
    <row r="134" spans="1:5" x14ac:dyDescent="0.25">
      <c r="A134">
        <v>2133</v>
      </c>
      <c r="B134" s="142" t="s">
        <v>137</v>
      </c>
      <c r="C134" s="2">
        <v>49.87</v>
      </c>
      <c r="D134" s="2">
        <v>51.58</v>
      </c>
      <c r="E134" s="1" t="s">
        <v>13246</v>
      </c>
    </row>
    <row r="135" spans="1:5" x14ac:dyDescent="0.25">
      <c r="A135">
        <v>2134</v>
      </c>
      <c r="B135" s="142" t="s">
        <v>13886</v>
      </c>
      <c r="D135" s="2">
        <v>1.28</v>
      </c>
      <c r="E135" s="1">
        <f t="shared" si="3"/>
        <v>1.28</v>
      </c>
    </row>
    <row r="136" spans="1:5" x14ac:dyDescent="0.25">
      <c r="A136">
        <v>2135</v>
      </c>
      <c r="B136" s="142" t="s">
        <v>138</v>
      </c>
      <c r="C136" s="2">
        <v>0.39</v>
      </c>
      <c r="D136" s="2">
        <v>7.61</v>
      </c>
      <c r="E136" s="1">
        <f t="shared" si="3"/>
        <v>7.61</v>
      </c>
    </row>
    <row r="137" spans="1:5" x14ac:dyDescent="0.25">
      <c r="A137">
        <v>2136</v>
      </c>
      <c r="B137" s="142" t="s">
        <v>139</v>
      </c>
      <c r="C137" s="2">
        <v>5</v>
      </c>
      <c r="D137" s="2">
        <v>5.81</v>
      </c>
      <c r="E137" s="1">
        <f t="shared" si="3"/>
        <v>5.81</v>
      </c>
    </row>
    <row r="138" spans="1:5" x14ac:dyDescent="0.25">
      <c r="A138">
        <v>2137</v>
      </c>
      <c r="B138" s="142" t="s">
        <v>140</v>
      </c>
      <c r="C138" s="2">
        <v>95.24</v>
      </c>
      <c r="D138" s="2">
        <v>47.93</v>
      </c>
      <c r="E138" s="1" t="s">
        <v>11529</v>
      </c>
    </row>
    <row r="139" spans="1:5" x14ac:dyDescent="0.25">
      <c r="A139">
        <v>2138</v>
      </c>
      <c r="B139" s="142" t="s">
        <v>141</v>
      </c>
      <c r="C139" s="2">
        <v>98.91</v>
      </c>
      <c r="D139" s="2">
        <v>33.04</v>
      </c>
      <c r="E139" s="1">
        <f t="shared" si="3"/>
        <v>98.91</v>
      </c>
    </row>
    <row r="140" spans="1:5" x14ac:dyDescent="0.25">
      <c r="A140">
        <v>2139</v>
      </c>
      <c r="B140" s="142" t="s">
        <v>142</v>
      </c>
      <c r="D140" s="2">
        <v>2</v>
      </c>
      <c r="E140" s="1">
        <f t="shared" si="3"/>
        <v>2</v>
      </c>
    </row>
    <row r="141" spans="1:5" x14ac:dyDescent="0.25">
      <c r="A141">
        <v>2140</v>
      </c>
      <c r="B141" s="142" t="s">
        <v>143</v>
      </c>
      <c r="C141" s="2">
        <v>10</v>
      </c>
      <c r="D141" s="2">
        <v>7.54</v>
      </c>
      <c r="E141" s="1">
        <f t="shared" si="3"/>
        <v>10</v>
      </c>
    </row>
    <row r="142" spans="1:5" x14ac:dyDescent="0.25">
      <c r="A142">
        <v>2141</v>
      </c>
      <c r="B142" s="142" t="s">
        <v>144</v>
      </c>
      <c r="C142" s="2">
        <v>10</v>
      </c>
      <c r="D142" s="2">
        <v>6.2</v>
      </c>
      <c r="E142" s="1">
        <f t="shared" si="3"/>
        <v>10</v>
      </c>
    </row>
    <row r="143" spans="1:5" x14ac:dyDescent="0.25">
      <c r="A143">
        <v>2142</v>
      </c>
      <c r="B143" s="142" t="s">
        <v>145</v>
      </c>
      <c r="C143" s="2">
        <v>2</v>
      </c>
      <c r="D143" s="2">
        <v>2.92</v>
      </c>
      <c r="E143" s="1">
        <f t="shared" si="3"/>
        <v>2.92</v>
      </c>
    </row>
    <row r="144" spans="1:5" x14ac:dyDescent="0.25">
      <c r="A144">
        <v>2143</v>
      </c>
      <c r="B144" s="142" t="s">
        <v>146</v>
      </c>
      <c r="D144" s="2">
        <v>1.06</v>
      </c>
      <c r="E144" s="1">
        <f t="shared" si="3"/>
        <v>1.06</v>
      </c>
    </row>
    <row r="145" spans="1:5" x14ac:dyDescent="0.25">
      <c r="A145">
        <v>2144</v>
      </c>
      <c r="B145" s="142" t="s">
        <v>147</v>
      </c>
      <c r="D145" s="2">
        <v>1.5</v>
      </c>
      <c r="E145" s="1">
        <f t="shared" si="3"/>
        <v>1.5</v>
      </c>
    </row>
    <row r="146" spans="1:5" x14ac:dyDescent="0.25">
      <c r="A146">
        <v>2145</v>
      </c>
      <c r="B146" s="142" t="s">
        <v>148</v>
      </c>
      <c r="C146" s="2">
        <v>5</v>
      </c>
      <c r="D146" s="2">
        <v>4.07</v>
      </c>
      <c r="E146" s="1">
        <f t="shared" si="3"/>
        <v>5</v>
      </c>
    </row>
    <row r="147" spans="1:5" x14ac:dyDescent="0.25">
      <c r="A147">
        <v>2146</v>
      </c>
      <c r="B147" s="142" t="s">
        <v>149</v>
      </c>
      <c r="D147" s="2">
        <v>2.25</v>
      </c>
      <c r="E147" s="1">
        <f t="shared" si="3"/>
        <v>2.25</v>
      </c>
    </row>
    <row r="148" spans="1:5" x14ac:dyDescent="0.25">
      <c r="A148">
        <v>2147</v>
      </c>
      <c r="B148" s="144" t="s">
        <v>150</v>
      </c>
      <c r="C148" s="2">
        <v>0.5</v>
      </c>
      <c r="D148" s="2">
        <v>0.28000000000000003</v>
      </c>
      <c r="E148" s="1">
        <f t="shared" si="3"/>
        <v>0.5</v>
      </c>
    </row>
    <row r="149" spans="1:5" x14ac:dyDescent="0.25">
      <c r="A149">
        <v>2148</v>
      </c>
      <c r="B149" s="144" t="s">
        <v>151</v>
      </c>
      <c r="D149" s="2">
        <v>1.5</v>
      </c>
      <c r="E149" s="1">
        <f t="shared" si="3"/>
        <v>1.5</v>
      </c>
    </row>
    <row r="150" spans="1:5" x14ac:dyDescent="0.25">
      <c r="A150">
        <v>2149</v>
      </c>
      <c r="B150" s="144" t="s">
        <v>152</v>
      </c>
      <c r="C150" s="2">
        <v>3</v>
      </c>
      <c r="D150" s="2">
        <v>4.24</v>
      </c>
      <c r="E150" s="1">
        <f t="shared" si="3"/>
        <v>4.24</v>
      </c>
    </row>
    <row r="151" spans="1:5" x14ac:dyDescent="0.25">
      <c r="A151">
        <v>2150</v>
      </c>
      <c r="B151" s="144" t="s">
        <v>153</v>
      </c>
      <c r="C151" s="2">
        <v>4.3600000000000003</v>
      </c>
      <c r="D151" s="2">
        <v>6.02</v>
      </c>
      <c r="E151" s="1">
        <f t="shared" si="3"/>
        <v>6.02</v>
      </c>
    </row>
    <row r="152" spans="1:5" x14ac:dyDescent="0.25">
      <c r="A152">
        <v>2151</v>
      </c>
      <c r="B152" s="144" t="s">
        <v>154</v>
      </c>
      <c r="D152" s="2">
        <v>2.7</v>
      </c>
      <c r="E152" s="1">
        <f t="shared" si="3"/>
        <v>2.7</v>
      </c>
    </row>
    <row r="153" spans="1:5" x14ac:dyDescent="0.25">
      <c r="A153">
        <v>2152</v>
      </c>
      <c r="B153" s="144" t="s">
        <v>155</v>
      </c>
      <c r="C153" s="2">
        <v>3</v>
      </c>
      <c r="D153" s="2">
        <v>3.17</v>
      </c>
      <c r="E153" s="1">
        <f t="shared" si="3"/>
        <v>3.17</v>
      </c>
    </row>
    <row r="154" spans="1:5" x14ac:dyDescent="0.25">
      <c r="A154">
        <v>2153</v>
      </c>
      <c r="B154" s="144" t="s">
        <v>156</v>
      </c>
      <c r="C154" s="2">
        <v>91.13</v>
      </c>
      <c r="D154" s="2">
        <v>68.56</v>
      </c>
      <c r="E154" s="1" t="s">
        <v>11529</v>
      </c>
    </row>
    <row r="155" spans="1:5" x14ac:dyDescent="0.25">
      <c r="A155">
        <v>2154</v>
      </c>
      <c r="B155" s="144" t="s">
        <v>157</v>
      </c>
      <c r="C155" s="2">
        <v>74.98</v>
      </c>
      <c r="D155" s="2">
        <v>278.10000000000002</v>
      </c>
      <c r="E155" s="1" t="s">
        <v>13246</v>
      </c>
    </row>
    <row r="156" spans="1:5" x14ac:dyDescent="0.25">
      <c r="A156">
        <v>2155</v>
      </c>
      <c r="B156" s="144" t="s">
        <v>158</v>
      </c>
      <c r="C156" s="2">
        <v>233.6</v>
      </c>
      <c r="D156" s="2">
        <v>220.2</v>
      </c>
      <c r="E156" s="1" t="s">
        <v>13246</v>
      </c>
    </row>
    <row r="157" spans="1:5" x14ac:dyDescent="0.25">
      <c r="A157">
        <v>2156</v>
      </c>
      <c r="B157" s="144" t="s">
        <v>159</v>
      </c>
      <c r="C157" s="2">
        <v>4.1900000000000004</v>
      </c>
      <c r="D157" s="2">
        <v>1.96</v>
      </c>
      <c r="E157" s="1" t="s">
        <v>11529</v>
      </c>
    </row>
    <row r="158" spans="1:5" x14ac:dyDescent="0.25">
      <c r="A158">
        <v>2157</v>
      </c>
      <c r="B158" s="144" t="s">
        <v>160</v>
      </c>
      <c r="D158" s="2">
        <v>2.06</v>
      </c>
      <c r="E158" s="1">
        <f t="shared" ref="E158:E168" si="4">IF(C158&gt;D158,C158,D158)</f>
        <v>2.06</v>
      </c>
    </row>
    <row r="159" spans="1:5" x14ac:dyDescent="0.25">
      <c r="A159">
        <v>2158</v>
      </c>
      <c r="B159" s="144" t="s">
        <v>161</v>
      </c>
      <c r="D159" s="2">
        <v>6.25</v>
      </c>
      <c r="E159" s="1">
        <f t="shared" si="4"/>
        <v>6.25</v>
      </c>
    </row>
    <row r="160" spans="1:5" x14ac:dyDescent="0.25">
      <c r="A160">
        <v>2159</v>
      </c>
      <c r="B160" s="144" t="s">
        <v>162</v>
      </c>
      <c r="D160" s="2">
        <v>2.0499999999999998</v>
      </c>
      <c r="E160" s="1">
        <f t="shared" si="4"/>
        <v>2.0499999999999998</v>
      </c>
    </row>
    <row r="161" spans="1:5" x14ac:dyDescent="0.25">
      <c r="A161">
        <v>2160</v>
      </c>
      <c r="B161" s="144" t="s">
        <v>163</v>
      </c>
      <c r="D161" s="2">
        <v>2.4</v>
      </c>
      <c r="E161" s="1">
        <f t="shared" si="4"/>
        <v>2.4</v>
      </c>
    </row>
    <row r="162" spans="1:5" x14ac:dyDescent="0.25">
      <c r="A162">
        <v>2161</v>
      </c>
      <c r="B162" s="144" t="s">
        <v>164</v>
      </c>
      <c r="D162" s="2">
        <v>3.12</v>
      </c>
      <c r="E162" s="1">
        <f t="shared" si="4"/>
        <v>3.12</v>
      </c>
    </row>
    <row r="163" spans="1:5" x14ac:dyDescent="0.25">
      <c r="A163">
        <v>2162</v>
      </c>
      <c r="B163" s="144" t="s">
        <v>165</v>
      </c>
      <c r="D163" s="2">
        <v>4.2</v>
      </c>
      <c r="E163" s="1">
        <f t="shared" si="4"/>
        <v>4.2</v>
      </c>
    </row>
    <row r="164" spans="1:5" x14ac:dyDescent="0.25">
      <c r="A164">
        <v>2163</v>
      </c>
      <c r="B164" s="144" t="s">
        <v>166</v>
      </c>
      <c r="D164" s="2">
        <v>1.1100000000000001</v>
      </c>
      <c r="E164" s="1">
        <f t="shared" si="4"/>
        <v>1.1100000000000001</v>
      </c>
    </row>
    <row r="165" spans="1:5" x14ac:dyDescent="0.25">
      <c r="A165">
        <v>2164</v>
      </c>
      <c r="B165" s="144" t="s">
        <v>167</v>
      </c>
      <c r="D165" s="2">
        <v>3</v>
      </c>
      <c r="E165" s="1">
        <f t="shared" si="4"/>
        <v>3</v>
      </c>
    </row>
    <row r="166" spans="1:5" x14ac:dyDescent="0.25">
      <c r="A166">
        <v>2165</v>
      </c>
      <c r="B166" s="144" t="s">
        <v>168</v>
      </c>
      <c r="D166" s="2">
        <v>1.94</v>
      </c>
      <c r="E166" s="1">
        <f t="shared" si="4"/>
        <v>1.94</v>
      </c>
    </row>
    <row r="167" spans="1:5" x14ac:dyDescent="0.25">
      <c r="A167">
        <v>2166</v>
      </c>
      <c r="B167" s="144" t="s">
        <v>169</v>
      </c>
      <c r="D167" s="2">
        <v>1.53</v>
      </c>
      <c r="E167" s="1">
        <f t="shared" si="4"/>
        <v>1.53</v>
      </c>
    </row>
    <row r="168" spans="1:5" x14ac:dyDescent="0.25">
      <c r="A168">
        <v>2167</v>
      </c>
      <c r="B168" s="144" t="s">
        <v>170</v>
      </c>
      <c r="C168" s="2">
        <v>7.18</v>
      </c>
      <c r="D168" s="2">
        <v>1.76</v>
      </c>
      <c r="E168" s="1">
        <f t="shared" si="4"/>
        <v>7.18</v>
      </c>
    </row>
    <row r="169" spans="1:5" x14ac:dyDescent="0.25">
      <c r="A169" s="240">
        <v>2169</v>
      </c>
      <c r="B169" s="162" t="s">
        <v>171</v>
      </c>
      <c r="C169" s="159"/>
      <c r="D169" s="159">
        <v>10.97</v>
      </c>
      <c r="E169" s="161" t="s">
        <v>11529</v>
      </c>
    </row>
    <row r="170" spans="1:5" x14ac:dyDescent="0.25">
      <c r="A170">
        <v>2170</v>
      </c>
      <c r="B170" s="144" t="s">
        <v>172</v>
      </c>
      <c r="C170" s="2">
        <v>20</v>
      </c>
      <c r="D170" s="2">
        <v>7.14</v>
      </c>
      <c r="E170" s="1">
        <f t="shared" ref="E170:E223" si="5">IF(C170&gt;D170,C170,D170)</f>
        <v>20</v>
      </c>
    </row>
    <row r="171" spans="1:5" x14ac:dyDescent="0.25">
      <c r="A171">
        <v>2171</v>
      </c>
      <c r="B171" s="144" t="s">
        <v>173</v>
      </c>
      <c r="D171" s="2">
        <v>2.85</v>
      </c>
      <c r="E171" s="1">
        <f t="shared" si="5"/>
        <v>2.85</v>
      </c>
    </row>
    <row r="172" spans="1:5" x14ac:dyDescent="0.25">
      <c r="A172">
        <v>2172</v>
      </c>
      <c r="B172" s="144" t="s">
        <v>174</v>
      </c>
      <c r="D172" s="2">
        <v>0.54</v>
      </c>
      <c r="E172" s="1">
        <f t="shared" si="5"/>
        <v>0.54</v>
      </c>
    </row>
    <row r="173" spans="1:5" x14ac:dyDescent="0.25">
      <c r="A173">
        <v>2173</v>
      </c>
      <c r="B173" s="144" t="s">
        <v>175</v>
      </c>
      <c r="D173" s="2">
        <v>6.98</v>
      </c>
      <c r="E173" s="1" t="s">
        <v>13246</v>
      </c>
    </row>
    <row r="174" spans="1:5" x14ac:dyDescent="0.25">
      <c r="A174">
        <v>2174</v>
      </c>
      <c r="B174" s="142" t="s">
        <v>176</v>
      </c>
      <c r="C174" s="2">
        <v>18.86</v>
      </c>
      <c r="D174" s="2">
        <v>14.6</v>
      </c>
      <c r="E174" s="1">
        <f t="shared" si="5"/>
        <v>18.86</v>
      </c>
    </row>
    <row r="175" spans="1:5" x14ac:dyDescent="0.25">
      <c r="A175">
        <v>2175</v>
      </c>
      <c r="B175" s="144" t="s">
        <v>177</v>
      </c>
      <c r="C175" s="2">
        <v>20</v>
      </c>
      <c r="D175" s="2">
        <v>13.06</v>
      </c>
      <c r="E175" s="1">
        <f t="shared" si="5"/>
        <v>20</v>
      </c>
    </row>
    <row r="176" spans="1:5" x14ac:dyDescent="0.25">
      <c r="A176">
        <v>2176</v>
      </c>
      <c r="B176" s="144" t="s">
        <v>178</v>
      </c>
      <c r="D176" s="2">
        <v>3.82</v>
      </c>
      <c r="E176" s="1">
        <f t="shared" si="5"/>
        <v>3.82</v>
      </c>
    </row>
    <row r="177" spans="1:5" x14ac:dyDescent="0.25">
      <c r="A177">
        <v>2177</v>
      </c>
      <c r="B177" s="144" t="s">
        <v>179</v>
      </c>
      <c r="D177" s="2">
        <v>4.3499999999999996</v>
      </c>
      <c r="E177" s="1">
        <f t="shared" si="5"/>
        <v>4.3499999999999996</v>
      </c>
    </row>
    <row r="178" spans="1:5" x14ac:dyDescent="0.25">
      <c r="A178">
        <v>2178</v>
      </c>
      <c r="B178" s="144" t="s">
        <v>180</v>
      </c>
      <c r="C178" s="2">
        <v>11.09</v>
      </c>
      <c r="D178" s="2">
        <v>6.97</v>
      </c>
      <c r="E178" s="1">
        <f t="shared" si="5"/>
        <v>11.09</v>
      </c>
    </row>
    <row r="179" spans="1:5" x14ac:dyDescent="0.25">
      <c r="A179">
        <v>2179</v>
      </c>
      <c r="B179" s="144" t="s">
        <v>181</v>
      </c>
      <c r="C179" s="2">
        <v>6500</v>
      </c>
      <c r="D179" s="2">
        <v>17</v>
      </c>
      <c r="E179" s="1">
        <f t="shared" si="5"/>
        <v>6500</v>
      </c>
    </row>
    <row r="180" spans="1:5" x14ac:dyDescent="0.25">
      <c r="A180">
        <v>2180</v>
      </c>
      <c r="B180" s="144" t="s">
        <v>182</v>
      </c>
      <c r="D180" s="2">
        <v>1.75</v>
      </c>
      <c r="E180" s="1">
        <f t="shared" si="5"/>
        <v>1.75</v>
      </c>
    </row>
    <row r="181" spans="1:5" x14ac:dyDescent="0.25">
      <c r="A181">
        <v>2181</v>
      </c>
      <c r="B181" s="144" t="s">
        <v>183</v>
      </c>
      <c r="C181" s="2">
        <v>3</v>
      </c>
      <c r="D181" s="2">
        <v>3.97</v>
      </c>
      <c r="E181" s="1">
        <f t="shared" si="5"/>
        <v>3.97</v>
      </c>
    </row>
    <row r="182" spans="1:5" x14ac:dyDescent="0.25">
      <c r="A182">
        <v>2182</v>
      </c>
      <c r="B182" s="144" t="s">
        <v>184</v>
      </c>
      <c r="C182" s="2">
        <v>3</v>
      </c>
      <c r="D182" s="2">
        <v>4.3</v>
      </c>
      <c r="E182" s="1">
        <f t="shared" si="5"/>
        <v>4.3</v>
      </c>
    </row>
    <row r="183" spans="1:5" x14ac:dyDescent="0.25">
      <c r="A183">
        <v>2183</v>
      </c>
      <c r="B183" s="144" t="s">
        <v>185</v>
      </c>
      <c r="C183" s="2">
        <v>0.01</v>
      </c>
      <c r="E183" s="1" t="s">
        <v>13246</v>
      </c>
    </row>
    <row r="184" spans="1:5" x14ac:dyDescent="0.25">
      <c r="A184">
        <v>2184</v>
      </c>
      <c r="B184" s="144" t="s">
        <v>186</v>
      </c>
      <c r="C184" s="2">
        <v>0.01</v>
      </c>
      <c r="E184" s="1" t="s">
        <v>13246</v>
      </c>
    </row>
    <row r="185" spans="1:5" x14ac:dyDescent="0.25">
      <c r="A185">
        <v>2185</v>
      </c>
      <c r="B185" s="144" t="s">
        <v>187</v>
      </c>
      <c r="D185" s="2">
        <v>8.5399999999999991</v>
      </c>
      <c r="E185" s="1">
        <f t="shared" si="5"/>
        <v>8.5399999999999991</v>
      </c>
    </row>
    <row r="186" spans="1:5" x14ac:dyDescent="0.25">
      <c r="A186">
        <v>2186</v>
      </c>
      <c r="B186" s="144" t="s">
        <v>188</v>
      </c>
      <c r="C186" s="2">
        <v>15</v>
      </c>
      <c r="D186" s="2">
        <v>8.3800000000000008</v>
      </c>
      <c r="E186" s="1">
        <f t="shared" si="5"/>
        <v>15</v>
      </c>
    </row>
    <row r="187" spans="1:5" x14ac:dyDescent="0.25">
      <c r="A187">
        <v>2187</v>
      </c>
      <c r="B187" s="144" t="s">
        <v>189</v>
      </c>
      <c r="C187" s="2">
        <v>2.79</v>
      </c>
      <c r="D187" s="2">
        <v>9.31</v>
      </c>
      <c r="E187" s="1">
        <f t="shared" si="5"/>
        <v>9.31</v>
      </c>
    </row>
    <row r="188" spans="1:5" x14ac:dyDescent="0.25">
      <c r="A188">
        <v>2188</v>
      </c>
      <c r="B188" s="144" t="s">
        <v>190</v>
      </c>
      <c r="C188" s="2">
        <v>15</v>
      </c>
      <c r="D188" s="2">
        <v>9.6300000000000008</v>
      </c>
      <c r="E188" s="1">
        <f t="shared" si="5"/>
        <v>15</v>
      </c>
    </row>
    <row r="189" spans="1:5" x14ac:dyDescent="0.25">
      <c r="A189">
        <v>2189</v>
      </c>
      <c r="B189" s="144" t="s">
        <v>191</v>
      </c>
      <c r="C189" s="2">
        <v>15</v>
      </c>
      <c r="D189" s="2">
        <v>7.79</v>
      </c>
      <c r="E189" s="1">
        <f t="shared" si="5"/>
        <v>15</v>
      </c>
    </row>
    <row r="190" spans="1:5" x14ac:dyDescent="0.25">
      <c r="A190">
        <v>2190</v>
      </c>
      <c r="B190" s="144" t="s">
        <v>192</v>
      </c>
      <c r="C190" s="2">
        <v>30</v>
      </c>
      <c r="D190" s="2">
        <v>9.6300000000000008</v>
      </c>
      <c r="E190" s="1">
        <f t="shared" si="5"/>
        <v>30</v>
      </c>
    </row>
    <row r="191" spans="1:5" x14ac:dyDescent="0.25">
      <c r="A191">
        <v>2191</v>
      </c>
      <c r="B191" s="144" t="s">
        <v>193</v>
      </c>
      <c r="D191" s="2">
        <v>1.33</v>
      </c>
      <c r="E191" s="1">
        <f t="shared" si="5"/>
        <v>1.33</v>
      </c>
    </row>
    <row r="192" spans="1:5" x14ac:dyDescent="0.25">
      <c r="A192">
        <v>2192</v>
      </c>
      <c r="B192" s="144" t="s">
        <v>194</v>
      </c>
      <c r="C192" s="2">
        <v>2.13</v>
      </c>
      <c r="D192" s="2">
        <v>1.64</v>
      </c>
      <c r="E192" s="1">
        <f t="shared" si="5"/>
        <v>2.13</v>
      </c>
    </row>
    <row r="193" spans="1:5" x14ac:dyDescent="0.25">
      <c r="A193">
        <v>2193</v>
      </c>
      <c r="B193" s="144" t="s">
        <v>195</v>
      </c>
      <c r="C193" s="2">
        <v>2.31</v>
      </c>
      <c r="D193" s="2">
        <v>2.11</v>
      </c>
      <c r="E193" s="1">
        <f t="shared" si="5"/>
        <v>2.31</v>
      </c>
    </row>
    <row r="194" spans="1:5" x14ac:dyDescent="0.25">
      <c r="A194">
        <v>2194</v>
      </c>
      <c r="B194" s="144" t="s">
        <v>196</v>
      </c>
      <c r="D194" s="2">
        <v>10.07</v>
      </c>
      <c r="E194" s="1">
        <f t="shared" si="5"/>
        <v>10.07</v>
      </c>
    </row>
    <row r="195" spans="1:5" x14ac:dyDescent="0.25">
      <c r="A195">
        <v>2195</v>
      </c>
      <c r="B195" s="144" t="s">
        <v>197</v>
      </c>
      <c r="D195" s="2">
        <v>4.63</v>
      </c>
      <c r="E195" s="1">
        <f t="shared" si="5"/>
        <v>4.63</v>
      </c>
    </row>
    <row r="196" spans="1:5" x14ac:dyDescent="0.25">
      <c r="A196">
        <v>2196</v>
      </c>
      <c r="B196" s="144" t="s">
        <v>198</v>
      </c>
      <c r="C196" s="2">
        <v>5</v>
      </c>
      <c r="D196" s="2">
        <v>4.57</v>
      </c>
      <c r="E196" s="1">
        <f t="shared" si="5"/>
        <v>5</v>
      </c>
    </row>
    <row r="197" spans="1:5" x14ac:dyDescent="0.25">
      <c r="A197">
        <v>2197</v>
      </c>
      <c r="B197" s="144" t="s">
        <v>199</v>
      </c>
      <c r="C197" s="2">
        <v>5</v>
      </c>
      <c r="D197" s="2">
        <v>7.27</v>
      </c>
      <c r="E197" s="1">
        <f t="shared" si="5"/>
        <v>7.27</v>
      </c>
    </row>
    <row r="198" spans="1:5" x14ac:dyDescent="0.25">
      <c r="A198">
        <v>2198</v>
      </c>
      <c r="B198" s="144" t="s">
        <v>200</v>
      </c>
      <c r="C198" s="2">
        <v>5</v>
      </c>
      <c r="D198" s="2">
        <v>23.78</v>
      </c>
      <c r="E198" s="1">
        <f t="shared" si="5"/>
        <v>23.78</v>
      </c>
    </row>
    <row r="199" spans="1:5" x14ac:dyDescent="0.25">
      <c r="A199">
        <v>2199</v>
      </c>
      <c r="B199" s="144" t="s">
        <v>201</v>
      </c>
      <c r="D199" s="2">
        <v>2.39</v>
      </c>
      <c r="E199" s="1">
        <f t="shared" si="5"/>
        <v>2.39</v>
      </c>
    </row>
    <row r="200" spans="1:5" x14ac:dyDescent="0.25">
      <c r="A200">
        <v>2200</v>
      </c>
      <c r="B200" s="144" t="s">
        <v>202</v>
      </c>
      <c r="D200" s="2">
        <v>1.65</v>
      </c>
      <c r="E200" s="1">
        <f t="shared" si="5"/>
        <v>1.65</v>
      </c>
    </row>
    <row r="201" spans="1:5" x14ac:dyDescent="0.25">
      <c r="A201">
        <v>2201</v>
      </c>
      <c r="B201" s="144" t="s">
        <v>203</v>
      </c>
      <c r="C201" s="2">
        <v>5</v>
      </c>
      <c r="D201" s="2">
        <v>4.46</v>
      </c>
      <c r="E201" s="1">
        <f t="shared" si="5"/>
        <v>5</v>
      </c>
    </row>
    <row r="202" spans="1:5" x14ac:dyDescent="0.25">
      <c r="A202">
        <v>2202</v>
      </c>
      <c r="B202" s="144" t="s">
        <v>204</v>
      </c>
      <c r="D202" s="2">
        <v>4.4400000000000004</v>
      </c>
      <c r="E202" s="1">
        <f t="shared" si="5"/>
        <v>4.4400000000000004</v>
      </c>
    </row>
    <row r="203" spans="1:5" x14ac:dyDescent="0.25">
      <c r="A203">
        <v>2203</v>
      </c>
      <c r="B203" s="144" t="s">
        <v>205</v>
      </c>
      <c r="D203" s="2">
        <v>12.7</v>
      </c>
      <c r="E203" s="1">
        <f t="shared" si="5"/>
        <v>12.7</v>
      </c>
    </row>
    <row r="204" spans="1:5" x14ac:dyDescent="0.25">
      <c r="A204">
        <v>2204</v>
      </c>
      <c r="B204" s="144" t="s">
        <v>206</v>
      </c>
      <c r="D204" s="2">
        <v>5</v>
      </c>
      <c r="E204" s="1">
        <f t="shared" si="5"/>
        <v>5</v>
      </c>
    </row>
    <row r="205" spans="1:5" x14ac:dyDescent="0.25">
      <c r="A205">
        <v>2205</v>
      </c>
      <c r="B205" s="144" t="s">
        <v>207</v>
      </c>
      <c r="D205" s="2">
        <v>1.75</v>
      </c>
      <c r="E205" s="1">
        <f t="shared" si="5"/>
        <v>1.75</v>
      </c>
    </row>
    <row r="206" spans="1:5" x14ac:dyDescent="0.25">
      <c r="A206">
        <v>2206</v>
      </c>
      <c r="B206" s="144" t="s">
        <v>208</v>
      </c>
      <c r="D206" s="2">
        <v>1.7</v>
      </c>
      <c r="E206" s="1">
        <f t="shared" si="5"/>
        <v>1.7</v>
      </c>
    </row>
    <row r="207" spans="1:5" x14ac:dyDescent="0.25">
      <c r="A207">
        <v>2207</v>
      </c>
      <c r="B207" s="144" t="s">
        <v>209</v>
      </c>
      <c r="D207" s="2">
        <v>1.71</v>
      </c>
      <c r="E207" s="1">
        <f t="shared" si="5"/>
        <v>1.71</v>
      </c>
    </row>
    <row r="208" spans="1:5" x14ac:dyDescent="0.25">
      <c r="A208">
        <v>2208</v>
      </c>
      <c r="B208" s="144" t="s">
        <v>210</v>
      </c>
      <c r="C208" s="2">
        <v>44.12</v>
      </c>
      <c r="D208" s="2">
        <v>8.6999999999999993</v>
      </c>
      <c r="E208" s="1">
        <f t="shared" si="5"/>
        <v>44.12</v>
      </c>
    </row>
    <row r="209" spans="1:5" x14ac:dyDescent="0.25">
      <c r="A209">
        <v>2209</v>
      </c>
      <c r="B209" s="144" t="s">
        <v>211</v>
      </c>
      <c r="D209" s="2">
        <v>2.75</v>
      </c>
      <c r="E209" s="1">
        <f t="shared" si="5"/>
        <v>2.75</v>
      </c>
    </row>
    <row r="210" spans="1:5" x14ac:dyDescent="0.25">
      <c r="A210">
        <v>2210</v>
      </c>
      <c r="B210" s="144" t="s">
        <v>212</v>
      </c>
      <c r="D210" s="2">
        <v>3.12</v>
      </c>
      <c r="E210" s="1">
        <f t="shared" si="5"/>
        <v>3.12</v>
      </c>
    </row>
    <row r="211" spans="1:5" x14ac:dyDescent="0.25">
      <c r="A211">
        <v>2211</v>
      </c>
      <c r="B211" s="144" t="s">
        <v>213</v>
      </c>
      <c r="C211" s="2">
        <v>5</v>
      </c>
      <c r="D211" s="2">
        <v>3.66</v>
      </c>
      <c r="E211" s="1">
        <f t="shared" si="5"/>
        <v>5</v>
      </c>
    </row>
    <row r="212" spans="1:5" x14ac:dyDescent="0.25">
      <c r="A212">
        <v>2212</v>
      </c>
      <c r="B212" s="144" t="s">
        <v>214</v>
      </c>
      <c r="C212" s="2">
        <v>5</v>
      </c>
      <c r="D212" s="2">
        <v>5.45</v>
      </c>
      <c r="E212" s="1">
        <f t="shared" si="5"/>
        <v>5.45</v>
      </c>
    </row>
    <row r="213" spans="1:5" x14ac:dyDescent="0.25">
      <c r="A213">
        <v>2213</v>
      </c>
      <c r="B213" s="144" t="s">
        <v>215</v>
      </c>
      <c r="D213" s="2">
        <v>3.68</v>
      </c>
      <c r="E213" s="1">
        <f t="shared" si="5"/>
        <v>3.68</v>
      </c>
    </row>
    <row r="214" spans="1:5" x14ac:dyDescent="0.25">
      <c r="A214">
        <v>2214</v>
      </c>
      <c r="B214" s="144" t="s">
        <v>216</v>
      </c>
      <c r="C214" s="2">
        <v>5.0999999999999996</v>
      </c>
      <c r="D214" s="2">
        <v>2.33</v>
      </c>
      <c r="E214" s="1">
        <f t="shared" si="5"/>
        <v>5.0999999999999996</v>
      </c>
    </row>
    <row r="215" spans="1:5" x14ac:dyDescent="0.25">
      <c r="A215">
        <v>2215</v>
      </c>
      <c r="B215" s="144" t="s">
        <v>217</v>
      </c>
      <c r="D215" s="2">
        <v>0.43</v>
      </c>
      <c r="E215" s="1">
        <f t="shared" si="5"/>
        <v>0.43</v>
      </c>
    </row>
    <row r="216" spans="1:5" x14ac:dyDescent="0.25">
      <c r="A216">
        <v>2216</v>
      </c>
      <c r="B216" s="144" t="s">
        <v>218</v>
      </c>
      <c r="C216" s="2">
        <v>5</v>
      </c>
      <c r="D216" s="2">
        <v>1.5</v>
      </c>
      <c r="E216" s="1">
        <f t="shared" si="5"/>
        <v>5</v>
      </c>
    </row>
    <row r="217" spans="1:5" x14ac:dyDescent="0.25">
      <c r="A217">
        <v>2217</v>
      </c>
      <c r="B217" s="160" t="s">
        <v>12937</v>
      </c>
      <c r="D217" s="2">
        <v>2.94</v>
      </c>
      <c r="E217" s="1">
        <f t="shared" si="5"/>
        <v>2.94</v>
      </c>
    </row>
    <row r="218" spans="1:5" x14ac:dyDescent="0.25">
      <c r="A218">
        <v>2218</v>
      </c>
      <c r="B218" s="144" t="s">
        <v>219</v>
      </c>
      <c r="D218" s="2">
        <v>5.01</v>
      </c>
      <c r="E218" s="1">
        <f t="shared" si="5"/>
        <v>5.01</v>
      </c>
    </row>
    <row r="219" spans="1:5" x14ac:dyDescent="0.25">
      <c r="A219">
        <v>2219</v>
      </c>
      <c r="B219" s="144" t="s">
        <v>220</v>
      </c>
      <c r="C219" s="2">
        <v>0.77</v>
      </c>
      <c r="D219" s="2">
        <v>1.38</v>
      </c>
      <c r="E219" s="1">
        <f t="shared" si="5"/>
        <v>1.38</v>
      </c>
    </row>
    <row r="220" spans="1:5" x14ac:dyDescent="0.25">
      <c r="A220">
        <v>2220</v>
      </c>
      <c r="B220" s="144" t="s">
        <v>221</v>
      </c>
      <c r="C220" s="2">
        <v>4.17</v>
      </c>
      <c r="D220" s="2">
        <v>1.23</v>
      </c>
      <c r="E220" s="1">
        <f t="shared" si="5"/>
        <v>4.17</v>
      </c>
    </row>
    <row r="221" spans="1:5" x14ac:dyDescent="0.25">
      <c r="A221">
        <v>2221</v>
      </c>
      <c r="B221" s="160" t="s">
        <v>12938</v>
      </c>
      <c r="C221" s="2">
        <v>30</v>
      </c>
      <c r="D221" s="2">
        <v>16.489999999999998</v>
      </c>
      <c r="E221" s="1">
        <f t="shared" si="5"/>
        <v>30</v>
      </c>
    </row>
    <row r="222" spans="1:5" x14ac:dyDescent="0.25">
      <c r="A222">
        <v>2222</v>
      </c>
      <c r="B222" s="144" t="s">
        <v>222</v>
      </c>
      <c r="C222" s="2">
        <v>10</v>
      </c>
      <c r="D222" s="2">
        <v>4.2</v>
      </c>
      <c r="E222" s="1">
        <f t="shared" si="5"/>
        <v>10</v>
      </c>
    </row>
    <row r="223" spans="1:5" x14ac:dyDescent="0.25">
      <c r="A223">
        <v>2223</v>
      </c>
      <c r="B223" s="142" t="s">
        <v>223</v>
      </c>
      <c r="D223" s="2">
        <v>4.38</v>
      </c>
      <c r="E223" s="1">
        <f t="shared" si="5"/>
        <v>4.38</v>
      </c>
    </row>
    <row r="224" spans="1:5" x14ac:dyDescent="0.25">
      <c r="A224">
        <v>2224</v>
      </c>
      <c r="B224" s="144" t="s">
        <v>224</v>
      </c>
      <c r="D224" s="2">
        <v>0.14000000000000001</v>
      </c>
      <c r="E224" s="1" t="s">
        <v>13246</v>
      </c>
    </row>
    <row r="225" spans="1:5" x14ac:dyDescent="0.25">
      <c r="A225">
        <v>2225</v>
      </c>
      <c r="B225" s="144" t="s">
        <v>225</v>
      </c>
      <c r="D225" s="2">
        <v>2</v>
      </c>
      <c r="E225" s="1" t="s">
        <v>13246</v>
      </c>
    </row>
    <row r="226" spans="1:5" x14ac:dyDescent="0.25">
      <c r="A226">
        <v>2226</v>
      </c>
      <c r="B226" s="144" t="s">
        <v>12939</v>
      </c>
      <c r="D226" s="2" t="s">
        <v>22</v>
      </c>
      <c r="E226" s="1" t="str">
        <f>IF(C226&gt;D226,C226,D226)</f>
        <v>N/A</v>
      </c>
    </row>
    <row r="227" spans="1:5" x14ac:dyDescent="0.25">
      <c r="A227">
        <v>2227</v>
      </c>
      <c r="B227" s="144" t="s">
        <v>12940</v>
      </c>
      <c r="D227" s="2" t="s">
        <v>22</v>
      </c>
      <c r="E227" s="1" t="str">
        <f>IF(C227&gt;D227,C227,D227)</f>
        <v>N/A</v>
      </c>
    </row>
    <row r="228" spans="1:5" x14ac:dyDescent="0.25">
      <c r="A228">
        <v>2228</v>
      </c>
      <c r="B228" s="144" t="s">
        <v>226</v>
      </c>
      <c r="D228" s="2" t="s">
        <v>22</v>
      </c>
      <c r="E228" s="1" t="s">
        <v>13246</v>
      </c>
    </row>
    <row r="229" spans="1:5" x14ac:dyDescent="0.25">
      <c r="A229">
        <v>2229</v>
      </c>
      <c r="B229" s="144" t="s">
        <v>227</v>
      </c>
      <c r="D229" s="2">
        <v>27.08</v>
      </c>
      <c r="E229" s="1">
        <f>IF(C229&gt;D229,C229,D229)</f>
        <v>27.08</v>
      </c>
    </row>
    <row r="230" spans="1:5" x14ac:dyDescent="0.25">
      <c r="A230">
        <v>2230</v>
      </c>
      <c r="B230" s="160" t="s">
        <v>12941</v>
      </c>
      <c r="C230" s="2">
        <v>10</v>
      </c>
      <c r="D230" s="2">
        <v>6.02</v>
      </c>
      <c r="E230" s="1">
        <f>IF(C230&gt;D230,C230,D230)</f>
        <v>10</v>
      </c>
    </row>
    <row r="231" spans="1:5" x14ac:dyDescent="0.25">
      <c r="A231">
        <v>2230</v>
      </c>
      <c r="B231" s="144" t="s">
        <v>228</v>
      </c>
      <c r="C231" s="2">
        <v>10</v>
      </c>
      <c r="D231" s="2">
        <v>6.02</v>
      </c>
      <c r="E231" s="1">
        <f>IF(C231&gt;D231,C231,D231)</f>
        <v>10</v>
      </c>
    </row>
    <row r="232" spans="1:5" x14ac:dyDescent="0.25">
      <c r="A232">
        <v>2231</v>
      </c>
      <c r="B232" s="144" t="s">
        <v>229</v>
      </c>
      <c r="D232" s="2" t="s">
        <v>22</v>
      </c>
      <c r="E232" s="1" t="s">
        <v>13246</v>
      </c>
    </row>
    <row r="233" spans="1:5" x14ac:dyDescent="0.25">
      <c r="A233">
        <v>2232</v>
      </c>
      <c r="B233" s="144" t="s">
        <v>230</v>
      </c>
      <c r="D233" s="2" t="s">
        <v>22</v>
      </c>
      <c r="E233" s="1" t="s">
        <v>13249</v>
      </c>
    </row>
    <row r="234" spans="1:5" x14ac:dyDescent="0.25">
      <c r="A234">
        <v>2233</v>
      </c>
      <c r="B234" s="144" t="s">
        <v>231</v>
      </c>
      <c r="C234" s="2">
        <v>1200</v>
      </c>
      <c r="D234" s="2">
        <v>167.3</v>
      </c>
      <c r="E234" s="1" t="s">
        <v>13246</v>
      </c>
    </row>
    <row r="235" spans="1:5" x14ac:dyDescent="0.25">
      <c r="A235">
        <v>2234</v>
      </c>
      <c r="B235" s="144" t="s">
        <v>232</v>
      </c>
      <c r="C235" s="2">
        <v>900</v>
      </c>
      <c r="D235" s="2">
        <v>105</v>
      </c>
      <c r="E235" s="1" t="s">
        <v>11529</v>
      </c>
    </row>
    <row r="236" spans="1:5" x14ac:dyDescent="0.25">
      <c r="A236">
        <v>2235</v>
      </c>
      <c r="B236" s="144" t="s">
        <v>233</v>
      </c>
      <c r="C236" s="2">
        <v>2.48</v>
      </c>
      <c r="D236" s="2">
        <v>1.67</v>
      </c>
      <c r="E236" s="1" t="s">
        <v>13246</v>
      </c>
    </row>
    <row r="237" spans="1:5" x14ac:dyDescent="0.25">
      <c r="A237">
        <v>2236</v>
      </c>
      <c r="B237" s="144" t="s">
        <v>234</v>
      </c>
      <c r="C237" s="2">
        <v>323.7</v>
      </c>
      <c r="E237" s="1" t="s">
        <v>13303</v>
      </c>
    </row>
    <row r="238" spans="1:5" x14ac:dyDescent="0.25">
      <c r="A238">
        <v>2237</v>
      </c>
      <c r="B238" s="144" t="s">
        <v>235</v>
      </c>
      <c r="D238" s="2" t="s">
        <v>22</v>
      </c>
      <c r="E238" s="1" t="s">
        <v>13303</v>
      </c>
    </row>
    <row r="239" spans="1:5" x14ac:dyDescent="0.25">
      <c r="A239">
        <v>2238</v>
      </c>
      <c r="B239" s="144" t="s">
        <v>236</v>
      </c>
      <c r="C239" s="2">
        <v>142.4</v>
      </c>
      <c r="D239" s="2">
        <v>35.090000000000003</v>
      </c>
      <c r="E239" s="1" t="s">
        <v>11529</v>
      </c>
    </row>
    <row r="240" spans="1:5" x14ac:dyDescent="0.25">
      <c r="A240">
        <v>2239</v>
      </c>
      <c r="B240" s="144" t="s">
        <v>237</v>
      </c>
      <c r="D240" s="2">
        <v>0.22</v>
      </c>
      <c r="E240" s="1" t="s">
        <v>13246</v>
      </c>
    </row>
    <row r="241" spans="1:5" x14ac:dyDescent="0.25">
      <c r="A241">
        <v>2240</v>
      </c>
      <c r="B241" s="144" t="s">
        <v>238</v>
      </c>
      <c r="C241" s="2">
        <v>798</v>
      </c>
      <c r="D241" s="2">
        <v>119.6</v>
      </c>
      <c r="E241" s="1" t="s">
        <v>13303</v>
      </c>
    </row>
    <row r="242" spans="1:5" x14ac:dyDescent="0.25">
      <c r="A242">
        <v>2241</v>
      </c>
      <c r="B242" s="144" t="s">
        <v>239</v>
      </c>
      <c r="C242" s="2">
        <v>120</v>
      </c>
      <c r="D242" s="2">
        <v>4.04</v>
      </c>
      <c r="E242" s="1" t="s">
        <v>11529</v>
      </c>
    </row>
    <row r="243" spans="1:5" x14ac:dyDescent="0.25">
      <c r="A243">
        <v>2242</v>
      </c>
      <c r="B243" s="144" t="s">
        <v>240</v>
      </c>
      <c r="D243" s="2" t="s">
        <v>22</v>
      </c>
      <c r="E243" s="1" t="str">
        <f>IF(C243&gt;D243,C243,D243)</f>
        <v>N/A</v>
      </c>
    </row>
    <row r="244" spans="1:5" x14ac:dyDescent="0.25">
      <c r="A244">
        <v>2243</v>
      </c>
      <c r="B244" s="144" t="s">
        <v>241</v>
      </c>
      <c r="C244" s="2">
        <v>2</v>
      </c>
      <c r="D244" s="2">
        <v>2</v>
      </c>
      <c r="E244" s="1" t="s">
        <v>13246</v>
      </c>
    </row>
    <row r="245" spans="1:5" x14ac:dyDescent="0.25">
      <c r="A245">
        <v>2244</v>
      </c>
      <c r="B245" s="144" t="s">
        <v>242</v>
      </c>
      <c r="C245" s="2">
        <v>14.55</v>
      </c>
      <c r="D245" s="2">
        <v>4.37</v>
      </c>
      <c r="E245" s="1" t="s">
        <v>11529</v>
      </c>
    </row>
    <row r="246" spans="1:5" x14ac:dyDescent="0.25">
      <c r="A246">
        <v>2245</v>
      </c>
      <c r="B246" s="144" t="s">
        <v>243</v>
      </c>
      <c r="C246" s="2">
        <v>1</v>
      </c>
      <c r="D246" s="2">
        <v>28.54</v>
      </c>
      <c r="E246" s="1">
        <f t="shared" ref="E246:E253" si="6">IF(C246&gt;D246,C246,D246)</f>
        <v>28.54</v>
      </c>
    </row>
    <row r="247" spans="1:5" x14ac:dyDescent="0.25">
      <c r="A247">
        <v>2246</v>
      </c>
      <c r="B247" s="144" t="s">
        <v>244</v>
      </c>
      <c r="D247" s="2">
        <v>6.27</v>
      </c>
      <c r="E247" s="1">
        <f t="shared" si="6"/>
        <v>6.27</v>
      </c>
    </row>
    <row r="248" spans="1:5" x14ac:dyDescent="0.25">
      <c r="A248">
        <v>2247</v>
      </c>
      <c r="B248" s="144" t="s">
        <v>245</v>
      </c>
      <c r="D248" s="2">
        <v>19.809999999999999</v>
      </c>
      <c r="E248" s="1">
        <f t="shared" si="6"/>
        <v>19.809999999999999</v>
      </c>
    </row>
    <row r="249" spans="1:5" x14ac:dyDescent="0.25">
      <c r="A249">
        <v>2248</v>
      </c>
      <c r="B249" s="144" t="s">
        <v>246</v>
      </c>
      <c r="D249" s="2">
        <v>2.67</v>
      </c>
      <c r="E249" s="1">
        <f t="shared" si="6"/>
        <v>2.67</v>
      </c>
    </row>
    <row r="250" spans="1:5" x14ac:dyDescent="0.25">
      <c r="A250">
        <v>2249</v>
      </c>
      <c r="B250" s="144" t="s">
        <v>247</v>
      </c>
      <c r="C250" s="159">
        <v>145</v>
      </c>
      <c r="D250" s="2">
        <v>850</v>
      </c>
      <c r="E250" s="1">
        <f t="shared" si="6"/>
        <v>850</v>
      </c>
    </row>
    <row r="251" spans="1:5" x14ac:dyDescent="0.25">
      <c r="A251">
        <v>2250</v>
      </c>
      <c r="B251" s="144" t="s">
        <v>248</v>
      </c>
      <c r="C251" s="2">
        <v>11</v>
      </c>
      <c r="D251" s="2">
        <v>18.899999999999999</v>
      </c>
      <c r="E251" s="1">
        <f t="shared" si="6"/>
        <v>18.899999999999999</v>
      </c>
    </row>
    <row r="252" spans="1:5" x14ac:dyDescent="0.25">
      <c r="A252">
        <v>2251</v>
      </c>
      <c r="B252" s="160" t="s">
        <v>12942</v>
      </c>
      <c r="D252" s="2">
        <v>7.11</v>
      </c>
      <c r="E252" s="1">
        <f t="shared" si="6"/>
        <v>7.11</v>
      </c>
    </row>
    <row r="253" spans="1:5" x14ac:dyDescent="0.25">
      <c r="A253">
        <v>2252</v>
      </c>
      <c r="B253" s="160" t="s">
        <v>12943</v>
      </c>
      <c r="C253" s="2">
        <v>6.89</v>
      </c>
      <c r="D253" s="2">
        <v>30.06</v>
      </c>
      <c r="E253" s="1">
        <f t="shared" si="6"/>
        <v>30.06</v>
      </c>
    </row>
    <row r="254" spans="1:5" x14ac:dyDescent="0.25">
      <c r="A254" s="240">
        <v>2253</v>
      </c>
      <c r="B254" s="162" t="s">
        <v>249</v>
      </c>
      <c r="C254" s="159"/>
      <c r="D254" s="159">
        <v>63.5</v>
      </c>
      <c r="E254" s="161" t="s">
        <v>13246</v>
      </c>
    </row>
    <row r="255" spans="1:5" x14ac:dyDescent="0.25">
      <c r="A255">
        <v>2254</v>
      </c>
      <c r="B255" s="142" t="s">
        <v>250</v>
      </c>
      <c r="C255" s="2">
        <v>100</v>
      </c>
      <c r="D255" s="2">
        <v>775</v>
      </c>
      <c r="E255" s="1" t="s">
        <v>13246</v>
      </c>
    </row>
    <row r="256" spans="1:5" x14ac:dyDescent="0.25">
      <c r="A256">
        <v>2255</v>
      </c>
      <c r="B256" s="142" t="s">
        <v>251</v>
      </c>
      <c r="C256" s="2">
        <v>15.87</v>
      </c>
      <c r="D256" s="2">
        <v>7.51</v>
      </c>
      <c r="E256" s="1" t="s">
        <v>13246</v>
      </c>
    </row>
    <row r="257" spans="1:5" x14ac:dyDescent="0.25">
      <c r="A257">
        <v>2257</v>
      </c>
      <c r="B257" s="142" t="s">
        <v>13331</v>
      </c>
      <c r="E257" s="1" t="s">
        <v>13246</v>
      </c>
    </row>
    <row r="258" spans="1:5" x14ac:dyDescent="0.25">
      <c r="A258">
        <v>2256</v>
      </c>
      <c r="B258" t="s">
        <v>13321</v>
      </c>
      <c r="E258" s="1" t="s">
        <v>13303</v>
      </c>
    </row>
    <row r="259" spans="1:5" x14ac:dyDescent="0.25">
      <c r="A259">
        <v>2258</v>
      </c>
      <c r="B259" s="142" t="s">
        <v>13332</v>
      </c>
      <c r="C259"/>
      <c r="D259"/>
      <c r="E259" s="1" t="s">
        <v>11529</v>
      </c>
    </row>
    <row r="260" spans="1:5" x14ac:dyDescent="0.25">
      <c r="A260">
        <v>2259</v>
      </c>
      <c r="B260" s="142" t="s">
        <v>252</v>
      </c>
      <c r="D260" s="2" t="s">
        <v>22</v>
      </c>
      <c r="E260" s="1" t="s">
        <v>13303</v>
      </c>
    </row>
    <row r="261" spans="1:5" x14ac:dyDescent="0.25">
      <c r="A261">
        <v>2260</v>
      </c>
      <c r="B261" s="142" t="s">
        <v>253</v>
      </c>
      <c r="C261" s="2">
        <v>4.09</v>
      </c>
      <c r="D261" s="2">
        <v>2.33</v>
      </c>
      <c r="E261" s="1" t="s">
        <v>11529</v>
      </c>
    </row>
    <row r="262" spans="1:5" x14ac:dyDescent="0.25">
      <c r="A262">
        <v>2261</v>
      </c>
      <c r="B262" s="142" t="s">
        <v>254</v>
      </c>
      <c r="C262" s="2">
        <v>93.69</v>
      </c>
      <c r="D262" s="2">
        <v>29.77</v>
      </c>
      <c r="E262" s="1" t="s">
        <v>11529</v>
      </c>
    </row>
    <row r="263" spans="1:5" x14ac:dyDescent="0.25">
      <c r="A263">
        <v>2262</v>
      </c>
      <c r="B263" s="142" t="s">
        <v>255</v>
      </c>
      <c r="D263" s="2">
        <v>1.72</v>
      </c>
      <c r="E263" s="1" t="s">
        <v>13246</v>
      </c>
    </row>
    <row r="264" spans="1:5" x14ac:dyDescent="0.25">
      <c r="A264">
        <v>2263</v>
      </c>
      <c r="B264" s="142" t="s">
        <v>256</v>
      </c>
      <c r="D264" s="2">
        <v>140</v>
      </c>
      <c r="E264" s="1" t="s">
        <v>13246</v>
      </c>
    </row>
    <row r="265" spans="1:5" x14ac:dyDescent="0.25">
      <c r="A265">
        <v>2264</v>
      </c>
      <c r="B265" s="142" t="s">
        <v>257</v>
      </c>
      <c r="C265" s="2">
        <v>160</v>
      </c>
      <c r="D265" s="2">
        <v>32.31</v>
      </c>
      <c r="E265" s="1" t="s">
        <v>13246</v>
      </c>
    </row>
    <row r="266" spans="1:5" x14ac:dyDescent="0.25">
      <c r="A266">
        <v>2265</v>
      </c>
      <c r="B266" s="142" t="s">
        <v>258</v>
      </c>
      <c r="D266" s="2">
        <v>48</v>
      </c>
      <c r="E266" s="1" t="s">
        <v>13246</v>
      </c>
    </row>
    <row r="267" spans="1:5" x14ac:dyDescent="0.25">
      <c r="A267">
        <v>2266</v>
      </c>
      <c r="B267" t="s">
        <v>13322</v>
      </c>
      <c r="E267" s="1" t="s">
        <v>13303</v>
      </c>
    </row>
    <row r="268" spans="1:5" x14ac:dyDescent="0.25">
      <c r="A268">
        <v>2267</v>
      </c>
      <c r="B268" s="142" t="s">
        <v>259</v>
      </c>
      <c r="C268" s="2">
        <v>11.83</v>
      </c>
      <c r="D268" s="2">
        <v>2.73</v>
      </c>
      <c r="E268" s="1" t="s">
        <v>11529</v>
      </c>
    </row>
    <row r="269" spans="1:5" x14ac:dyDescent="0.25">
      <c r="A269">
        <v>2268</v>
      </c>
      <c r="B269" s="142" t="s">
        <v>260</v>
      </c>
      <c r="D269" s="2">
        <v>1094</v>
      </c>
      <c r="E269" s="1" t="s">
        <v>13303</v>
      </c>
    </row>
    <row r="270" spans="1:5" x14ac:dyDescent="0.25">
      <c r="A270">
        <v>2269</v>
      </c>
      <c r="B270" s="142" t="s">
        <v>261</v>
      </c>
      <c r="C270" s="2">
        <v>600</v>
      </c>
      <c r="D270" s="2">
        <v>1157</v>
      </c>
      <c r="E270" s="1" t="s">
        <v>13246</v>
      </c>
    </row>
    <row r="271" spans="1:5" x14ac:dyDescent="0.25">
      <c r="A271">
        <v>2270</v>
      </c>
      <c r="B271" s="142" t="s">
        <v>262</v>
      </c>
      <c r="C271" s="2">
        <v>425</v>
      </c>
      <c r="D271" s="2">
        <v>148.80000000000001</v>
      </c>
      <c r="E271" s="1" t="s">
        <v>13246</v>
      </c>
    </row>
    <row r="272" spans="1:5" x14ac:dyDescent="0.25">
      <c r="A272">
        <v>2271</v>
      </c>
      <c r="B272" s="142" t="s">
        <v>263</v>
      </c>
      <c r="C272" s="2">
        <v>24.95</v>
      </c>
      <c r="D272" s="2">
        <v>10.74</v>
      </c>
      <c r="E272" s="1" t="s">
        <v>11529</v>
      </c>
    </row>
    <row r="273" spans="1:5" x14ac:dyDescent="0.25">
      <c r="A273">
        <v>2272</v>
      </c>
      <c r="B273" s="144" t="s">
        <v>13899</v>
      </c>
      <c r="C273" s="2">
        <v>2.75</v>
      </c>
      <c r="D273" s="2">
        <v>3.94</v>
      </c>
      <c r="E273" s="1" t="s">
        <v>13246</v>
      </c>
    </row>
    <row r="274" spans="1:5" x14ac:dyDescent="0.25">
      <c r="A274">
        <v>2273</v>
      </c>
      <c r="B274" s="144" t="s">
        <v>13898</v>
      </c>
      <c r="C274" s="2">
        <v>5.47</v>
      </c>
      <c r="D274" s="2">
        <v>3.49</v>
      </c>
      <c r="E274" s="1" t="s">
        <v>13246</v>
      </c>
    </row>
    <row r="275" spans="1:5" x14ac:dyDescent="0.25">
      <c r="A275">
        <v>2274</v>
      </c>
      <c r="B275" s="144" t="s">
        <v>13897</v>
      </c>
      <c r="C275" s="2">
        <v>24</v>
      </c>
      <c r="D275" s="2">
        <v>15.6</v>
      </c>
      <c r="E275" s="1" t="s">
        <v>13246</v>
      </c>
    </row>
    <row r="276" spans="1:5" x14ac:dyDescent="0.25">
      <c r="A276">
        <v>2275</v>
      </c>
      <c r="B276" s="144" t="s">
        <v>13333</v>
      </c>
      <c r="E276" s="1" t="s">
        <v>11529</v>
      </c>
    </row>
    <row r="277" spans="1:5" x14ac:dyDescent="0.25">
      <c r="A277">
        <v>2276</v>
      </c>
      <c r="B277" s="142" t="s">
        <v>264</v>
      </c>
      <c r="C277" s="2">
        <v>600.9</v>
      </c>
      <c r="D277" s="2">
        <v>313.5</v>
      </c>
      <c r="E277" s="1" t="s">
        <v>13246</v>
      </c>
    </row>
    <row r="278" spans="1:5" x14ac:dyDescent="0.25">
      <c r="A278">
        <v>2277</v>
      </c>
      <c r="B278" s="142" t="s">
        <v>265</v>
      </c>
      <c r="C278" s="2">
        <v>57</v>
      </c>
      <c r="D278" s="2">
        <v>33.75</v>
      </c>
      <c r="E278" s="1" t="s">
        <v>13246</v>
      </c>
    </row>
    <row r="279" spans="1:5" x14ac:dyDescent="0.25">
      <c r="A279">
        <v>2278</v>
      </c>
      <c r="B279" s="142" t="s">
        <v>266</v>
      </c>
      <c r="C279" s="2">
        <v>3500</v>
      </c>
      <c r="D279" s="2">
        <v>298.89999999999998</v>
      </c>
      <c r="E279" s="1" t="s">
        <v>13246</v>
      </c>
    </row>
    <row r="280" spans="1:5" x14ac:dyDescent="0.25">
      <c r="A280">
        <v>2279</v>
      </c>
      <c r="B280" s="142" t="s">
        <v>267</v>
      </c>
      <c r="D280" s="2">
        <v>120</v>
      </c>
      <c r="E280" s="1" t="s">
        <v>13303</v>
      </c>
    </row>
    <row r="281" spans="1:5" x14ac:dyDescent="0.25">
      <c r="A281">
        <v>2280</v>
      </c>
      <c r="B281" s="142" t="s">
        <v>268</v>
      </c>
      <c r="C281" s="2">
        <v>2890</v>
      </c>
      <c r="D281" s="2">
        <v>120.7</v>
      </c>
      <c r="E281" s="1" t="s">
        <v>13246</v>
      </c>
    </row>
    <row r="282" spans="1:5" x14ac:dyDescent="0.25">
      <c r="A282">
        <v>2281</v>
      </c>
      <c r="B282" s="142" t="s">
        <v>269</v>
      </c>
      <c r="D282" s="2" t="s">
        <v>22</v>
      </c>
      <c r="E282" s="1" t="s">
        <v>13303</v>
      </c>
    </row>
    <row r="283" spans="1:5" x14ac:dyDescent="0.25">
      <c r="A283">
        <v>2282</v>
      </c>
      <c r="B283" s="142" t="s">
        <v>270</v>
      </c>
      <c r="C283" s="2">
        <v>278.3</v>
      </c>
      <c r="D283" s="2">
        <v>146.19999999999999</v>
      </c>
      <c r="E283" s="1" t="s">
        <v>13246</v>
      </c>
    </row>
    <row r="284" spans="1:5" x14ac:dyDescent="0.25">
      <c r="A284">
        <v>2283</v>
      </c>
      <c r="B284" s="142" t="s">
        <v>271</v>
      </c>
      <c r="C284" s="2">
        <v>132.30000000000001</v>
      </c>
      <c r="D284" s="2">
        <v>4.4000000000000004</v>
      </c>
      <c r="E284" s="1" t="s">
        <v>13303</v>
      </c>
    </row>
    <row r="285" spans="1:5" x14ac:dyDescent="0.25">
      <c r="A285">
        <v>2284</v>
      </c>
      <c r="B285" s="142" t="s">
        <v>272</v>
      </c>
      <c r="C285" s="2">
        <v>500</v>
      </c>
      <c r="D285" s="2">
        <v>140.69999999999999</v>
      </c>
      <c r="E285" s="1" t="s">
        <v>13246</v>
      </c>
    </row>
    <row r="286" spans="1:5" x14ac:dyDescent="0.25">
      <c r="A286">
        <v>2285</v>
      </c>
      <c r="B286" s="142" t="s">
        <v>273</v>
      </c>
      <c r="C286" s="2">
        <v>466.9</v>
      </c>
      <c r="E286" s="1" t="s">
        <v>13246</v>
      </c>
    </row>
    <row r="287" spans="1:5" x14ac:dyDescent="0.25">
      <c r="A287">
        <v>2286</v>
      </c>
      <c r="B287" s="142" t="s">
        <v>274</v>
      </c>
      <c r="C287" s="2">
        <v>498.8</v>
      </c>
      <c r="D287" s="2">
        <v>67.819999999999993</v>
      </c>
      <c r="E287" s="1" t="s">
        <v>11529</v>
      </c>
    </row>
    <row r="288" spans="1:5" x14ac:dyDescent="0.25">
      <c r="A288">
        <v>2287</v>
      </c>
      <c r="B288" s="142" t="s">
        <v>275</v>
      </c>
      <c r="C288" s="2">
        <v>905</v>
      </c>
      <c r="D288" s="2">
        <v>280</v>
      </c>
      <c r="E288" s="1">
        <f>IF(C288&gt;D288,C288,D288)</f>
        <v>905</v>
      </c>
    </row>
    <row r="289" spans="1:5" x14ac:dyDescent="0.25">
      <c r="A289">
        <v>2288</v>
      </c>
      <c r="B289" s="142" t="s">
        <v>276</v>
      </c>
      <c r="C289" s="2">
        <v>712</v>
      </c>
      <c r="D289" s="2">
        <v>400</v>
      </c>
      <c r="E289" s="1">
        <f>IF(C289&gt;D289,C289,D289)</f>
        <v>712</v>
      </c>
    </row>
    <row r="290" spans="1:5" x14ac:dyDescent="0.25">
      <c r="A290">
        <v>2289</v>
      </c>
      <c r="B290" s="142" t="s">
        <v>277</v>
      </c>
      <c r="D290" s="2">
        <v>56.99</v>
      </c>
      <c r="E290" s="1" t="s">
        <v>13303</v>
      </c>
    </row>
    <row r="291" spans="1:5" x14ac:dyDescent="0.25">
      <c r="A291">
        <v>2290</v>
      </c>
      <c r="B291" s="142" t="s">
        <v>278</v>
      </c>
      <c r="C291" s="2">
        <v>592.9</v>
      </c>
      <c r="D291" s="2">
        <v>472.5</v>
      </c>
      <c r="E291" s="1" t="s">
        <v>13246</v>
      </c>
    </row>
    <row r="292" spans="1:5" x14ac:dyDescent="0.25">
      <c r="A292">
        <v>2291</v>
      </c>
      <c r="B292" s="142" t="s">
        <v>279</v>
      </c>
      <c r="C292" s="2">
        <v>572.6</v>
      </c>
      <c r="D292" s="2">
        <v>38.24</v>
      </c>
      <c r="E292" s="1" t="s">
        <v>11529</v>
      </c>
    </row>
    <row r="293" spans="1:5" x14ac:dyDescent="0.25">
      <c r="A293">
        <v>2292</v>
      </c>
      <c r="B293" s="142" t="s">
        <v>280</v>
      </c>
      <c r="C293" s="2">
        <v>107.1</v>
      </c>
      <c r="D293" s="2">
        <v>34.630000000000003</v>
      </c>
      <c r="E293" s="1" t="s">
        <v>11529</v>
      </c>
    </row>
    <row r="294" spans="1:5" x14ac:dyDescent="0.25">
      <c r="A294">
        <v>2293</v>
      </c>
      <c r="B294" s="142" t="s">
        <v>281</v>
      </c>
      <c r="C294" s="2">
        <v>3.25</v>
      </c>
      <c r="D294" s="2">
        <v>3.74</v>
      </c>
      <c r="E294" s="1" t="s">
        <v>11529</v>
      </c>
    </row>
    <row r="295" spans="1:5" x14ac:dyDescent="0.25">
      <c r="A295">
        <v>2294</v>
      </c>
      <c r="B295" s="142" t="s">
        <v>282</v>
      </c>
      <c r="C295" s="2">
        <v>8.9700000000000006</v>
      </c>
      <c r="D295" s="2">
        <v>8.06</v>
      </c>
      <c r="E295" s="1">
        <f t="shared" ref="E295:E306" si="7">IF(C295&gt;D295,C295,D295)</f>
        <v>8.9700000000000006</v>
      </c>
    </row>
    <row r="296" spans="1:5" x14ac:dyDescent="0.25">
      <c r="A296">
        <v>2295</v>
      </c>
      <c r="B296" s="142" t="s">
        <v>283</v>
      </c>
      <c r="D296" s="2" t="s">
        <v>22</v>
      </c>
      <c r="E296" s="1" t="str">
        <f t="shared" si="7"/>
        <v>N/A</v>
      </c>
    </row>
    <row r="297" spans="1:5" x14ac:dyDescent="0.25">
      <c r="A297">
        <v>2296</v>
      </c>
      <c r="B297" s="142" t="s">
        <v>284</v>
      </c>
      <c r="C297" s="2">
        <v>2.34</v>
      </c>
      <c r="D297" s="2">
        <v>3.04</v>
      </c>
      <c r="E297" s="1">
        <f t="shared" si="7"/>
        <v>3.04</v>
      </c>
    </row>
    <row r="298" spans="1:5" x14ac:dyDescent="0.25">
      <c r="A298">
        <v>2297</v>
      </c>
      <c r="B298" s="142" t="s">
        <v>285</v>
      </c>
      <c r="C298" s="2">
        <v>1.46</v>
      </c>
      <c r="D298" s="2">
        <v>1.77</v>
      </c>
      <c r="E298" s="1">
        <f t="shared" si="7"/>
        <v>1.77</v>
      </c>
    </row>
    <row r="299" spans="1:5" x14ac:dyDescent="0.25">
      <c r="A299">
        <v>2298</v>
      </c>
      <c r="B299" s="142" t="s">
        <v>286</v>
      </c>
      <c r="C299" s="2">
        <v>0.71</v>
      </c>
      <c r="D299" s="2">
        <v>5.42</v>
      </c>
      <c r="E299" s="1">
        <f t="shared" si="7"/>
        <v>5.42</v>
      </c>
    </row>
    <row r="300" spans="1:5" x14ac:dyDescent="0.25">
      <c r="A300">
        <v>2299</v>
      </c>
      <c r="B300" s="142" t="s">
        <v>287</v>
      </c>
      <c r="C300" s="2">
        <v>1.22</v>
      </c>
      <c r="D300" s="2">
        <v>1.29</v>
      </c>
      <c r="E300" s="1">
        <f t="shared" si="7"/>
        <v>1.29</v>
      </c>
    </row>
    <row r="301" spans="1:5" x14ac:dyDescent="0.25">
      <c r="A301">
        <v>2300</v>
      </c>
      <c r="B301" s="142" t="s">
        <v>288</v>
      </c>
      <c r="C301" s="2">
        <v>2.7</v>
      </c>
      <c r="D301" s="2">
        <v>7.35</v>
      </c>
      <c r="E301" s="1">
        <f t="shared" si="7"/>
        <v>7.35</v>
      </c>
    </row>
    <row r="302" spans="1:5" x14ac:dyDescent="0.25">
      <c r="A302">
        <v>2301</v>
      </c>
      <c r="B302" s="142" t="s">
        <v>289</v>
      </c>
      <c r="C302" s="2">
        <v>1.5</v>
      </c>
      <c r="D302" s="2">
        <v>2.2599999999999998</v>
      </c>
      <c r="E302" s="1">
        <f t="shared" si="7"/>
        <v>2.2599999999999998</v>
      </c>
    </row>
    <row r="303" spans="1:5" x14ac:dyDescent="0.25">
      <c r="A303">
        <v>2302</v>
      </c>
      <c r="B303" s="142" t="s">
        <v>290</v>
      </c>
      <c r="C303" s="2">
        <v>2.34</v>
      </c>
      <c r="D303" s="2">
        <v>2.63</v>
      </c>
      <c r="E303" s="1">
        <f t="shared" si="7"/>
        <v>2.63</v>
      </c>
    </row>
    <row r="304" spans="1:5" x14ac:dyDescent="0.25">
      <c r="A304">
        <v>2303</v>
      </c>
      <c r="B304" s="142" t="s">
        <v>291</v>
      </c>
      <c r="C304" s="2">
        <v>6</v>
      </c>
      <c r="D304" s="2">
        <v>28</v>
      </c>
      <c r="E304" s="1">
        <f t="shared" si="7"/>
        <v>28</v>
      </c>
    </row>
    <row r="305" spans="1:5" x14ac:dyDescent="0.25">
      <c r="A305">
        <v>2304</v>
      </c>
      <c r="B305" s="142" t="s">
        <v>292</v>
      </c>
      <c r="C305" s="2">
        <v>1</v>
      </c>
      <c r="D305" s="2">
        <v>4.72</v>
      </c>
      <c r="E305" s="1">
        <f t="shared" si="7"/>
        <v>4.72</v>
      </c>
    </row>
    <row r="306" spans="1:5" x14ac:dyDescent="0.25">
      <c r="A306">
        <v>2305</v>
      </c>
      <c r="B306" s="142" t="s">
        <v>293</v>
      </c>
      <c r="C306" s="2">
        <v>7</v>
      </c>
      <c r="D306" s="2">
        <v>25.59</v>
      </c>
      <c r="E306" s="1">
        <f t="shared" si="7"/>
        <v>25.59</v>
      </c>
    </row>
    <row r="307" spans="1:5" x14ac:dyDescent="0.25">
      <c r="A307">
        <v>2306</v>
      </c>
      <c r="B307" s="142" t="s">
        <v>294</v>
      </c>
      <c r="C307" s="2">
        <v>8.25</v>
      </c>
      <c r="D307" s="2">
        <v>2.94</v>
      </c>
      <c r="E307" s="1" t="s">
        <v>13249</v>
      </c>
    </row>
    <row r="308" spans="1:5" x14ac:dyDescent="0.25">
      <c r="A308">
        <v>2307</v>
      </c>
      <c r="B308" s="142" t="s">
        <v>295</v>
      </c>
      <c r="C308" s="2">
        <v>5.04</v>
      </c>
      <c r="D308" s="2">
        <v>4.88</v>
      </c>
      <c r="E308" s="1">
        <f>IF(C308&gt;D308,C308,D308)</f>
        <v>5.04</v>
      </c>
    </row>
    <row r="309" spans="1:5" x14ac:dyDescent="0.25">
      <c r="A309">
        <v>2308</v>
      </c>
      <c r="B309" s="142" t="s">
        <v>296</v>
      </c>
      <c r="C309" s="2">
        <v>40</v>
      </c>
      <c r="D309" s="2">
        <v>26.23</v>
      </c>
      <c r="E309" s="1" t="s">
        <v>11529</v>
      </c>
    </row>
    <row r="310" spans="1:5" x14ac:dyDescent="0.25">
      <c r="A310">
        <v>2309</v>
      </c>
      <c r="B310" s="142" t="s">
        <v>297</v>
      </c>
      <c r="C310" s="2">
        <v>4.21</v>
      </c>
      <c r="D310" s="2">
        <v>4.41</v>
      </c>
      <c r="E310" s="1">
        <f t="shared" ref="E310:E318" si="8">IF(C310&gt;D310,C310,D310)</f>
        <v>4.41</v>
      </c>
    </row>
    <row r="311" spans="1:5" x14ac:dyDescent="0.25">
      <c r="A311">
        <v>2310</v>
      </c>
      <c r="B311" s="142" t="s">
        <v>298</v>
      </c>
      <c r="C311" s="2">
        <v>1.2</v>
      </c>
      <c r="D311" s="2">
        <v>10.1</v>
      </c>
      <c r="E311" s="1">
        <f t="shared" si="8"/>
        <v>10.1</v>
      </c>
    </row>
    <row r="312" spans="1:5" x14ac:dyDescent="0.25">
      <c r="A312">
        <v>2311</v>
      </c>
      <c r="B312" t="s">
        <v>3642</v>
      </c>
      <c r="C312" s="2">
        <v>4.78</v>
      </c>
      <c r="D312" s="2">
        <v>6.54</v>
      </c>
      <c r="E312" s="1">
        <f t="shared" si="8"/>
        <v>6.54</v>
      </c>
    </row>
    <row r="313" spans="1:5" x14ac:dyDescent="0.25">
      <c r="A313">
        <v>2312</v>
      </c>
      <c r="B313" s="142" t="s">
        <v>299</v>
      </c>
      <c r="C313" s="2">
        <v>4.5</v>
      </c>
      <c r="D313" s="2">
        <v>8.99</v>
      </c>
      <c r="E313" s="1">
        <f t="shared" si="8"/>
        <v>8.99</v>
      </c>
    </row>
    <row r="314" spans="1:5" x14ac:dyDescent="0.25">
      <c r="A314">
        <v>2313</v>
      </c>
      <c r="B314" s="142" t="s">
        <v>300</v>
      </c>
      <c r="C314" s="2">
        <v>4.43</v>
      </c>
      <c r="D314" s="2">
        <v>10</v>
      </c>
      <c r="E314" s="1">
        <f t="shared" si="8"/>
        <v>10</v>
      </c>
    </row>
    <row r="315" spans="1:5" x14ac:dyDescent="0.25">
      <c r="A315">
        <v>2314</v>
      </c>
      <c r="B315" s="142" t="s">
        <v>301</v>
      </c>
      <c r="C315" s="2">
        <v>11.14</v>
      </c>
      <c r="D315" s="2">
        <v>20.72</v>
      </c>
      <c r="E315" s="1">
        <f t="shared" si="8"/>
        <v>20.72</v>
      </c>
    </row>
    <row r="316" spans="1:5" x14ac:dyDescent="0.25">
      <c r="A316">
        <v>2315</v>
      </c>
      <c r="B316" s="142" t="s">
        <v>302</v>
      </c>
      <c r="C316" s="2">
        <v>1.5</v>
      </c>
      <c r="D316" s="2">
        <v>15.86</v>
      </c>
      <c r="E316" s="1">
        <f t="shared" si="8"/>
        <v>15.86</v>
      </c>
    </row>
    <row r="317" spans="1:5" x14ac:dyDescent="0.25">
      <c r="A317">
        <v>2316</v>
      </c>
      <c r="B317" s="142" t="s">
        <v>303</v>
      </c>
      <c r="C317" s="2">
        <v>4.25</v>
      </c>
      <c r="D317" s="2">
        <v>10.94</v>
      </c>
      <c r="E317" s="1">
        <f t="shared" si="8"/>
        <v>10.94</v>
      </c>
    </row>
    <row r="318" spans="1:5" x14ac:dyDescent="0.25">
      <c r="A318">
        <v>2317</v>
      </c>
      <c r="B318" s="142" t="s">
        <v>304</v>
      </c>
      <c r="C318" s="2">
        <v>1.1000000000000001</v>
      </c>
      <c r="D318" s="2">
        <v>19.41</v>
      </c>
      <c r="E318" s="1">
        <f t="shared" si="8"/>
        <v>19.41</v>
      </c>
    </row>
    <row r="319" spans="1:5" x14ac:dyDescent="0.25">
      <c r="A319">
        <v>2318</v>
      </c>
      <c r="B319" s="142" t="s">
        <v>305</v>
      </c>
      <c r="C319" s="2">
        <v>4500</v>
      </c>
      <c r="D319" s="2">
        <v>542.29999999999995</v>
      </c>
      <c r="E319" s="1" t="s">
        <v>13246</v>
      </c>
    </row>
    <row r="320" spans="1:5" x14ac:dyDescent="0.25">
      <c r="A320">
        <v>2319</v>
      </c>
      <c r="B320" s="142" t="s">
        <v>306</v>
      </c>
      <c r="C320" s="2">
        <v>5.71</v>
      </c>
      <c r="D320" s="2">
        <v>2.11</v>
      </c>
      <c r="E320" s="1" t="s">
        <v>11529</v>
      </c>
    </row>
    <row r="321" spans="1:5" x14ac:dyDescent="0.25">
      <c r="A321">
        <v>2320</v>
      </c>
      <c r="B321" s="142" t="s">
        <v>307</v>
      </c>
      <c r="C321" s="2">
        <v>144.69999999999999</v>
      </c>
      <c r="D321" s="2">
        <v>9</v>
      </c>
      <c r="E321" s="1" t="s">
        <v>13303</v>
      </c>
    </row>
    <row r="322" spans="1:5" x14ac:dyDescent="0.25">
      <c r="A322">
        <v>2321</v>
      </c>
      <c r="B322" s="142" t="s">
        <v>308</v>
      </c>
      <c r="C322" s="2">
        <v>100</v>
      </c>
      <c r="D322" s="2">
        <v>1.8</v>
      </c>
      <c r="E322" s="1" t="s">
        <v>11529</v>
      </c>
    </row>
    <row r="323" spans="1:5" x14ac:dyDescent="0.25">
      <c r="A323">
        <v>2322</v>
      </c>
      <c r="B323" s="144" t="s">
        <v>309</v>
      </c>
      <c r="C323" s="2">
        <v>150</v>
      </c>
      <c r="D323" s="2">
        <v>14.58</v>
      </c>
      <c r="E323" s="1" t="s">
        <v>13246</v>
      </c>
    </row>
    <row r="324" spans="1:5" x14ac:dyDescent="0.25">
      <c r="A324">
        <v>2323</v>
      </c>
      <c r="B324" s="144" t="s">
        <v>310</v>
      </c>
      <c r="C324" s="2">
        <v>198.1</v>
      </c>
      <c r="D324" s="2">
        <v>14.5</v>
      </c>
      <c r="E324" s="1" t="s">
        <v>11529</v>
      </c>
    </row>
    <row r="325" spans="1:5" x14ac:dyDescent="0.25">
      <c r="A325">
        <v>2324</v>
      </c>
      <c r="B325" s="144" t="s">
        <v>311</v>
      </c>
      <c r="C325" s="2">
        <v>775</v>
      </c>
      <c r="D325" s="2">
        <v>146.9</v>
      </c>
      <c r="E325" s="1" t="s">
        <v>13246</v>
      </c>
    </row>
    <row r="326" spans="1:5" x14ac:dyDescent="0.25">
      <c r="A326">
        <v>2325</v>
      </c>
      <c r="B326" s="144" t="s">
        <v>312</v>
      </c>
      <c r="C326" s="2">
        <v>104.9</v>
      </c>
      <c r="D326" s="2">
        <v>12.11</v>
      </c>
      <c r="E326" s="1" t="s">
        <v>11529</v>
      </c>
    </row>
    <row r="327" spans="1:5" x14ac:dyDescent="0.25">
      <c r="A327">
        <v>2326</v>
      </c>
      <c r="B327" s="144" t="s">
        <v>313</v>
      </c>
      <c r="D327" s="2">
        <v>2.77</v>
      </c>
      <c r="E327" s="1" t="s">
        <v>13246</v>
      </c>
    </row>
    <row r="328" spans="1:5" x14ac:dyDescent="0.25">
      <c r="A328">
        <v>2327</v>
      </c>
      <c r="B328" s="142" t="s">
        <v>314</v>
      </c>
      <c r="C328" s="2">
        <v>3</v>
      </c>
      <c r="D328" s="2">
        <v>141.1</v>
      </c>
      <c r="E328" s="1" t="s">
        <v>13303</v>
      </c>
    </row>
    <row r="329" spans="1:5" x14ac:dyDescent="0.25">
      <c r="A329">
        <v>2328</v>
      </c>
      <c r="B329" s="144" t="s">
        <v>315</v>
      </c>
      <c r="C329" s="2">
        <v>600</v>
      </c>
      <c r="D329" s="2">
        <v>52.61</v>
      </c>
      <c r="E329" s="1" t="s">
        <v>13246</v>
      </c>
    </row>
    <row r="330" spans="1:5" x14ac:dyDescent="0.25">
      <c r="A330">
        <v>2329</v>
      </c>
      <c r="B330" s="144" t="s">
        <v>316</v>
      </c>
      <c r="C330" s="2">
        <v>130</v>
      </c>
      <c r="D330" s="2">
        <v>201.2</v>
      </c>
      <c r="E330" s="1" t="s">
        <v>13246</v>
      </c>
    </row>
    <row r="331" spans="1:5" x14ac:dyDescent="0.25">
      <c r="A331">
        <v>2330</v>
      </c>
      <c r="B331" s="144" t="s">
        <v>317</v>
      </c>
      <c r="C331" s="2">
        <v>100</v>
      </c>
      <c r="E331" s="1" t="s">
        <v>13246</v>
      </c>
    </row>
    <row r="332" spans="1:5" x14ac:dyDescent="0.25">
      <c r="A332">
        <v>2330</v>
      </c>
      <c r="B332" s="144" t="s">
        <v>318</v>
      </c>
      <c r="C332" s="2">
        <v>100</v>
      </c>
      <c r="E332" s="1" t="s">
        <v>13246</v>
      </c>
    </row>
    <row r="333" spans="1:5" x14ac:dyDescent="0.25">
      <c r="A333">
        <v>2331</v>
      </c>
      <c r="B333" s="144" t="s">
        <v>319</v>
      </c>
      <c r="C333" s="2">
        <v>240.5</v>
      </c>
      <c r="D333" s="2">
        <v>38.85</v>
      </c>
      <c r="E333" s="1" t="s">
        <v>13246</v>
      </c>
    </row>
    <row r="334" spans="1:5" x14ac:dyDescent="0.25">
      <c r="A334">
        <v>2332</v>
      </c>
      <c r="B334" s="144" t="s">
        <v>320</v>
      </c>
      <c r="C334" s="2">
        <v>12.32</v>
      </c>
      <c r="D334" s="2">
        <v>8.11</v>
      </c>
      <c r="E334" s="1" t="s">
        <v>11529</v>
      </c>
    </row>
    <row r="335" spans="1:5" x14ac:dyDescent="0.25">
      <c r="A335">
        <v>2333</v>
      </c>
      <c r="B335" s="144" t="s">
        <v>321</v>
      </c>
      <c r="C335" s="2">
        <v>1045</v>
      </c>
      <c r="D335" s="2">
        <v>399.7</v>
      </c>
      <c r="E335" s="1" t="s">
        <v>13303</v>
      </c>
    </row>
    <row r="336" spans="1:5" x14ac:dyDescent="0.25">
      <c r="A336">
        <v>2334</v>
      </c>
      <c r="B336" s="144" t="s">
        <v>322</v>
      </c>
      <c r="C336" s="2">
        <v>121.2</v>
      </c>
      <c r="D336" s="2">
        <v>8.94</v>
      </c>
      <c r="E336" s="1" t="s">
        <v>11529</v>
      </c>
    </row>
    <row r="337" spans="1:5" x14ac:dyDescent="0.25">
      <c r="A337">
        <v>2335</v>
      </c>
      <c r="B337" s="144" t="s">
        <v>323</v>
      </c>
      <c r="C337" s="2">
        <v>0.2</v>
      </c>
      <c r="D337" s="2">
        <v>21.55</v>
      </c>
      <c r="E337" s="1" t="s">
        <v>13246</v>
      </c>
    </row>
    <row r="338" spans="1:5" x14ac:dyDescent="0.25">
      <c r="A338" s="241">
        <v>2336</v>
      </c>
      <c r="B338" s="196" t="s">
        <v>324</v>
      </c>
      <c r="C338" s="197">
        <v>4.05</v>
      </c>
      <c r="D338" s="197">
        <v>0.73</v>
      </c>
      <c r="E338" s="195" t="s">
        <v>11529</v>
      </c>
    </row>
    <row r="339" spans="1:5" x14ac:dyDescent="0.25">
      <c r="A339">
        <v>2337</v>
      </c>
      <c r="B339" s="160" t="s">
        <v>12944</v>
      </c>
      <c r="C339" s="2">
        <v>1</v>
      </c>
      <c r="D339" s="2">
        <v>2.62</v>
      </c>
      <c r="E339" s="1">
        <f>IF(C339&gt;D339,C339,D339)</f>
        <v>2.62</v>
      </c>
    </row>
    <row r="340" spans="1:5" x14ac:dyDescent="0.25">
      <c r="A340">
        <v>2338</v>
      </c>
      <c r="B340" s="144" t="s">
        <v>325</v>
      </c>
      <c r="D340" s="2">
        <v>850</v>
      </c>
      <c r="E340" s="1" t="s">
        <v>13303</v>
      </c>
    </row>
    <row r="341" spans="1:5" x14ac:dyDescent="0.25">
      <c r="A341">
        <v>2339</v>
      </c>
      <c r="B341" s="144" t="s">
        <v>326</v>
      </c>
      <c r="C341" s="2">
        <v>30</v>
      </c>
      <c r="D341" s="2">
        <v>7.81</v>
      </c>
      <c r="E341" s="1" t="s">
        <v>13246</v>
      </c>
    </row>
    <row r="342" spans="1:5" x14ac:dyDescent="0.25">
      <c r="A342">
        <v>2340</v>
      </c>
      <c r="B342" s="144" t="s">
        <v>327</v>
      </c>
      <c r="D342" s="2" t="s">
        <v>22</v>
      </c>
      <c r="E342" s="1" t="s">
        <v>13303</v>
      </c>
    </row>
    <row r="343" spans="1:5" x14ac:dyDescent="0.25">
      <c r="A343">
        <v>2341</v>
      </c>
      <c r="B343" s="144" t="s">
        <v>328</v>
      </c>
      <c r="C343" s="2">
        <v>13</v>
      </c>
      <c r="D343" s="2">
        <v>17.96</v>
      </c>
      <c r="E343" s="1">
        <f>IF(C343&gt;D343,C343,D343)</f>
        <v>17.96</v>
      </c>
    </row>
    <row r="344" spans="1:5" x14ac:dyDescent="0.25">
      <c r="A344">
        <v>2342</v>
      </c>
      <c r="B344" t="s">
        <v>13323</v>
      </c>
      <c r="E344" s="1" t="s">
        <v>13303</v>
      </c>
    </row>
    <row r="345" spans="1:5" x14ac:dyDescent="0.25">
      <c r="A345">
        <v>2343</v>
      </c>
      <c r="B345" s="144" t="s">
        <v>329</v>
      </c>
      <c r="C345" s="2">
        <v>0.48</v>
      </c>
      <c r="D345" s="2">
        <v>0.01</v>
      </c>
      <c r="E345" s="1" t="s">
        <v>13246</v>
      </c>
    </row>
    <row r="346" spans="1:5" x14ac:dyDescent="0.25">
      <c r="A346">
        <v>2344</v>
      </c>
      <c r="B346" s="144" t="s">
        <v>330</v>
      </c>
      <c r="C346" s="2">
        <v>2072</v>
      </c>
      <c r="D346" s="2">
        <v>428.5</v>
      </c>
      <c r="E346" s="1" t="s">
        <v>13246</v>
      </c>
    </row>
    <row r="347" spans="1:5" x14ac:dyDescent="0.25">
      <c r="A347">
        <v>2345</v>
      </c>
      <c r="B347" s="144" t="s">
        <v>331</v>
      </c>
      <c r="C347" s="2">
        <v>246.7</v>
      </c>
      <c r="D347" s="2">
        <v>139</v>
      </c>
      <c r="E347" s="1" t="s">
        <v>13246</v>
      </c>
    </row>
    <row r="348" spans="1:5" x14ac:dyDescent="0.25">
      <c r="A348">
        <v>2346</v>
      </c>
      <c r="B348" s="144" t="s">
        <v>332</v>
      </c>
      <c r="C348" s="2">
        <v>1598</v>
      </c>
      <c r="D348" s="2">
        <v>3.42</v>
      </c>
      <c r="E348" s="1" t="s">
        <v>11529</v>
      </c>
    </row>
    <row r="349" spans="1:5" x14ac:dyDescent="0.25">
      <c r="A349">
        <v>2347</v>
      </c>
      <c r="B349" s="144" t="s">
        <v>333</v>
      </c>
      <c r="D349" s="2">
        <v>1.5</v>
      </c>
      <c r="E349" s="1">
        <f t="shared" ref="E349:E358" si="9">IF(C349&gt;D349,C349,D349)</f>
        <v>1.5</v>
      </c>
    </row>
    <row r="350" spans="1:5" x14ac:dyDescent="0.25">
      <c r="A350">
        <v>2348</v>
      </c>
      <c r="B350" s="144" t="s">
        <v>334</v>
      </c>
      <c r="D350" s="2">
        <v>2.7</v>
      </c>
      <c r="E350" s="1">
        <f t="shared" si="9"/>
        <v>2.7</v>
      </c>
    </row>
    <row r="351" spans="1:5" x14ac:dyDescent="0.25">
      <c r="A351">
        <v>2349</v>
      </c>
      <c r="B351" s="144" t="s">
        <v>335</v>
      </c>
      <c r="C351" s="2">
        <v>20</v>
      </c>
      <c r="D351" s="2">
        <v>38.25</v>
      </c>
      <c r="E351" s="1">
        <f t="shared" si="9"/>
        <v>38.25</v>
      </c>
    </row>
    <row r="352" spans="1:5" x14ac:dyDescent="0.25">
      <c r="A352">
        <v>2350</v>
      </c>
      <c r="B352" s="144" t="s">
        <v>336</v>
      </c>
      <c r="C352" s="2">
        <v>12.5</v>
      </c>
      <c r="D352" s="2">
        <v>22.17</v>
      </c>
      <c r="E352" s="1">
        <f t="shared" si="9"/>
        <v>22.17</v>
      </c>
    </row>
    <row r="353" spans="1:5" x14ac:dyDescent="0.25">
      <c r="A353">
        <v>2351</v>
      </c>
      <c r="B353" s="144" t="s">
        <v>337</v>
      </c>
      <c r="C353" s="2">
        <v>3.75</v>
      </c>
      <c r="D353" s="2">
        <v>4.41</v>
      </c>
      <c r="E353" s="1">
        <f t="shared" si="9"/>
        <v>4.41</v>
      </c>
    </row>
    <row r="354" spans="1:5" x14ac:dyDescent="0.25">
      <c r="A354">
        <v>2352</v>
      </c>
      <c r="B354" s="144" t="s">
        <v>338</v>
      </c>
      <c r="C354" s="2">
        <v>2</v>
      </c>
      <c r="D354" s="2">
        <v>7</v>
      </c>
      <c r="E354" s="1">
        <f t="shared" si="9"/>
        <v>7</v>
      </c>
    </row>
    <row r="355" spans="1:5" x14ac:dyDescent="0.25">
      <c r="A355">
        <v>2353</v>
      </c>
      <c r="B355" s="144" t="s">
        <v>339</v>
      </c>
      <c r="C355" s="2">
        <v>8</v>
      </c>
      <c r="D355" s="2">
        <v>11.75</v>
      </c>
      <c r="E355" s="1">
        <f t="shared" si="9"/>
        <v>11.75</v>
      </c>
    </row>
    <row r="356" spans="1:5" x14ac:dyDescent="0.25">
      <c r="A356">
        <v>2354</v>
      </c>
      <c r="B356" s="144" t="s">
        <v>340</v>
      </c>
      <c r="C356" s="2">
        <v>6.25</v>
      </c>
      <c r="D356" s="2">
        <v>9.59</v>
      </c>
      <c r="E356" s="1">
        <f t="shared" si="9"/>
        <v>9.59</v>
      </c>
    </row>
    <row r="357" spans="1:5" x14ac:dyDescent="0.25">
      <c r="A357">
        <v>2355</v>
      </c>
      <c r="B357" s="144" t="s">
        <v>341</v>
      </c>
      <c r="C357" s="2">
        <v>12.5</v>
      </c>
      <c r="D357" s="2">
        <v>9.8699999999999992</v>
      </c>
      <c r="E357" s="1">
        <f t="shared" si="9"/>
        <v>12.5</v>
      </c>
    </row>
    <row r="358" spans="1:5" x14ac:dyDescent="0.25">
      <c r="A358">
        <v>2356</v>
      </c>
      <c r="B358" s="160" t="s">
        <v>12945</v>
      </c>
      <c r="C358" s="2">
        <v>3.4</v>
      </c>
      <c r="D358" s="2">
        <v>11.61</v>
      </c>
      <c r="E358" s="1">
        <f t="shared" si="9"/>
        <v>11.61</v>
      </c>
    </row>
    <row r="359" spans="1:5" x14ac:dyDescent="0.25">
      <c r="A359">
        <v>2357</v>
      </c>
      <c r="B359" s="142" t="s">
        <v>342</v>
      </c>
      <c r="D359" s="2">
        <v>48.06</v>
      </c>
      <c r="E359" s="1" t="s">
        <v>13246</v>
      </c>
    </row>
    <row r="360" spans="1:5" x14ac:dyDescent="0.25">
      <c r="A360">
        <v>2358</v>
      </c>
      <c r="B360" s="142" t="s">
        <v>343</v>
      </c>
      <c r="C360" s="2">
        <v>26</v>
      </c>
      <c r="D360" s="2">
        <v>8.44</v>
      </c>
      <c r="E360" s="1" t="s">
        <v>13246</v>
      </c>
    </row>
    <row r="361" spans="1:5" x14ac:dyDescent="0.25">
      <c r="A361">
        <v>2359</v>
      </c>
      <c r="B361" s="142" t="s">
        <v>344</v>
      </c>
      <c r="C361" s="2">
        <v>100.6</v>
      </c>
      <c r="D361" s="2">
        <v>7.64</v>
      </c>
      <c r="E361" s="1" t="s">
        <v>11529</v>
      </c>
    </row>
    <row r="362" spans="1:5" x14ac:dyDescent="0.25">
      <c r="A362">
        <v>2360</v>
      </c>
      <c r="B362" s="160" t="s">
        <v>12946</v>
      </c>
      <c r="C362" s="2">
        <v>5.92</v>
      </c>
      <c r="D362" s="2">
        <v>14.87</v>
      </c>
      <c r="E362" s="1">
        <f t="shared" ref="E362:E371" si="10">IF(C362&gt;D362,C362,D362)</f>
        <v>14.87</v>
      </c>
    </row>
    <row r="363" spans="1:5" x14ac:dyDescent="0.25">
      <c r="A363">
        <v>2361</v>
      </c>
      <c r="B363" s="160" t="s">
        <v>12947</v>
      </c>
      <c r="C363" s="2">
        <v>20</v>
      </c>
      <c r="D363" s="2">
        <v>13.69</v>
      </c>
      <c r="E363" s="1" t="s">
        <v>11529</v>
      </c>
    </row>
    <row r="364" spans="1:5" x14ac:dyDescent="0.25">
      <c r="A364">
        <v>2362</v>
      </c>
      <c r="B364" s="144" t="s">
        <v>345</v>
      </c>
      <c r="D364" s="2">
        <v>13.32</v>
      </c>
      <c r="E364" s="1">
        <f t="shared" si="10"/>
        <v>13.32</v>
      </c>
    </row>
    <row r="365" spans="1:5" x14ac:dyDescent="0.25">
      <c r="A365">
        <v>2363</v>
      </c>
      <c r="B365" s="144" t="s">
        <v>346</v>
      </c>
      <c r="C365" s="2">
        <v>5</v>
      </c>
      <c r="D365" s="2">
        <v>8.52</v>
      </c>
      <c r="E365" s="1">
        <f t="shared" si="10"/>
        <v>8.52</v>
      </c>
    </row>
    <row r="366" spans="1:5" x14ac:dyDescent="0.25">
      <c r="A366">
        <v>2364</v>
      </c>
      <c r="B366" s="144" t="s">
        <v>347</v>
      </c>
      <c r="C366" s="2">
        <v>15</v>
      </c>
      <c r="D366" s="2">
        <v>10</v>
      </c>
      <c r="E366" s="1">
        <f t="shared" si="10"/>
        <v>15</v>
      </c>
    </row>
    <row r="367" spans="1:5" x14ac:dyDescent="0.25">
      <c r="A367">
        <v>2365</v>
      </c>
      <c r="B367" s="144" t="s">
        <v>348</v>
      </c>
      <c r="C367" s="2">
        <v>5</v>
      </c>
      <c r="D367" s="2">
        <v>17.010000000000002</v>
      </c>
      <c r="E367" s="1">
        <f t="shared" si="10"/>
        <v>17.010000000000002</v>
      </c>
    </row>
    <row r="368" spans="1:5" x14ac:dyDescent="0.25">
      <c r="A368">
        <v>2366</v>
      </c>
      <c r="B368" s="144" t="s">
        <v>349</v>
      </c>
      <c r="C368" s="2">
        <v>3</v>
      </c>
      <c r="D368" s="2">
        <v>7.46</v>
      </c>
      <c r="E368" s="1">
        <f t="shared" si="10"/>
        <v>7.46</v>
      </c>
    </row>
    <row r="369" spans="1:5" x14ac:dyDescent="0.25">
      <c r="A369">
        <v>2367</v>
      </c>
      <c r="B369" s="142" t="s">
        <v>350</v>
      </c>
      <c r="C369" s="2">
        <v>2.5099999999999998</v>
      </c>
      <c r="D369" s="2">
        <v>10.89</v>
      </c>
      <c r="E369" s="1">
        <f t="shared" si="10"/>
        <v>10.89</v>
      </c>
    </row>
    <row r="370" spans="1:5" x14ac:dyDescent="0.25">
      <c r="A370">
        <v>2368</v>
      </c>
      <c r="B370" s="142" t="s">
        <v>351</v>
      </c>
      <c r="D370" s="2">
        <v>14.77</v>
      </c>
      <c r="E370" s="1">
        <f t="shared" si="10"/>
        <v>14.77</v>
      </c>
    </row>
    <row r="371" spans="1:5" x14ac:dyDescent="0.25">
      <c r="A371">
        <v>2369</v>
      </c>
      <c r="B371" s="142" t="s">
        <v>352</v>
      </c>
      <c r="D371" s="2">
        <v>39</v>
      </c>
      <c r="E371" s="1">
        <f t="shared" si="10"/>
        <v>39</v>
      </c>
    </row>
    <row r="372" spans="1:5" x14ac:dyDescent="0.25">
      <c r="A372">
        <v>2370</v>
      </c>
      <c r="B372" s="142" t="s">
        <v>353</v>
      </c>
      <c r="C372" s="2">
        <v>15.28</v>
      </c>
      <c r="D372" s="2">
        <v>21.43</v>
      </c>
      <c r="E372" s="1" t="s">
        <v>13246</v>
      </c>
    </row>
    <row r="373" spans="1:5" x14ac:dyDescent="0.25">
      <c r="A373">
        <v>2371</v>
      </c>
      <c r="B373" s="142" t="s">
        <v>354</v>
      </c>
      <c r="D373" s="2">
        <v>23.05</v>
      </c>
      <c r="E373" s="1">
        <f t="shared" ref="E373:E383" si="11">IF(C373&gt;D373,C373,D373)</f>
        <v>23.05</v>
      </c>
    </row>
    <row r="374" spans="1:5" x14ac:dyDescent="0.25">
      <c r="A374">
        <v>2372</v>
      </c>
      <c r="B374" s="142" t="s">
        <v>12948</v>
      </c>
      <c r="D374" s="2">
        <v>32.049999999999997</v>
      </c>
      <c r="E374" s="1">
        <f t="shared" si="11"/>
        <v>32.049999999999997</v>
      </c>
    </row>
    <row r="375" spans="1:5" x14ac:dyDescent="0.25">
      <c r="A375">
        <v>2373</v>
      </c>
      <c r="B375" s="142" t="s">
        <v>355</v>
      </c>
      <c r="D375" s="2">
        <v>3.13</v>
      </c>
      <c r="E375" s="1">
        <f t="shared" si="11"/>
        <v>3.13</v>
      </c>
    </row>
    <row r="376" spans="1:5" x14ac:dyDescent="0.25">
      <c r="A376">
        <v>2374</v>
      </c>
      <c r="B376" s="142" t="s">
        <v>356</v>
      </c>
      <c r="C376" s="2">
        <v>5</v>
      </c>
      <c r="D376" s="2">
        <v>8.08</v>
      </c>
      <c r="E376" s="1">
        <f t="shared" si="11"/>
        <v>8.08</v>
      </c>
    </row>
    <row r="377" spans="1:5" x14ac:dyDescent="0.25">
      <c r="A377">
        <v>2375</v>
      </c>
      <c r="B377" s="142" t="s">
        <v>357</v>
      </c>
      <c r="C377" s="2">
        <v>5</v>
      </c>
      <c r="D377" s="2">
        <v>36.92</v>
      </c>
      <c r="E377" s="1">
        <f t="shared" si="11"/>
        <v>36.92</v>
      </c>
    </row>
    <row r="378" spans="1:5" x14ac:dyDescent="0.25">
      <c r="A378">
        <v>2376</v>
      </c>
      <c r="B378" s="142" t="s">
        <v>358</v>
      </c>
      <c r="C378" s="2">
        <v>0.1</v>
      </c>
      <c r="D378" s="2">
        <v>2.97</v>
      </c>
      <c r="E378" s="1">
        <f t="shared" si="11"/>
        <v>2.97</v>
      </c>
    </row>
    <row r="379" spans="1:5" x14ac:dyDescent="0.25">
      <c r="A379">
        <v>2377</v>
      </c>
      <c r="B379" s="142" t="s">
        <v>359</v>
      </c>
      <c r="C379" s="2">
        <v>20</v>
      </c>
      <c r="D379" s="2">
        <v>38.78</v>
      </c>
      <c r="E379" s="1">
        <f t="shared" si="11"/>
        <v>38.78</v>
      </c>
    </row>
    <row r="380" spans="1:5" x14ac:dyDescent="0.25">
      <c r="A380">
        <v>2378</v>
      </c>
      <c r="B380" s="142" t="s">
        <v>360</v>
      </c>
      <c r="D380" s="2">
        <v>50</v>
      </c>
      <c r="E380" s="1">
        <f t="shared" si="11"/>
        <v>50</v>
      </c>
    </row>
    <row r="381" spans="1:5" x14ac:dyDescent="0.25">
      <c r="A381">
        <v>2379</v>
      </c>
      <c r="B381" s="142" t="s">
        <v>361</v>
      </c>
      <c r="C381" s="2">
        <v>8.76</v>
      </c>
      <c r="D381" s="2">
        <v>65.069999999999993</v>
      </c>
      <c r="E381" s="1">
        <f t="shared" si="11"/>
        <v>65.069999999999993</v>
      </c>
    </row>
    <row r="382" spans="1:5" x14ac:dyDescent="0.25">
      <c r="A382">
        <v>2380</v>
      </c>
      <c r="B382" s="142" t="s">
        <v>362</v>
      </c>
      <c r="C382" s="2">
        <v>5</v>
      </c>
      <c r="D382" s="2">
        <v>5.17</v>
      </c>
      <c r="E382" s="1">
        <f t="shared" si="11"/>
        <v>5.17</v>
      </c>
    </row>
    <row r="383" spans="1:5" x14ac:dyDescent="0.25">
      <c r="A383">
        <v>2381</v>
      </c>
      <c r="B383" s="142" t="s">
        <v>363</v>
      </c>
      <c r="C383" s="2">
        <v>2</v>
      </c>
      <c r="D383" s="2">
        <v>28.01</v>
      </c>
      <c r="E383" s="1">
        <f t="shared" si="11"/>
        <v>28.01</v>
      </c>
    </row>
    <row r="384" spans="1:5" x14ac:dyDescent="0.25">
      <c r="A384">
        <v>2382</v>
      </c>
      <c r="B384" s="142" t="s">
        <v>364</v>
      </c>
      <c r="D384" s="2" t="s">
        <v>22</v>
      </c>
      <c r="E384" s="1" t="s">
        <v>13303</v>
      </c>
    </row>
    <row r="385" spans="1:5" x14ac:dyDescent="0.25">
      <c r="A385">
        <v>2383</v>
      </c>
      <c r="B385" s="142" t="s">
        <v>365</v>
      </c>
      <c r="C385" s="2">
        <v>122.8</v>
      </c>
      <c r="D385" s="2">
        <v>7.53</v>
      </c>
      <c r="E385" s="1" t="s">
        <v>13246</v>
      </c>
    </row>
    <row r="386" spans="1:5" x14ac:dyDescent="0.25">
      <c r="A386">
        <v>2384</v>
      </c>
      <c r="B386" s="142" t="s">
        <v>366</v>
      </c>
      <c r="D386" s="2" t="s">
        <v>22</v>
      </c>
      <c r="E386" s="1" t="s">
        <v>13303</v>
      </c>
    </row>
    <row r="387" spans="1:5" x14ac:dyDescent="0.25">
      <c r="A387">
        <v>2385</v>
      </c>
      <c r="B387" s="160" t="s">
        <v>12949</v>
      </c>
      <c r="C387" s="2">
        <v>5</v>
      </c>
      <c r="D387" s="2">
        <v>5.12</v>
      </c>
      <c r="E387" s="1">
        <f t="shared" ref="E387:E399" si="12">IF(C387&gt;D387,C387,D387)</f>
        <v>5.12</v>
      </c>
    </row>
    <row r="388" spans="1:5" x14ac:dyDescent="0.25">
      <c r="A388">
        <v>2386</v>
      </c>
      <c r="B388" s="160" t="s">
        <v>12950</v>
      </c>
      <c r="D388" s="2">
        <v>14.12</v>
      </c>
      <c r="E388" s="1">
        <f t="shared" si="12"/>
        <v>14.12</v>
      </c>
    </row>
    <row r="389" spans="1:5" x14ac:dyDescent="0.25">
      <c r="A389">
        <v>2387</v>
      </c>
      <c r="B389" s="142" t="s">
        <v>367</v>
      </c>
      <c r="C389" s="2">
        <v>2</v>
      </c>
      <c r="D389" s="2">
        <v>3.83</v>
      </c>
      <c r="E389" s="1">
        <f t="shared" si="12"/>
        <v>3.83</v>
      </c>
    </row>
    <row r="390" spans="1:5" x14ac:dyDescent="0.25">
      <c r="A390">
        <v>2388</v>
      </c>
      <c r="B390" s="142" t="s">
        <v>368</v>
      </c>
      <c r="C390" s="2">
        <v>10</v>
      </c>
      <c r="D390" s="2">
        <v>10</v>
      </c>
      <c r="E390" s="1">
        <f t="shared" si="12"/>
        <v>10</v>
      </c>
    </row>
    <row r="391" spans="1:5" x14ac:dyDescent="0.25">
      <c r="A391">
        <v>2389</v>
      </c>
      <c r="B391" s="142" t="s">
        <v>369</v>
      </c>
      <c r="D391" s="2">
        <v>5.77</v>
      </c>
      <c r="E391" s="1">
        <f t="shared" si="12"/>
        <v>5.77</v>
      </c>
    </row>
    <row r="392" spans="1:5" x14ac:dyDescent="0.25">
      <c r="A392">
        <v>2390</v>
      </c>
      <c r="B392" s="144" t="s">
        <v>370</v>
      </c>
      <c r="D392" s="2">
        <v>1.5</v>
      </c>
      <c r="E392" s="1">
        <f t="shared" si="12"/>
        <v>1.5</v>
      </c>
    </row>
    <row r="393" spans="1:5" x14ac:dyDescent="0.25">
      <c r="A393">
        <v>2391</v>
      </c>
      <c r="B393" s="144" t="s">
        <v>371</v>
      </c>
      <c r="D393" s="2" t="s">
        <v>22</v>
      </c>
      <c r="E393" s="1" t="str">
        <f t="shared" si="12"/>
        <v>N/A</v>
      </c>
    </row>
    <row r="394" spans="1:5" x14ac:dyDescent="0.25">
      <c r="A394">
        <v>2392</v>
      </c>
      <c r="B394" s="144" t="s">
        <v>372</v>
      </c>
      <c r="C394" s="2">
        <v>5</v>
      </c>
      <c r="D394" s="2">
        <v>6.7</v>
      </c>
      <c r="E394" s="1">
        <f t="shared" si="12"/>
        <v>6.7</v>
      </c>
    </row>
    <row r="395" spans="1:5" x14ac:dyDescent="0.25">
      <c r="A395">
        <v>2393</v>
      </c>
      <c r="B395" s="144" t="s">
        <v>373</v>
      </c>
      <c r="D395" s="2">
        <v>11</v>
      </c>
      <c r="E395" s="1">
        <f t="shared" si="12"/>
        <v>11</v>
      </c>
    </row>
    <row r="396" spans="1:5" x14ac:dyDescent="0.25">
      <c r="A396">
        <v>2394</v>
      </c>
      <c r="B396" s="144" t="s">
        <v>374</v>
      </c>
      <c r="C396" s="2">
        <v>5</v>
      </c>
      <c r="D396" s="2">
        <v>6.5</v>
      </c>
      <c r="E396" s="1">
        <f t="shared" si="12"/>
        <v>6.5</v>
      </c>
    </row>
    <row r="397" spans="1:5" x14ac:dyDescent="0.25">
      <c r="A397">
        <v>2395</v>
      </c>
      <c r="B397" s="144" t="s">
        <v>375</v>
      </c>
      <c r="D397" s="2">
        <v>6.5</v>
      </c>
      <c r="E397" s="1">
        <f t="shared" si="12"/>
        <v>6.5</v>
      </c>
    </row>
    <row r="398" spans="1:5" x14ac:dyDescent="0.25">
      <c r="A398">
        <v>2396</v>
      </c>
      <c r="B398" s="144" t="s">
        <v>376</v>
      </c>
      <c r="D398" s="2">
        <v>4.8600000000000003</v>
      </c>
      <c r="E398" s="1">
        <f t="shared" si="12"/>
        <v>4.8600000000000003</v>
      </c>
    </row>
    <row r="399" spans="1:5" x14ac:dyDescent="0.25">
      <c r="A399">
        <v>2397</v>
      </c>
      <c r="B399" s="144" t="s">
        <v>377</v>
      </c>
      <c r="D399" s="2">
        <v>5</v>
      </c>
      <c r="E399" s="1">
        <f t="shared" si="12"/>
        <v>5</v>
      </c>
    </row>
    <row r="400" spans="1:5" x14ac:dyDescent="0.25">
      <c r="A400">
        <v>2398</v>
      </c>
      <c r="B400" s="144" t="s">
        <v>378</v>
      </c>
      <c r="D400" s="2" t="s">
        <v>22</v>
      </c>
      <c r="E400" s="1" t="s">
        <v>13246</v>
      </c>
    </row>
    <row r="401" spans="1:5" x14ac:dyDescent="0.25">
      <c r="A401">
        <v>2399</v>
      </c>
      <c r="B401" s="144" t="s">
        <v>379</v>
      </c>
      <c r="C401" s="2">
        <v>55</v>
      </c>
      <c r="E401" s="1" t="s">
        <v>13303</v>
      </c>
    </row>
    <row r="402" spans="1:5" x14ac:dyDescent="0.25">
      <c r="A402">
        <v>2400</v>
      </c>
      <c r="B402" s="160" t="s">
        <v>12951</v>
      </c>
      <c r="C402" s="2">
        <v>1.67</v>
      </c>
      <c r="D402" s="2">
        <v>13.89</v>
      </c>
      <c r="E402" s="140" t="s">
        <v>11529</v>
      </c>
    </row>
    <row r="403" spans="1:5" x14ac:dyDescent="0.25">
      <c r="A403">
        <v>2401</v>
      </c>
      <c r="B403" s="160" t="s">
        <v>12952</v>
      </c>
      <c r="C403" s="2">
        <v>2.0699999999999998</v>
      </c>
      <c r="D403" s="2">
        <v>4.2</v>
      </c>
      <c r="E403" s="1" t="s">
        <v>11529</v>
      </c>
    </row>
    <row r="404" spans="1:5" x14ac:dyDescent="0.25">
      <c r="A404">
        <v>2402</v>
      </c>
      <c r="B404" s="142" t="s">
        <v>380</v>
      </c>
      <c r="C404" s="2">
        <v>3</v>
      </c>
      <c r="D404" s="2">
        <v>3.28</v>
      </c>
      <c r="E404" s="1">
        <f>IF(C404&gt;D404,C404,D404)</f>
        <v>3.28</v>
      </c>
    </row>
    <row r="405" spans="1:5" x14ac:dyDescent="0.25">
      <c r="A405">
        <v>2403</v>
      </c>
      <c r="B405" s="142" t="s">
        <v>381</v>
      </c>
      <c r="D405" s="2">
        <v>9.58</v>
      </c>
      <c r="E405" s="1" t="s">
        <v>13246</v>
      </c>
    </row>
    <row r="406" spans="1:5" x14ac:dyDescent="0.25">
      <c r="A406">
        <v>2404</v>
      </c>
      <c r="B406" s="142" t="s">
        <v>382</v>
      </c>
      <c r="D406" s="159">
        <v>300</v>
      </c>
      <c r="E406" s="1" t="s">
        <v>13246</v>
      </c>
    </row>
    <row r="407" spans="1:5" x14ac:dyDescent="0.25">
      <c r="A407">
        <v>2405</v>
      </c>
      <c r="B407" s="142" t="s">
        <v>383</v>
      </c>
      <c r="D407" s="2" t="s">
        <v>22</v>
      </c>
      <c r="E407" s="1" t="str">
        <f>IF(C407&gt;D407,C407,D407)</f>
        <v>N/A</v>
      </c>
    </row>
    <row r="408" spans="1:5" x14ac:dyDescent="0.25">
      <c r="A408" s="138">
        <v>2406</v>
      </c>
      <c r="B408" s="142" t="s">
        <v>384</v>
      </c>
      <c r="C408" s="2">
        <v>14.5</v>
      </c>
      <c r="D408" s="2">
        <v>489.5</v>
      </c>
      <c r="E408" s="1" t="s">
        <v>13303</v>
      </c>
    </row>
    <row r="409" spans="1:5" x14ac:dyDescent="0.25">
      <c r="A409">
        <v>2407</v>
      </c>
      <c r="B409" s="142" t="s">
        <v>385</v>
      </c>
      <c r="C409" s="2">
        <v>9.17</v>
      </c>
      <c r="D409" s="2">
        <v>0.95</v>
      </c>
      <c r="E409" s="1" t="s">
        <v>13246</v>
      </c>
    </row>
    <row r="410" spans="1:5" x14ac:dyDescent="0.25">
      <c r="A410">
        <v>2408</v>
      </c>
      <c r="B410" s="142" t="s">
        <v>386</v>
      </c>
      <c r="C410" s="2">
        <v>3.36</v>
      </c>
      <c r="D410" s="2">
        <v>4.26</v>
      </c>
      <c r="E410" s="1" t="s">
        <v>13246</v>
      </c>
    </row>
    <row r="411" spans="1:5" x14ac:dyDescent="0.25">
      <c r="A411">
        <v>2409</v>
      </c>
      <c r="B411" s="142" t="s">
        <v>387</v>
      </c>
      <c r="D411" s="2">
        <v>4.8</v>
      </c>
      <c r="E411" s="1" t="s">
        <v>13246</v>
      </c>
    </row>
    <row r="412" spans="1:5" x14ac:dyDescent="0.25">
      <c r="A412">
        <v>2410</v>
      </c>
      <c r="B412" s="142" t="s">
        <v>388</v>
      </c>
      <c r="D412" s="2">
        <v>0.1</v>
      </c>
      <c r="E412" s="1" t="s">
        <v>13246</v>
      </c>
    </row>
    <row r="413" spans="1:5" x14ac:dyDescent="0.25">
      <c r="A413">
        <v>2411</v>
      </c>
      <c r="B413" s="142" t="s">
        <v>389</v>
      </c>
      <c r="C413" s="2">
        <v>75</v>
      </c>
      <c r="D413" s="2">
        <v>128.69999999999999</v>
      </c>
      <c r="E413" s="1">
        <f>IF(C413&gt;D413,C413,D413)</f>
        <v>128.69999999999999</v>
      </c>
    </row>
    <row r="414" spans="1:5" x14ac:dyDescent="0.25">
      <c r="A414">
        <v>2412</v>
      </c>
      <c r="B414" s="142" t="s">
        <v>390</v>
      </c>
      <c r="C414" s="2">
        <v>154.6</v>
      </c>
      <c r="D414" s="2">
        <v>133.1</v>
      </c>
      <c r="E414" s="1" t="s">
        <v>13246</v>
      </c>
    </row>
    <row r="415" spans="1:5" x14ac:dyDescent="0.25">
      <c r="A415">
        <v>2413</v>
      </c>
      <c r="B415" s="160" t="s">
        <v>12953</v>
      </c>
      <c r="D415" s="2">
        <v>1.63</v>
      </c>
      <c r="E415" s="1">
        <f>IF(C415&gt;D415,C415,D415)</f>
        <v>1.63</v>
      </c>
    </row>
    <row r="416" spans="1:5" x14ac:dyDescent="0.25">
      <c r="A416">
        <v>2414</v>
      </c>
      <c r="B416" s="144" t="s">
        <v>391</v>
      </c>
      <c r="C416" s="2">
        <v>17.239999999999998</v>
      </c>
      <c r="D416" s="2">
        <v>61.02</v>
      </c>
      <c r="E416" s="1" t="s">
        <v>13249</v>
      </c>
    </row>
    <row r="417" spans="1:5" x14ac:dyDescent="0.25">
      <c r="A417">
        <v>2415</v>
      </c>
      <c r="B417" s="144" t="s">
        <v>392</v>
      </c>
      <c r="C417" s="154">
        <v>6.6E-3</v>
      </c>
      <c r="D417" s="2">
        <v>2100</v>
      </c>
      <c r="E417" s="1">
        <f t="shared" ref="E417:E434" si="13">IF(C417&gt;D417,C417,D417)</f>
        <v>2100</v>
      </c>
    </row>
    <row r="418" spans="1:5" x14ac:dyDescent="0.25">
      <c r="A418">
        <v>2416</v>
      </c>
      <c r="B418" s="144" t="s">
        <v>393</v>
      </c>
      <c r="D418" s="2">
        <v>20</v>
      </c>
      <c r="E418" s="1">
        <f t="shared" si="13"/>
        <v>20</v>
      </c>
    </row>
    <row r="419" spans="1:5" x14ac:dyDescent="0.25">
      <c r="A419">
        <v>2417</v>
      </c>
      <c r="B419" s="144" t="s">
        <v>394</v>
      </c>
      <c r="C419" s="2">
        <v>5.75</v>
      </c>
      <c r="D419" s="2">
        <v>6.5</v>
      </c>
      <c r="E419" s="1">
        <f t="shared" si="13"/>
        <v>6.5</v>
      </c>
    </row>
    <row r="420" spans="1:5" x14ac:dyDescent="0.25">
      <c r="A420">
        <v>2418</v>
      </c>
      <c r="B420" s="144" t="s">
        <v>13887</v>
      </c>
      <c r="C420" s="2">
        <v>1</v>
      </c>
      <c r="D420" s="2">
        <v>8.75</v>
      </c>
      <c r="E420" s="1">
        <f t="shared" si="13"/>
        <v>8.75</v>
      </c>
    </row>
    <row r="421" spans="1:5" x14ac:dyDescent="0.25">
      <c r="A421">
        <v>2419</v>
      </c>
      <c r="B421" s="144" t="s">
        <v>395</v>
      </c>
      <c r="C421" s="2">
        <v>2710</v>
      </c>
      <c r="D421" s="2">
        <v>2420</v>
      </c>
      <c r="E421" s="1" t="s">
        <v>13246</v>
      </c>
    </row>
    <row r="422" spans="1:5" x14ac:dyDescent="0.25">
      <c r="A422">
        <v>2420</v>
      </c>
      <c r="B422" s="144" t="s">
        <v>396</v>
      </c>
      <c r="D422" s="2">
        <v>4.1399999999999997</v>
      </c>
      <c r="E422" s="1">
        <f t="shared" si="13"/>
        <v>4.1399999999999997</v>
      </c>
    </row>
    <row r="423" spans="1:5" x14ac:dyDescent="0.25">
      <c r="A423">
        <v>2421</v>
      </c>
      <c r="B423" s="144" t="s">
        <v>397</v>
      </c>
      <c r="C423" s="2">
        <v>2.5299999999999998</v>
      </c>
      <c r="D423" s="2">
        <v>22.25</v>
      </c>
      <c r="E423" s="1">
        <f t="shared" si="13"/>
        <v>22.25</v>
      </c>
    </row>
    <row r="424" spans="1:5" x14ac:dyDescent="0.25">
      <c r="A424">
        <v>2422</v>
      </c>
      <c r="B424" s="144" t="s">
        <v>398</v>
      </c>
      <c r="C424" s="2">
        <v>3.27</v>
      </c>
      <c r="D424" s="2">
        <v>14.72</v>
      </c>
      <c r="E424" s="1">
        <f t="shared" si="13"/>
        <v>14.72</v>
      </c>
    </row>
    <row r="425" spans="1:5" x14ac:dyDescent="0.25">
      <c r="A425">
        <v>2423</v>
      </c>
      <c r="B425" s="144" t="s">
        <v>399</v>
      </c>
      <c r="D425" s="2">
        <v>4</v>
      </c>
      <c r="E425" s="1">
        <f t="shared" si="13"/>
        <v>4</v>
      </c>
    </row>
    <row r="426" spans="1:5" x14ac:dyDescent="0.25">
      <c r="A426">
        <v>2424</v>
      </c>
      <c r="B426" s="144" t="s">
        <v>400</v>
      </c>
      <c r="D426" s="2">
        <v>5</v>
      </c>
      <c r="E426" s="1">
        <f t="shared" si="13"/>
        <v>5</v>
      </c>
    </row>
    <row r="427" spans="1:5" x14ac:dyDescent="0.25">
      <c r="A427">
        <v>2425</v>
      </c>
      <c r="B427" s="144" t="s">
        <v>401</v>
      </c>
      <c r="D427" s="2">
        <v>7.25</v>
      </c>
      <c r="E427" s="1">
        <f t="shared" si="13"/>
        <v>7.25</v>
      </c>
    </row>
    <row r="428" spans="1:5" x14ac:dyDescent="0.25">
      <c r="A428">
        <v>2426</v>
      </c>
      <c r="B428" s="142" t="s">
        <v>402</v>
      </c>
      <c r="D428" s="2">
        <v>14.29</v>
      </c>
      <c r="E428" s="1">
        <f t="shared" si="13"/>
        <v>14.29</v>
      </c>
    </row>
    <row r="429" spans="1:5" x14ac:dyDescent="0.25">
      <c r="A429">
        <v>2427</v>
      </c>
      <c r="B429" s="142" t="s">
        <v>403</v>
      </c>
      <c r="C429" s="2">
        <v>23.97</v>
      </c>
      <c r="D429" s="2">
        <v>37.880000000000003</v>
      </c>
      <c r="E429" s="1">
        <f t="shared" si="13"/>
        <v>37.880000000000003</v>
      </c>
    </row>
    <row r="430" spans="1:5" x14ac:dyDescent="0.25">
      <c r="A430">
        <v>2428</v>
      </c>
      <c r="B430" s="142" t="s">
        <v>404</v>
      </c>
      <c r="C430" s="2">
        <v>0.23</v>
      </c>
      <c r="D430" s="2">
        <v>30</v>
      </c>
      <c r="E430" s="1">
        <f t="shared" si="13"/>
        <v>30</v>
      </c>
    </row>
    <row r="431" spans="1:5" x14ac:dyDescent="0.25">
      <c r="A431">
        <v>2429</v>
      </c>
      <c r="B431" s="142" t="s">
        <v>405</v>
      </c>
      <c r="D431" s="2">
        <v>5.56</v>
      </c>
      <c r="E431" s="1">
        <f t="shared" si="13"/>
        <v>5.56</v>
      </c>
    </row>
    <row r="432" spans="1:5" x14ac:dyDescent="0.25">
      <c r="A432">
        <v>2430</v>
      </c>
      <c r="B432" s="142" t="s">
        <v>406</v>
      </c>
      <c r="C432" s="2">
        <v>31.61</v>
      </c>
      <c r="D432" s="2">
        <v>20.88</v>
      </c>
      <c r="E432" s="140" t="s">
        <v>11529</v>
      </c>
    </row>
    <row r="433" spans="1:5" x14ac:dyDescent="0.25">
      <c r="A433">
        <v>2431</v>
      </c>
      <c r="B433" s="142" t="s">
        <v>407</v>
      </c>
      <c r="C433" s="2">
        <v>10</v>
      </c>
      <c r="D433" s="2">
        <v>11</v>
      </c>
      <c r="E433" s="1">
        <f t="shared" si="13"/>
        <v>11</v>
      </c>
    </row>
    <row r="434" spans="1:5" x14ac:dyDescent="0.25">
      <c r="A434">
        <v>2432</v>
      </c>
      <c r="B434" s="142" t="s">
        <v>408</v>
      </c>
      <c r="C434" s="2">
        <v>10.96</v>
      </c>
      <c r="D434" s="2">
        <v>4.58</v>
      </c>
      <c r="E434" s="1">
        <f t="shared" si="13"/>
        <v>10.96</v>
      </c>
    </row>
    <row r="435" spans="1:5" x14ac:dyDescent="0.25">
      <c r="A435">
        <v>2433</v>
      </c>
      <c r="B435" s="142" t="s">
        <v>13300</v>
      </c>
      <c r="E435" s="1" t="s">
        <v>13283</v>
      </c>
    </row>
    <row r="436" spans="1:5" x14ac:dyDescent="0.25">
      <c r="A436">
        <v>2434</v>
      </c>
      <c r="B436" s="142" t="s">
        <v>409</v>
      </c>
      <c r="D436" s="2">
        <v>0.06</v>
      </c>
      <c r="E436" s="1" t="s">
        <v>13246</v>
      </c>
    </row>
    <row r="437" spans="1:5" x14ac:dyDescent="0.25">
      <c r="A437">
        <v>2435</v>
      </c>
      <c r="B437" s="142" t="s">
        <v>410</v>
      </c>
      <c r="C437" s="2">
        <v>5</v>
      </c>
      <c r="D437" s="2">
        <v>4.0999999999999996</v>
      </c>
      <c r="E437" s="1">
        <f t="shared" ref="E437:E464" si="14">IF(C437&gt;D437,C437,D437)</f>
        <v>5</v>
      </c>
    </row>
    <row r="438" spans="1:5" x14ac:dyDescent="0.25">
      <c r="A438">
        <v>2436</v>
      </c>
      <c r="B438" s="142" t="s">
        <v>411</v>
      </c>
      <c r="C438" s="2">
        <v>0.1</v>
      </c>
      <c r="D438" s="2">
        <v>2.31</v>
      </c>
      <c r="E438" s="1">
        <f t="shared" si="14"/>
        <v>2.31</v>
      </c>
    </row>
    <row r="439" spans="1:5" x14ac:dyDescent="0.25">
      <c r="A439">
        <v>2437</v>
      </c>
      <c r="B439" s="142" t="s">
        <v>412</v>
      </c>
      <c r="C439" s="2">
        <v>13.96</v>
      </c>
      <c r="D439" s="2">
        <v>13.81</v>
      </c>
      <c r="E439" s="140" t="s">
        <v>11529</v>
      </c>
    </row>
    <row r="440" spans="1:5" x14ac:dyDescent="0.25">
      <c r="A440">
        <v>2438</v>
      </c>
      <c r="B440" s="142" t="s">
        <v>413</v>
      </c>
      <c r="D440" s="2">
        <v>6</v>
      </c>
      <c r="E440" s="1">
        <f t="shared" si="14"/>
        <v>6</v>
      </c>
    </row>
    <row r="441" spans="1:5" x14ac:dyDescent="0.25">
      <c r="A441">
        <v>2439</v>
      </c>
      <c r="B441" s="142" t="s">
        <v>414</v>
      </c>
      <c r="C441" s="2">
        <v>3</v>
      </c>
      <c r="D441" s="2">
        <v>5.99</v>
      </c>
      <c r="E441" s="140" t="s">
        <v>11529</v>
      </c>
    </row>
    <row r="442" spans="1:5" x14ac:dyDescent="0.25">
      <c r="A442">
        <v>2440</v>
      </c>
      <c r="B442" s="142" t="s">
        <v>415</v>
      </c>
      <c r="C442" s="2">
        <v>961.5</v>
      </c>
      <c r="D442" s="2">
        <v>80.959999999999994</v>
      </c>
      <c r="E442" s="1" t="s">
        <v>11529</v>
      </c>
    </row>
    <row r="443" spans="1:5" x14ac:dyDescent="0.25">
      <c r="A443">
        <v>2441</v>
      </c>
      <c r="B443" s="142" t="s">
        <v>416</v>
      </c>
      <c r="C443" s="2">
        <v>3</v>
      </c>
      <c r="D443" s="2">
        <v>4.17</v>
      </c>
      <c r="E443" s="1">
        <f t="shared" si="14"/>
        <v>4.17</v>
      </c>
    </row>
    <row r="444" spans="1:5" x14ac:dyDescent="0.25">
      <c r="A444">
        <v>2442</v>
      </c>
      <c r="B444" s="142" t="s">
        <v>417</v>
      </c>
      <c r="C444" s="2">
        <v>49.89</v>
      </c>
      <c r="D444" s="2">
        <v>11.28</v>
      </c>
      <c r="E444" s="1">
        <f t="shared" si="14"/>
        <v>49.89</v>
      </c>
    </row>
    <row r="445" spans="1:5" x14ac:dyDescent="0.25">
      <c r="A445">
        <v>2443</v>
      </c>
      <c r="B445" s="142" t="s">
        <v>418</v>
      </c>
      <c r="C445" s="2">
        <v>8.18</v>
      </c>
      <c r="D445" s="2">
        <v>23.79</v>
      </c>
      <c r="E445" s="1">
        <f t="shared" si="14"/>
        <v>23.79</v>
      </c>
    </row>
    <row r="446" spans="1:5" x14ac:dyDescent="0.25">
      <c r="A446">
        <v>2444</v>
      </c>
      <c r="B446" s="142" t="s">
        <v>419</v>
      </c>
      <c r="C446" s="2">
        <v>10.050000000000001</v>
      </c>
      <c r="D446" s="2">
        <v>42.81</v>
      </c>
      <c r="E446" s="1">
        <f t="shared" si="14"/>
        <v>42.81</v>
      </c>
    </row>
    <row r="447" spans="1:5" x14ac:dyDescent="0.25">
      <c r="A447">
        <v>2445</v>
      </c>
      <c r="B447" s="142" t="s">
        <v>420</v>
      </c>
      <c r="C447" s="2">
        <v>30</v>
      </c>
      <c r="D447" s="2">
        <v>52.52</v>
      </c>
      <c r="E447" s="1">
        <f t="shared" si="14"/>
        <v>52.52</v>
      </c>
    </row>
    <row r="448" spans="1:5" x14ac:dyDescent="0.25">
      <c r="A448">
        <v>2446</v>
      </c>
      <c r="B448" s="142" t="s">
        <v>421</v>
      </c>
      <c r="C448" s="2">
        <v>1.4</v>
      </c>
      <c r="D448" s="2">
        <v>3.64</v>
      </c>
      <c r="E448" s="1" t="s">
        <v>13283</v>
      </c>
    </row>
    <row r="449" spans="1:5" x14ac:dyDescent="0.25">
      <c r="A449">
        <v>2447</v>
      </c>
      <c r="B449" s="142" t="s">
        <v>422</v>
      </c>
      <c r="C449" s="2">
        <v>10</v>
      </c>
      <c r="D449" s="2">
        <v>5.21</v>
      </c>
      <c r="E449" s="1">
        <f t="shared" si="14"/>
        <v>10</v>
      </c>
    </row>
    <row r="450" spans="1:5" x14ac:dyDescent="0.25">
      <c r="A450">
        <v>2448</v>
      </c>
      <c r="B450" s="142" t="s">
        <v>423</v>
      </c>
      <c r="C450" s="2">
        <v>1</v>
      </c>
      <c r="D450" s="2">
        <v>0.37</v>
      </c>
      <c r="E450" s="1">
        <f t="shared" si="14"/>
        <v>1</v>
      </c>
    </row>
    <row r="451" spans="1:5" x14ac:dyDescent="0.25">
      <c r="A451">
        <v>2449</v>
      </c>
      <c r="B451" s="142" t="s">
        <v>424</v>
      </c>
      <c r="C451" s="2">
        <v>5.24</v>
      </c>
      <c r="D451" s="2">
        <v>4</v>
      </c>
      <c r="E451" s="140" t="s">
        <v>11529</v>
      </c>
    </row>
    <row r="452" spans="1:5" x14ac:dyDescent="0.25">
      <c r="A452">
        <v>2450</v>
      </c>
      <c r="B452" s="142" t="s">
        <v>425</v>
      </c>
      <c r="D452" s="2">
        <v>1.25</v>
      </c>
      <c r="E452" s="1">
        <f t="shared" si="14"/>
        <v>1.25</v>
      </c>
    </row>
    <row r="453" spans="1:5" x14ac:dyDescent="0.25">
      <c r="A453">
        <v>2451</v>
      </c>
      <c r="B453" s="142" t="s">
        <v>426</v>
      </c>
      <c r="C453" s="2">
        <v>5</v>
      </c>
      <c r="D453" s="2">
        <v>0</v>
      </c>
      <c r="E453" s="1">
        <f t="shared" si="14"/>
        <v>5</v>
      </c>
    </row>
    <row r="454" spans="1:5" x14ac:dyDescent="0.25">
      <c r="A454">
        <v>2452</v>
      </c>
      <c r="B454" s="142" t="s">
        <v>427</v>
      </c>
      <c r="C454" s="2">
        <v>5</v>
      </c>
      <c r="D454" s="2">
        <v>5.0199999999999996</v>
      </c>
      <c r="E454" s="1">
        <f t="shared" si="14"/>
        <v>5.0199999999999996</v>
      </c>
    </row>
    <row r="455" spans="1:5" x14ac:dyDescent="0.25">
      <c r="A455">
        <v>2453</v>
      </c>
      <c r="B455" s="142" t="s">
        <v>428</v>
      </c>
      <c r="D455" s="2">
        <v>2</v>
      </c>
      <c r="E455" s="1">
        <f t="shared" si="14"/>
        <v>2</v>
      </c>
    </row>
    <row r="456" spans="1:5" x14ac:dyDescent="0.25">
      <c r="A456">
        <v>2454</v>
      </c>
      <c r="B456" s="142" t="s">
        <v>429</v>
      </c>
      <c r="D456" s="2">
        <v>4.59</v>
      </c>
      <c r="E456" s="1">
        <f t="shared" si="14"/>
        <v>4.59</v>
      </c>
    </row>
    <row r="457" spans="1:5" x14ac:dyDescent="0.25">
      <c r="A457">
        <v>2455</v>
      </c>
      <c r="B457" s="142" t="s">
        <v>430</v>
      </c>
      <c r="D457" s="2">
        <v>3</v>
      </c>
      <c r="E457" s="1">
        <f t="shared" si="14"/>
        <v>3</v>
      </c>
    </row>
    <row r="458" spans="1:5" x14ac:dyDescent="0.25">
      <c r="A458">
        <v>2456</v>
      </c>
      <c r="B458" s="142" t="s">
        <v>431</v>
      </c>
      <c r="C458" s="2">
        <v>83.47</v>
      </c>
      <c r="D458" s="2">
        <v>19.920000000000002</v>
      </c>
      <c r="E458" s="1">
        <f t="shared" si="14"/>
        <v>83.47</v>
      </c>
    </row>
    <row r="459" spans="1:5" x14ac:dyDescent="0.25">
      <c r="A459">
        <v>2457</v>
      </c>
      <c r="B459" s="142" t="s">
        <v>432</v>
      </c>
      <c r="C459" s="2">
        <v>10</v>
      </c>
      <c r="D459" s="2">
        <v>38.119999999999997</v>
      </c>
      <c r="E459" s="1">
        <f t="shared" si="14"/>
        <v>38.119999999999997</v>
      </c>
    </row>
    <row r="460" spans="1:5" x14ac:dyDescent="0.25">
      <c r="A460">
        <v>2458</v>
      </c>
      <c r="B460" s="142" t="s">
        <v>433</v>
      </c>
      <c r="C460" s="2">
        <v>3</v>
      </c>
      <c r="D460" s="2">
        <v>6.45</v>
      </c>
      <c r="E460" s="1">
        <f t="shared" si="14"/>
        <v>6.45</v>
      </c>
    </row>
    <row r="461" spans="1:5" x14ac:dyDescent="0.25">
      <c r="A461">
        <v>2459</v>
      </c>
      <c r="B461" s="142" t="s">
        <v>434</v>
      </c>
      <c r="D461" s="2">
        <v>5.5</v>
      </c>
      <c r="E461" s="1">
        <f t="shared" si="14"/>
        <v>5.5</v>
      </c>
    </row>
    <row r="462" spans="1:5" x14ac:dyDescent="0.25">
      <c r="A462">
        <v>2460</v>
      </c>
      <c r="B462" s="142" t="s">
        <v>435</v>
      </c>
      <c r="D462" s="2">
        <v>7</v>
      </c>
      <c r="E462" s="1">
        <f t="shared" si="14"/>
        <v>7</v>
      </c>
    </row>
    <row r="463" spans="1:5" x14ac:dyDescent="0.25">
      <c r="A463">
        <v>2461</v>
      </c>
      <c r="B463" s="142" t="s">
        <v>436</v>
      </c>
      <c r="D463" s="2">
        <v>3</v>
      </c>
      <c r="E463" s="1">
        <f t="shared" si="14"/>
        <v>3</v>
      </c>
    </row>
    <row r="464" spans="1:5" x14ac:dyDescent="0.25">
      <c r="A464">
        <v>2462</v>
      </c>
      <c r="B464" s="142" t="s">
        <v>437</v>
      </c>
      <c r="C464" s="2">
        <v>3.93</v>
      </c>
      <c r="D464" s="2">
        <v>7.99</v>
      </c>
      <c r="E464" s="1">
        <f t="shared" si="14"/>
        <v>7.99</v>
      </c>
    </row>
    <row r="465" spans="1:5" x14ac:dyDescent="0.25">
      <c r="A465">
        <v>2463</v>
      </c>
      <c r="B465" s="142" t="s">
        <v>438</v>
      </c>
      <c r="C465" s="2">
        <v>3.3</v>
      </c>
      <c r="D465" s="2">
        <v>97</v>
      </c>
      <c r="E465" s="140" t="s">
        <v>11529</v>
      </c>
    </row>
    <row r="466" spans="1:5" x14ac:dyDescent="0.25">
      <c r="A466">
        <v>2464</v>
      </c>
      <c r="B466" s="142" t="s">
        <v>439</v>
      </c>
      <c r="C466" s="2">
        <v>10.039999999999999</v>
      </c>
      <c r="D466" s="2">
        <v>29.72</v>
      </c>
      <c r="E466" s="1" t="s">
        <v>13249</v>
      </c>
    </row>
    <row r="467" spans="1:5" x14ac:dyDescent="0.25">
      <c r="A467">
        <v>2465</v>
      </c>
      <c r="B467" s="142" t="s">
        <v>440</v>
      </c>
      <c r="C467" s="2">
        <v>5.86</v>
      </c>
      <c r="D467" s="2">
        <v>1.54</v>
      </c>
      <c r="E467" s="1">
        <f>IF(C467&gt;D467,C467,D467)</f>
        <v>5.86</v>
      </c>
    </row>
    <row r="468" spans="1:5" x14ac:dyDescent="0.25">
      <c r="A468">
        <v>2466</v>
      </c>
      <c r="B468" s="142" t="s">
        <v>441</v>
      </c>
      <c r="C468" s="2">
        <v>2.0699999999999998</v>
      </c>
      <c r="D468" s="2">
        <v>2.17</v>
      </c>
      <c r="E468" s="1" t="s">
        <v>11529</v>
      </c>
    </row>
    <row r="469" spans="1:5" x14ac:dyDescent="0.25">
      <c r="A469">
        <v>2467</v>
      </c>
      <c r="B469" s="142" t="s">
        <v>442</v>
      </c>
      <c r="C469" s="2">
        <v>40</v>
      </c>
      <c r="D469" s="2">
        <v>2.19</v>
      </c>
      <c r="E469" s="1">
        <f t="shared" ref="E469:E482" si="15">IF(C469&gt;D469,C469,D469)</f>
        <v>40</v>
      </c>
    </row>
    <row r="470" spans="1:5" x14ac:dyDescent="0.25">
      <c r="A470">
        <v>2468</v>
      </c>
      <c r="B470" s="144" t="s">
        <v>443</v>
      </c>
      <c r="C470" s="2">
        <v>0.35</v>
      </c>
      <c r="D470" s="2">
        <v>5.61</v>
      </c>
      <c r="E470" s="1">
        <f t="shared" si="15"/>
        <v>5.61</v>
      </c>
    </row>
    <row r="471" spans="1:5" x14ac:dyDescent="0.25">
      <c r="A471">
        <v>2469</v>
      </c>
      <c r="B471" s="142" t="s">
        <v>444</v>
      </c>
      <c r="D471" s="2">
        <v>2.83</v>
      </c>
      <c r="E471" s="1">
        <f t="shared" si="15"/>
        <v>2.83</v>
      </c>
    </row>
    <row r="472" spans="1:5" x14ac:dyDescent="0.25">
      <c r="A472">
        <v>2470</v>
      </c>
      <c r="B472" s="144" t="s">
        <v>445</v>
      </c>
      <c r="D472" s="2">
        <v>2.76</v>
      </c>
      <c r="E472" s="1">
        <f t="shared" si="15"/>
        <v>2.76</v>
      </c>
    </row>
    <row r="473" spans="1:5" x14ac:dyDescent="0.25">
      <c r="A473">
        <v>2471</v>
      </c>
      <c r="B473" s="142" t="s">
        <v>446</v>
      </c>
      <c r="D473" s="2">
        <v>2</v>
      </c>
      <c r="E473" s="1">
        <f t="shared" si="15"/>
        <v>2</v>
      </c>
    </row>
    <row r="474" spans="1:5" x14ac:dyDescent="0.25">
      <c r="A474">
        <v>2472</v>
      </c>
      <c r="B474" s="144" t="s">
        <v>447</v>
      </c>
      <c r="D474" s="2">
        <v>10</v>
      </c>
      <c r="E474" s="1">
        <f t="shared" si="15"/>
        <v>10</v>
      </c>
    </row>
    <row r="475" spans="1:5" x14ac:dyDescent="0.25">
      <c r="A475">
        <v>2473</v>
      </c>
      <c r="B475" s="142" t="s">
        <v>448</v>
      </c>
      <c r="D475" s="2">
        <v>2</v>
      </c>
      <c r="E475" s="1">
        <f t="shared" si="15"/>
        <v>2</v>
      </c>
    </row>
    <row r="476" spans="1:5" x14ac:dyDescent="0.25">
      <c r="A476">
        <v>2474</v>
      </c>
      <c r="B476" s="144" t="s">
        <v>449</v>
      </c>
      <c r="D476" s="2">
        <v>2</v>
      </c>
      <c r="E476" s="1">
        <f t="shared" si="15"/>
        <v>2</v>
      </c>
    </row>
    <row r="477" spans="1:5" x14ac:dyDescent="0.25">
      <c r="A477">
        <v>2475</v>
      </c>
      <c r="B477" s="142" t="s">
        <v>450</v>
      </c>
      <c r="D477" s="2">
        <v>11.55</v>
      </c>
      <c r="E477" s="1" t="s">
        <v>13283</v>
      </c>
    </row>
    <row r="478" spans="1:5" x14ac:dyDescent="0.25">
      <c r="A478">
        <v>2476</v>
      </c>
      <c r="B478" s="144" t="s">
        <v>451</v>
      </c>
      <c r="D478" s="2">
        <v>4.45</v>
      </c>
      <c r="E478" s="1">
        <f t="shared" si="15"/>
        <v>4.45</v>
      </c>
    </row>
    <row r="479" spans="1:5" x14ac:dyDescent="0.25">
      <c r="A479">
        <v>2477</v>
      </c>
      <c r="B479" s="144" t="s">
        <v>452</v>
      </c>
      <c r="D479" s="2">
        <v>0.76</v>
      </c>
      <c r="E479" s="1">
        <f t="shared" si="15"/>
        <v>0.76</v>
      </c>
    </row>
    <row r="480" spans="1:5" x14ac:dyDescent="0.25">
      <c r="A480">
        <v>2478</v>
      </c>
      <c r="B480" s="142" t="s">
        <v>453</v>
      </c>
      <c r="C480" s="2">
        <v>1</v>
      </c>
      <c r="D480" s="2">
        <v>1.43</v>
      </c>
      <c r="E480" s="1">
        <f t="shared" si="15"/>
        <v>1.43</v>
      </c>
    </row>
    <row r="481" spans="1:5" x14ac:dyDescent="0.25">
      <c r="A481">
        <v>2479</v>
      </c>
      <c r="B481" s="160" t="s">
        <v>12954</v>
      </c>
      <c r="C481" s="2">
        <v>5</v>
      </c>
      <c r="D481" s="2">
        <v>3.1</v>
      </c>
      <c r="E481" s="1">
        <f t="shared" si="15"/>
        <v>5</v>
      </c>
    </row>
    <row r="482" spans="1:5" x14ac:dyDescent="0.25">
      <c r="A482">
        <v>2480</v>
      </c>
      <c r="B482" s="142" t="s">
        <v>454</v>
      </c>
      <c r="D482" s="2">
        <v>5.5</v>
      </c>
      <c r="E482" s="1">
        <f t="shared" si="15"/>
        <v>5.5</v>
      </c>
    </row>
    <row r="483" spans="1:5" x14ac:dyDescent="0.25">
      <c r="A483">
        <v>2481</v>
      </c>
      <c r="B483" s="142" t="s">
        <v>455</v>
      </c>
      <c r="C483" s="2">
        <v>300</v>
      </c>
      <c r="E483" s="1" t="s">
        <v>13303</v>
      </c>
    </row>
    <row r="484" spans="1:5" x14ac:dyDescent="0.25">
      <c r="A484">
        <v>2482</v>
      </c>
      <c r="B484" s="142" t="s">
        <v>456</v>
      </c>
      <c r="D484" s="2">
        <v>3</v>
      </c>
      <c r="E484" s="1" t="s">
        <v>13303</v>
      </c>
    </row>
    <row r="485" spans="1:5" x14ac:dyDescent="0.25">
      <c r="A485">
        <v>2483</v>
      </c>
      <c r="B485" s="142" t="s">
        <v>457</v>
      </c>
      <c r="C485" s="2">
        <v>234.3</v>
      </c>
      <c r="D485" s="2">
        <v>55.41</v>
      </c>
      <c r="E485" s="1" t="s">
        <v>13249</v>
      </c>
    </row>
    <row r="486" spans="1:5" x14ac:dyDescent="0.25">
      <c r="A486">
        <v>2484</v>
      </c>
      <c r="B486" s="142" t="s">
        <v>458</v>
      </c>
      <c r="C486" s="2">
        <v>81.8</v>
      </c>
      <c r="D486" s="2">
        <v>170.8</v>
      </c>
      <c r="E486" s="1" t="s">
        <v>13303</v>
      </c>
    </row>
    <row r="487" spans="1:5" x14ac:dyDescent="0.25">
      <c r="A487">
        <v>2485</v>
      </c>
      <c r="B487" s="142" t="s">
        <v>459</v>
      </c>
      <c r="C487" s="2">
        <v>24.06</v>
      </c>
      <c r="D487" s="2">
        <v>20.079999999999998</v>
      </c>
      <c r="E487" s="1" t="s">
        <v>13246</v>
      </c>
    </row>
    <row r="488" spans="1:5" x14ac:dyDescent="0.25">
      <c r="A488">
        <v>2486</v>
      </c>
      <c r="B488" s="142" t="s">
        <v>460</v>
      </c>
      <c r="C488" s="2">
        <v>20</v>
      </c>
      <c r="D488" s="2">
        <v>122.6</v>
      </c>
      <c r="E488" s="1" t="s">
        <v>11529</v>
      </c>
    </row>
    <row r="489" spans="1:5" x14ac:dyDescent="0.25">
      <c r="A489">
        <v>2487</v>
      </c>
      <c r="B489" s="142" t="s">
        <v>461</v>
      </c>
      <c r="C489" s="2">
        <v>3</v>
      </c>
      <c r="D489" s="2">
        <v>0.89</v>
      </c>
      <c r="E489" s="1" t="s">
        <v>13246</v>
      </c>
    </row>
    <row r="490" spans="1:5" x14ac:dyDescent="0.25">
      <c r="A490">
        <v>2488</v>
      </c>
      <c r="B490" s="142" t="s">
        <v>462</v>
      </c>
      <c r="C490" s="2">
        <v>1570</v>
      </c>
      <c r="D490" s="2">
        <v>2190</v>
      </c>
      <c r="E490" s="1">
        <f t="shared" ref="E490:E498" si="16">IF(C490&gt;D490,C490,D490)</f>
        <v>2190</v>
      </c>
    </row>
    <row r="491" spans="1:5" x14ac:dyDescent="0.25">
      <c r="A491">
        <v>2489</v>
      </c>
      <c r="B491" s="142" t="s">
        <v>463</v>
      </c>
      <c r="C491" s="2">
        <v>7.02</v>
      </c>
      <c r="D491" s="2">
        <v>28.38</v>
      </c>
      <c r="E491" s="140" t="s">
        <v>11529</v>
      </c>
    </row>
    <row r="492" spans="1:5" x14ac:dyDescent="0.25">
      <c r="A492">
        <v>2490</v>
      </c>
      <c r="B492" s="142" t="s">
        <v>464</v>
      </c>
      <c r="D492" s="2">
        <v>13.93</v>
      </c>
      <c r="E492" s="1">
        <f t="shared" si="16"/>
        <v>13.93</v>
      </c>
    </row>
    <row r="493" spans="1:5" x14ac:dyDescent="0.25">
      <c r="A493">
        <v>2491</v>
      </c>
      <c r="B493" s="142" t="s">
        <v>465</v>
      </c>
      <c r="C493" s="2">
        <v>11.7</v>
      </c>
      <c r="D493" s="2">
        <v>19.48</v>
      </c>
      <c r="E493" s="1">
        <f t="shared" si="16"/>
        <v>19.48</v>
      </c>
    </row>
    <row r="494" spans="1:5" x14ac:dyDescent="0.25">
      <c r="A494">
        <v>2492</v>
      </c>
      <c r="B494" s="142" t="s">
        <v>466</v>
      </c>
      <c r="D494" s="2">
        <v>3.5</v>
      </c>
      <c r="E494" s="1">
        <f t="shared" si="16"/>
        <v>3.5</v>
      </c>
    </row>
    <row r="495" spans="1:5" x14ac:dyDescent="0.25">
      <c r="A495">
        <v>2493</v>
      </c>
      <c r="B495" s="142" t="s">
        <v>467</v>
      </c>
      <c r="C495" s="2">
        <v>1.7</v>
      </c>
      <c r="D495" s="2">
        <v>1.84</v>
      </c>
      <c r="E495" s="1">
        <f t="shared" si="16"/>
        <v>1.84</v>
      </c>
    </row>
    <row r="496" spans="1:5" x14ac:dyDescent="0.25">
      <c r="A496">
        <v>2494</v>
      </c>
      <c r="B496" s="144" t="s">
        <v>468</v>
      </c>
      <c r="C496" s="2">
        <v>0.3</v>
      </c>
      <c r="D496" s="2">
        <v>2.14</v>
      </c>
      <c r="E496" s="1">
        <f t="shared" si="16"/>
        <v>2.14</v>
      </c>
    </row>
    <row r="497" spans="1:5" x14ac:dyDescent="0.25">
      <c r="A497">
        <v>2495</v>
      </c>
      <c r="B497" s="144" t="s">
        <v>469</v>
      </c>
      <c r="C497" s="2">
        <v>12</v>
      </c>
      <c r="D497" s="2">
        <v>5.25</v>
      </c>
      <c r="E497" s="1">
        <f t="shared" si="16"/>
        <v>12</v>
      </c>
    </row>
    <row r="498" spans="1:5" x14ac:dyDescent="0.25">
      <c r="A498">
        <v>2496</v>
      </c>
      <c r="B498" s="144" t="s">
        <v>470</v>
      </c>
      <c r="D498" s="2">
        <v>8</v>
      </c>
      <c r="E498" s="1">
        <f t="shared" si="16"/>
        <v>8</v>
      </c>
    </row>
    <row r="499" spans="1:5" x14ac:dyDescent="0.25">
      <c r="A499">
        <v>2497</v>
      </c>
      <c r="B499" s="144" t="s">
        <v>471</v>
      </c>
      <c r="C499" s="2">
        <v>179.3</v>
      </c>
      <c r="D499" s="2">
        <v>13.34</v>
      </c>
      <c r="E499" s="1" t="s">
        <v>13249</v>
      </c>
    </row>
    <row r="500" spans="1:5" x14ac:dyDescent="0.25">
      <c r="A500">
        <v>2498</v>
      </c>
      <c r="B500" s="142" t="s">
        <v>472</v>
      </c>
      <c r="C500" s="2">
        <v>250</v>
      </c>
      <c r="E500" s="1" t="s">
        <v>13303</v>
      </c>
    </row>
    <row r="501" spans="1:5" x14ac:dyDescent="0.25">
      <c r="A501">
        <v>2499</v>
      </c>
      <c r="B501" s="142" t="s">
        <v>473</v>
      </c>
      <c r="C501" s="2">
        <v>738</v>
      </c>
      <c r="D501" s="2">
        <v>586</v>
      </c>
      <c r="E501" s="1" t="s">
        <v>13246</v>
      </c>
    </row>
    <row r="502" spans="1:5" x14ac:dyDescent="0.25">
      <c r="A502">
        <v>2500</v>
      </c>
      <c r="B502" s="142" t="s">
        <v>474</v>
      </c>
      <c r="C502" s="2">
        <v>2</v>
      </c>
      <c r="D502" s="2">
        <v>4.7</v>
      </c>
      <c r="E502" s="1" t="s">
        <v>11529</v>
      </c>
    </row>
    <row r="503" spans="1:5" x14ac:dyDescent="0.25">
      <c r="A503" s="240">
        <v>2501</v>
      </c>
      <c r="B503" s="162" t="s">
        <v>475</v>
      </c>
      <c r="C503" s="159"/>
      <c r="D503" s="159">
        <v>11</v>
      </c>
      <c r="E503" s="161" t="s">
        <v>11529</v>
      </c>
    </row>
    <row r="504" spans="1:5" x14ac:dyDescent="0.25">
      <c r="A504">
        <v>2502</v>
      </c>
      <c r="B504" s="142" t="s">
        <v>476</v>
      </c>
      <c r="D504" s="2">
        <v>11</v>
      </c>
      <c r="E504" s="1" t="s">
        <v>13246</v>
      </c>
    </row>
    <row r="505" spans="1:5" x14ac:dyDescent="0.25">
      <c r="A505">
        <v>2503</v>
      </c>
      <c r="B505" s="142" t="s">
        <v>477</v>
      </c>
      <c r="D505" s="2">
        <v>4.9400000000000004</v>
      </c>
      <c r="E505" s="1" t="s">
        <v>11529</v>
      </c>
    </row>
    <row r="506" spans="1:5" x14ac:dyDescent="0.25">
      <c r="A506">
        <v>2504</v>
      </c>
      <c r="B506" s="142" t="s">
        <v>478</v>
      </c>
      <c r="C506" s="2">
        <v>4.25</v>
      </c>
      <c r="D506" s="2">
        <v>2</v>
      </c>
      <c r="E506" s="1" t="s">
        <v>11529</v>
      </c>
    </row>
    <row r="507" spans="1:5" x14ac:dyDescent="0.25">
      <c r="A507">
        <v>2505</v>
      </c>
      <c r="B507" s="142" t="s">
        <v>479</v>
      </c>
      <c r="C507" s="2">
        <v>78.75</v>
      </c>
      <c r="D507" s="2">
        <v>5.36</v>
      </c>
      <c r="E507" s="1" t="s">
        <v>13246</v>
      </c>
    </row>
    <row r="508" spans="1:5" x14ac:dyDescent="0.25">
      <c r="A508">
        <v>2506</v>
      </c>
      <c r="B508" s="142" t="s">
        <v>480</v>
      </c>
      <c r="C508" s="2">
        <v>199.2</v>
      </c>
      <c r="D508" s="2">
        <v>71.8</v>
      </c>
      <c r="E508" s="1" t="s">
        <v>13246</v>
      </c>
    </row>
    <row r="509" spans="1:5" x14ac:dyDescent="0.25">
      <c r="A509">
        <v>2507</v>
      </c>
      <c r="B509" s="142" t="s">
        <v>481</v>
      </c>
      <c r="C509" s="2">
        <v>2.76</v>
      </c>
      <c r="D509" s="2">
        <v>5.86</v>
      </c>
      <c r="E509" s="1">
        <f>IF(C509&gt;D509,C509,D509)</f>
        <v>5.86</v>
      </c>
    </row>
    <row r="510" spans="1:5" x14ac:dyDescent="0.25">
      <c r="A510">
        <v>2508</v>
      </c>
      <c r="B510" s="142" t="s">
        <v>482</v>
      </c>
      <c r="C510" s="2">
        <v>2.08</v>
      </c>
      <c r="D510" s="2">
        <v>3.47</v>
      </c>
      <c r="E510" s="1" t="s">
        <v>11529</v>
      </c>
    </row>
    <row r="511" spans="1:5" x14ac:dyDescent="0.25">
      <c r="A511">
        <v>2509</v>
      </c>
      <c r="B511" s="142" t="s">
        <v>483</v>
      </c>
      <c r="C511" s="2">
        <v>2.0299999999999998</v>
      </c>
      <c r="D511" s="2">
        <v>5.68</v>
      </c>
      <c r="E511" s="1">
        <f t="shared" ref="E511:E520" si="17">IF(C511&gt;D511,C511,D511)</f>
        <v>5.68</v>
      </c>
    </row>
    <row r="512" spans="1:5" x14ac:dyDescent="0.25">
      <c r="A512">
        <v>2510</v>
      </c>
      <c r="B512" s="142" t="s">
        <v>484</v>
      </c>
      <c r="D512" s="2">
        <v>14</v>
      </c>
      <c r="E512" s="1">
        <f t="shared" si="17"/>
        <v>14</v>
      </c>
    </row>
    <row r="513" spans="1:5" x14ac:dyDescent="0.25">
      <c r="A513">
        <v>2511</v>
      </c>
      <c r="B513" s="142" t="s">
        <v>485</v>
      </c>
      <c r="D513" s="2">
        <v>19</v>
      </c>
      <c r="E513" s="1">
        <f t="shared" si="17"/>
        <v>19</v>
      </c>
    </row>
    <row r="514" spans="1:5" x14ac:dyDescent="0.25">
      <c r="A514">
        <v>2512</v>
      </c>
      <c r="B514" s="142" t="s">
        <v>486</v>
      </c>
      <c r="C514" s="2">
        <v>3</v>
      </c>
      <c r="D514" s="2">
        <v>10.96</v>
      </c>
      <c r="E514" s="1">
        <f t="shared" si="17"/>
        <v>10.96</v>
      </c>
    </row>
    <row r="515" spans="1:5" x14ac:dyDescent="0.25">
      <c r="A515">
        <v>2513</v>
      </c>
      <c r="B515" s="142" t="s">
        <v>487</v>
      </c>
      <c r="C515" s="2">
        <v>3</v>
      </c>
      <c r="D515" s="2">
        <v>3.37</v>
      </c>
      <c r="E515" s="1">
        <f t="shared" si="17"/>
        <v>3.37</v>
      </c>
    </row>
    <row r="516" spans="1:5" x14ac:dyDescent="0.25">
      <c r="A516">
        <v>2514</v>
      </c>
      <c r="B516" s="142" t="s">
        <v>488</v>
      </c>
      <c r="C516" s="2">
        <v>3</v>
      </c>
      <c r="D516" s="2">
        <v>15.95</v>
      </c>
      <c r="E516" s="1">
        <f t="shared" si="17"/>
        <v>15.95</v>
      </c>
    </row>
    <row r="517" spans="1:5" x14ac:dyDescent="0.25">
      <c r="A517">
        <v>2515</v>
      </c>
      <c r="B517" s="142" t="s">
        <v>489</v>
      </c>
      <c r="C517" s="2">
        <v>3</v>
      </c>
      <c r="D517" s="2">
        <v>2.67</v>
      </c>
      <c r="E517" s="1">
        <f t="shared" si="17"/>
        <v>3</v>
      </c>
    </row>
    <row r="518" spans="1:5" x14ac:dyDescent="0.25">
      <c r="A518">
        <v>2516</v>
      </c>
      <c r="B518" s="142" t="s">
        <v>490</v>
      </c>
      <c r="C518" s="2">
        <v>3</v>
      </c>
      <c r="D518" s="2">
        <v>4.0999999999999996</v>
      </c>
      <c r="E518" s="1">
        <f t="shared" si="17"/>
        <v>4.0999999999999996</v>
      </c>
    </row>
    <row r="519" spans="1:5" x14ac:dyDescent="0.25">
      <c r="A519">
        <v>2517</v>
      </c>
      <c r="B519" s="142" t="s">
        <v>491</v>
      </c>
      <c r="C519" s="2">
        <v>3</v>
      </c>
      <c r="D519" s="2">
        <v>4.21</v>
      </c>
      <c r="E519" s="1">
        <f t="shared" si="17"/>
        <v>4.21</v>
      </c>
    </row>
    <row r="520" spans="1:5" x14ac:dyDescent="0.25">
      <c r="A520">
        <v>2518</v>
      </c>
      <c r="B520" s="142" t="s">
        <v>492</v>
      </c>
      <c r="C520" s="2">
        <v>3</v>
      </c>
      <c r="D520" s="2">
        <v>9.2799999999999994</v>
      </c>
      <c r="E520" s="1">
        <f t="shared" si="17"/>
        <v>9.2799999999999994</v>
      </c>
    </row>
    <row r="521" spans="1:5" x14ac:dyDescent="0.25">
      <c r="A521">
        <v>2519</v>
      </c>
      <c r="B521" s="142" t="s">
        <v>493</v>
      </c>
      <c r="D521" s="2">
        <v>2</v>
      </c>
      <c r="E521" s="1" t="s">
        <v>13246</v>
      </c>
    </row>
    <row r="522" spans="1:5" x14ac:dyDescent="0.25">
      <c r="A522">
        <v>2520</v>
      </c>
      <c r="B522" s="142" t="s">
        <v>494</v>
      </c>
      <c r="D522" s="159">
        <v>5.59</v>
      </c>
      <c r="E522" s="1" t="s">
        <v>13303</v>
      </c>
    </row>
    <row r="523" spans="1:5" x14ac:dyDescent="0.25">
      <c r="A523">
        <v>2521</v>
      </c>
      <c r="B523" s="142" t="s">
        <v>495</v>
      </c>
      <c r="C523" s="2">
        <v>70.66</v>
      </c>
      <c r="D523" s="2">
        <v>77.010000000000005</v>
      </c>
      <c r="E523" s="1" t="s">
        <v>13246</v>
      </c>
    </row>
    <row r="524" spans="1:5" x14ac:dyDescent="0.25">
      <c r="A524">
        <v>2522</v>
      </c>
      <c r="B524" s="142" t="s">
        <v>496</v>
      </c>
      <c r="C524" s="2">
        <v>14.95</v>
      </c>
      <c r="D524" s="2">
        <v>10.61</v>
      </c>
      <c r="E524" s="1" t="s">
        <v>11529</v>
      </c>
    </row>
    <row r="525" spans="1:5" x14ac:dyDescent="0.25">
      <c r="A525">
        <v>2523</v>
      </c>
      <c r="B525" s="142" t="s">
        <v>497</v>
      </c>
      <c r="C525" s="2">
        <v>99.83</v>
      </c>
      <c r="D525" s="2">
        <v>63.91</v>
      </c>
      <c r="E525" s="1" t="s">
        <v>11529</v>
      </c>
    </row>
    <row r="526" spans="1:5" x14ac:dyDescent="0.25">
      <c r="A526">
        <v>2524</v>
      </c>
      <c r="B526" s="142" t="s">
        <v>498</v>
      </c>
      <c r="D526" s="2" t="s">
        <v>22</v>
      </c>
      <c r="E526" s="1" t="str">
        <f>IF(C526&gt;D526,C526,D526)</f>
        <v>N/A</v>
      </c>
    </row>
    <row r="527" spans="1:5" x14ac:dyDescent="0.25">
      <c r="A527">
        <v>2525</v>
      </c>
      <c r="B527" s="142" t="s">
        <v>499</v>
      </c>
      <c r="C527" s="2">
        <v>0.92</v>
      </c>
      <c r="D527" s="2">
        <v>1.39</v>
      </c>
      <c r="E527" s="1" t="s">
        <v>13246</v>
      </c>
    </row>
    <row r="528" spans="1:5" x14ac:dyDescent="0.25">
      <c r="A528">
        <v>2526</v>
      </c>
      <c r="B528" s="142" t="s">
        <v>500</v>
      </c>
      <c r="D528" s="2">
        <v>22</v>
      </c>
      <c r="E528" s="1">
        <f>IF(C528&gt;D528,C528,D528)</f>
        <v>22</v>
      </c>
    </row>
    <row r="529" spans="1:5" x14ac:dyDescent="0.25">
      <c r="A529">
        <v>2527</v>
      </c>
      <c r="B529" s="142" t="s">
        <v>501</v>
      </c>
      <c r="D529" s="2">
        <v>0.03</v>
      </c>
      <c r="E529" s="1">
        <f>IF(C529&gt;D529,C529,D529)</f>
        <v>0.03</v>
      </c>
    </row>
    <row r="530" spans="1:5" x14ac:dyDescent="0.25">
      <c r="A530">
        <v>2528</v>
      </c>
      <c r="B530" s="142" t="s">
        <v>502</v>
      </c>
      <c r="C530" s="2">
        <v>58.9</v>
      </c>
      <c r="D530" s="2">
        <v>51.26</v>
      </c>
      <c r="E530" s="1" t="s">
        <v>13246</v>
      </c>
    </row>
    <row r="531" spans="1:5" x14ac:dyDescent="0.25">
      <c r="A531">
        <v>2529</v>
      </c>
      <c r="B531" s="142" t="s">
        <v>503</v>
      </c>
      <c r="D531" s="2">
        <v>100</v>
      </c>
      <c r="E531" s="1" t="s">
        <v>13303</v>
      </c>
    </row>
    <row r="532" spans="1:5" x14ac:dyDescent="0.25">
      <c r="A532">
        <v>2530</v>
      </c>
      <c r="B532" s="142" t="s">
        <v>504</v>
      </c>
      <c r="D532" s="2" t="s">
        <v>22</v>
      </c>
      <c r="E532" s="1" t="s">
        <v>11529</v>
      </c>
    </row>
    <row r="533" spans="1:5" x14ac:dyDescent="0.25">
      <c r="A533">
        <v>2531</v>
      </c>
      <c r="B533" s="142" t="s">
        <v>505</v>
      </c>
      <c r="D533" s="159">
        <v>600</v>
      </c>
      <c r="E533" s="1" t="s">
        <v>13246</v>
      </c>
    </row>
    <row r="534" spans="1:5" x14ac:dyDescent="0.25">
      <c r="A534">
        <v>2532</v>
      </c>
      <c r="B534" s="142" t="s">
        <v>506</v>
      </c>
      <c r="C534" s="2">
        <v>15</v>
      </c>
      <c r="D534" s="2">
        <v>1.45</v>
      </c>
      <c r="E534" s="1">
        <f>IF(C534&gt;D534,C534,D534)</f>
        <v>15</v>
      </c>
    </row>
    <row r="535" spans="1:5" x14ac:dyDescent="0.25">
      <c r="A535">
        <v>2533</v>
      </c>
      <c r="B535" s="142" t="s">
        <v>507</v>
      </c>
      <c r="C535" s="2">
        <v>80</v>
      </c>
      <c r="D535" s="2">
        <v>80</v>
      </c>
      <c r="E535" s="1" t="s">
        <v>13246</v>
      </c>
    </row>
    <row r="536" spans="1:5" x14ac:dyDescent="0.25">
      <c r="A536">
        <v>2534</v>
      </c>
      <c r="B536" s="142" t="s">
        <v>508</v>
      </c>
      <c r="C536" s="2">
        <v>1.89</v>
      </c>
      <c r="D536" s="2">
        <v>1.45</v>
      </c>
      <c r="E536" s="1" t="s">
        <v>11529</v>
      </c>
    </row>
    <row r="537" spans="1:5" x14ac:dyDescent="0.25">
      <c r="A537">
        <v>2535</v>
      </c>
      <c r="B537" s="142" t="s">
        <v>509</v>
      </c>
      <c r="D537" s="2">
        <v>1.56</v>
      </c>
      <c r="E537" s="1">
        <f>IF(C537&gt;D537,C537,D537)</f>
        <v>1.56</v>
      </c>
    </row>
    <row r="538" spans="1:5" x14ac:dyDescent="0.25">
      <c r="A538">
        <v>2536</v>
      </c>
      <c r="B538" s="142" t="s">
        <v>510</v>
      </c>
      <c r="C538" s="2">
        <v>10</v>
      </c>
      <c r="E538" s="1" t="s">
        <v>13303</v>
      </c>
    </row>
    <row r="539" spans="1:5" x14ac:dyDescent="0.25">
      <c r="A539">
        <v>2537</v>
      </c>
      <c r="B539" s="142" t="s">
        <v>511</v>
      </c>
      <c r="D539" s="2">
        <v>2.5</v>
      </c>
      <c r="E539" s="1" t="s">
        <v>13246</v>
      </c>
    </row>
    <row r="540" spans="1:5" x14ac:dyDescent="0.25">
      <c r="A540">
        <v>2538</v>
      </c>
      <c r="B540" s="142" t="s">
        <v>512</v>
      </c>
      <c r="C540" s="2">
        <v>0.5</v>
      </c>
      <c r="D540" s="2">
        <v>6</v>
      </c>
      <c r="E540" s="1" t="s">
        <v>13246</v>
      </c>
    </row>
    <row r="541" spans="1:5" x14ac:dyDescent="0.25">
      <c r="A541">
        <v>2539</v>
      </c>
      <c r="B541" s="144" t="s">
        <v>513</v>
      </c>
      <c r="C541" s="2">
        <v>1</v>
      </c>
      <c r="D541" s="2">
        <v>20.21</v>
      </c>
      <c r="E541" s="1">
        <f t="shared" ref="E541:E578" si="18">IF(C541&gt;D541,C541,D541)</f>
        <v>20.21</v>
      </c>
    </row>
    <row r="542" spans="1:5" x14ac:dyDescent="0.25">
      <c r="A542">
        <v>2540</v>
      </c>
      <c r="B542" s="142" t="s">
        <v>514</v>
      </c>
      <c r="D542" s="2">
        <v>5.09</v>
      </c>
      <c r="E542" s="1">
        <f t="shared" si="18"/>
        <v>5.09</v>
      </c>
    </row>
    <row r="543" spans="1:5" x14ac:dyDescent="0.25">
      <c r="A543">
        <v>2541</v>
      </c>
      <c r="B543" s="142" t="s">
        <v>515</v>
      </c>
      <c r="D543" s="2">
        <v>3</v>
      </c>
      <c r="E543" s="1">
        <f t="shared" si="18"/>
        <v>3</v>
      </c>
    </row>
    <row r="544" spans="1:5" x14ac:dyDescent="0.25">
      <c r="A544">
        <v>2542</v>
      </c>
      <c r="B544" s="142" t="s">
        <v>516</v>
      </c>
      <c r="D544" s="2">
        <v>7</v>
      </c>
      <c r="E544" s="1">
        <f t="shared" si="18"/>
        <v>7</v>
      </c>
    </row>
    <row r="545" spans="1:5" x14ac:dyDescent="0.25">
      <c r="A545">
        <v>2543</v>
      </c>
      <c r="B545" s="142" t="s">
        <v>517</v>
      </c>
      <c r="D545" s="2">
        <v>2.75</v>
      </c>
      <c r="E545" s="1">
        <f t="shared" si="18"/>
        <v>2.75</v>
      </c>
    </row>
    <row r="546" spans="1:5" x14ac:dyDescent="0.25">
      <c r="A546">
        <v>2544</v>
      </c>
      <c r="B546" s="142" t="s">
        <v>518</v>
      </c>
      <c r="C546" s="2">
        <v>1.67</v>
      </c>
      <c r="D546" s="2">
        <v>3.43</v>
      </c>
      <c r="E546" s="1">
        <f t="shared" si="18"/>
        <v>3.43</v>
      </c>
    </row>
    <row r="547" spans="1:5" x14ac:dyDescent="0.25">
      <c r="A547">
        <v>2545</v>
      </c>
      <c r="B547" s="142" t="s">
        <v>519</v>
      </c>
      <c r="D547" s="2">
        <v>2</v>
      </c>
      <c r="E547" s="1">
        <f t="shared" si="18"/>
        <v>2</v>
      </c>
    </row>
    <row r="548" spans="1:5" x14ac:dyDescent="0.25">
      <c r="A548">
        <v>2546</v>
      </c>
      <c r="B548" s="142" t="s">
        <v>520</v>
      </c>
      <c r="C548" s="2">
        <v>0.1</v>
      </c>
      <c r="D548" s="2">
        <v>2.94</v>
      </c>
      <c r="E548" s="1">
        <f t="shared" si="18"/>
        <v>2.94</v>
      </c>
    </row>
    <row r="549" spans="1:5" x14ac:dyDescent="0.25">
      <c r="A549">
        <v>2547</v>
      </c>
      <c r="B549" s="142" t="s">
        <v>521</v>
      </c>
      <c r="C549" s="2">
        <v>0.25</v>
      </c>
      <c r="D549" s="2">
        <v>4.6399999999999997</v>
      </c>
      <c r="E549" s="1">
        <f t="shared" si="18"/>
        <v>4.6399999999999997</v>
      </c>
    </row>
    <row r="550" spans="1:5" x14ac:dyDescent="0.25">
      <c r="A550">
        <v>2548</v>
      </c>
      <c r="B550" s="142" t="s">
        <v>522</v>
      </c>
      <c r="D550" s="2">
        <v>4.1399999999999997</v>
      </c>
      <c r="E550" s="1">
        <f t="shared" si="18"/>
        <v>4.1399999999999997</v>
      </c>
    </row>
    <row r="551" spans="1:5" x14ac:dyDescent="0.25">
      <c r="A551">
        <v>2549</v>
      </c>
      <c r="B551" s="142" t="s">
        <v>523</v>
      </c>
      <c r="D551" s="2">
        <v>2.31</v>
      </c>
      <c r="E551" s="1">
        <f t="shared" si="18"/>
        <v>2.31</v>
      </c>
    </row>
    <row r="552" spans="1:5" x14ac:dyDescent="0.25">
      <c r="A552">
        <v>2550</v>
      </c>
      <c r="B552" s="142" t="s">
        <v>524</v>
      </c>
      <c r="D552" s="2">
        <v>2.25</v>
      </c>
      <c r="E552" s="1">
        <f t="shared" si="18"/>
        <v>2.25</v>
      </c>
    </row>
    <row r="553" spans="1:5" x14ac:dyDescent="0.25">
      <c r="A553">
        <v>2551</v>
      </c>
      <c r="B553" s="160" t="s">
        <v>12955</v>
      </c>
      <c r="D553" s="2">
        <v>4</v>
      </c>
      <c r="E553" s="1">
        <f t="shared" si="18"/>
        <v>4</v>
      </c>
    </row>
    <row r="554" spans="1:5" x14ac:dyDescent="0.25">
      <c r="A554">
        <v>2552</v>
      </c>
      <c r="B554" s="142" t="s">
        <v>525</v>
      </c>
      <c r="D554" s="2">
        <v>4</v>
      </c>
      <c r="E554" s="1">
        <f t="shared" si="18"/>
        <v>4</v>
      </c>
    </row>
    <row r="555" spans="1:5" x14ac:dyDescent="0.25">
      <c r="A555">
        <v>2553</v>
      </c>
      <c r="B555" s="160" t="s">
        <v>12956</v>
      </c>
      <c r="D555" s="2">
        <v>2</v>
      </c>
      <c r="E555" s="1">
        <f t="shared" si="18"/>
        <v>2</v>
      </c>
    </row>
    <row r="556" spans="1:5" x14ac:dyDescent="0.25">
      <c r="A556">
        <v>2554</v>
      </c>
      <c r="B556" s="142" t="s">
        <v>526</v>
      </c>
      <c r="D556" s="2" t="s">
        <v>22</v>
      </c>
      <c r="E556" s="1" t="str">
        <f t="shared" si="18"/>
        <v>N/A</v>
      </c>
    </row>
    <row r="557" spans="1:5" x14ac:dyDescent="0.25">
      <c r="A557">
        <v>2555</v>
      </c>
      <c r="B557" s="144" t="s">
        <v>527</v>
      </c>
      <c r="C557" s="2">
        <v>0.3</v>
      </c>
      <c r="D557" s="2">
        <v>1.74</v>
      </c>
      <c r="E557" s="1">
        <f t="shared" si="18"/>
        <v>1.74</v>
      </c>
    </row>
    <row r="558" spans="1:5" x14ac:dyDescent="0.25">
      <c r="A558">
        <v>2556</v>
      </c>
      <c r="B558" s="160" t="s">
        <v>12957</v>
      </c>
      <c r="C558" s="2">
        <v>0.3</v>
      </c>
      <c r="D558" s="2">
        <v>10.92</v>
      </c>
      <c r="E558" s="1">
        <f t="shared" si="18"/>
        <v>10.92</v>
      </c>
    </row>
    <row r="559" spans="1:5" x14ac:dyDescent="0.25">
      <c r="A559">
        <v>2557</v>
      </c>
      <c r="B559" s="144" t="s">
        <v>528</v>
      </c>
      <c r="D559" s="2">
        <v>1.3</v>
      </c>
      <c r="E559" s="1">
        <f t="shared" si="18"/>
        <v>1.3</v>
      </c>
    </row>
    <row r="560" spans="1:5" x14ac:dyDescent="0.25">
      <c r="A560">
        <v>2558</v>
      </c>
      <c r="B560" s="144" t="s">
        <v>529</v>
      </c>
      <c r="C560" s="2">
        <v>0.1</v>
      </c>
      <c r="D560" s="2">
        <v>27.44</v>
      </c>
      <c r="E560" s="1">
        <f t="shared" si="18"/>
        <v>27.44</v>
      </c>
    </row>
    <row r="561" spans="1:5" x14ac:dyDescent="0.25">
      <c r="A561">
        <v>2559</v>
      </c>
      <c r="B561" s="144" t="s">
        <v>530</v>
      </c>
      <c r="C561" s="2">
        <v>50</v>
      </c>
      <c r="D561" s="2">
        <v>3.49</v>
      </c>
      <c r="E561" s="1" t="s">
        <v>11529</v>
      </c>
    </row>
    <row r="562" spans="1:5" x14ac:dyDescent="0.25">
      <c r="A562">
        <v>2560</v>
      </c>
      <c r="B562" s="144" t="s">
        <v>531</v>
      </c>
      <c r="C562" s="2">
        <v>3</v>
      </c>
      <c r="D562" s="2">
        <v>6.7</v>
      </c>
      <c r="E562" s="1">
        <f t="shared" si="18"/>
        <v>6.7</v>
      </c>
    </row>
    <row r="563" spans="1:5" x14ac:dyDescent="0.25">
      <c r="A563">
        <v>2561</v>
      </c>
      <c r="B563" s="160" t="s">
        <v>12958</v>
      </c>
      <c r="C563" s="2">
        <v>1</v>
      </c>
      <c r="D563" s="2">
        <v>2.6</v>
      </c>
      <c r="E563" s="1">
        <f t="shared" si="18"/>
        <v>2.6</v>
      </c>
    </row>
    <row r="564" spans="1:5" x14ac:dyDescent="0.25">
      <c r="A564">
        <v>2562</v>
      </c>
      <c r="B564" s="144" t="s">
        <v>532</v>
      </c>
      <c r="D564" s="2">
        <v>9.6999999999999993</v>
      </c>
      <c r="E564" s="1">
        <f t="shared" si="18"/>
        <v>9.6999999999999993</v>
      </c>
    </row>
    <row r="565" spans="1:5" x14ac:dyDescent="0.25">
      <c r="A565">
        <v>2563</v>
      </c>
      <c r="B565" s="144" t="s">
        <v>533</v>
      </c>
      <c r="D565" s="2">
        <v>9.1</v>
      </c>
      <c r="E565" s="1">
        <f t="shared" si="18"/>
        <v>9.1</v>
      </c>
    </row>
    <row r="566" spans="1:5" x14ac:dyDescent="0.25">
      <c r="A566">
        <v>2564</v>
      </c>
      <c r="B566" s="144" t="s">
        <v>534</v>
      </c>
      <c r="D566" s="2">
        <v>3.97</v>
      </c>
      <c r="E566" s="1">
        <f t="shared" si="18"/>
        <v>3.97</v>
      </c>
    </row>
    <row r="567" spans="1:5" x14ac:dyDescent="0.25">
      <c r="A567">
        <v>2565</v>
      </c>
      <c r="B567" s="144" t="s">
        <v>535</v>
      </c>
      <c r="C567" s="2">
        <v>3</v>
      </c>
      <c r="D567" s="2">
        <v>7.03</v>
      </c>
      <c r="E567" s="1">
        <f t="shared" si="18"/>
        <v>7.03</v>
      </c>
    </row>
    <row r="568" spans="1:5" x14ac:dyDescent="0.25">
      <c r="A568">
        <v>2566</v>
      </c>
      <c r="B568" s="144" t="s">
        <v>13247</v>
      </c>
      <c r="C568" s="2" t="s">
        <v>22</v>
      </c>
      <c r="D568" s="2">
        <v>1</v>
      </c>
      <c r="E568" s="1">
        <v>1</v>
      </c>
    </row>
    <row r="569" spans="1:5" x14ac:dyDescent="0.25">
      <c r="A569">
        <v>2567</v>
      </c>
      <c r="B569" s="144" t="s">
        <v>536</v>
      </c>
      <c r="D569" s="2">
        <v>6.6</v>
      </c>
      <c r="E569" s="1">
        <f t="shared" si="18"/>
        <v>6.6</v>
      </c>
    </row>
    <row r="570" spans="1:5" x14ac:dyDescent="0.25">
      <c r="A570">
        <v>2568</v>
      </c>
      <c r="B570" s="144" t="s">
        <v>537</v>
      </c>
      <c r="C570" s="2">
        <v>3</v>
      </c>
      <c r="D570" s="2">
        <v>8.5399999999999991</v>
      </c>
      <c r="E570" s="1">
        <f t="shared" si="18"/>
        <v>8.5399999999999991</v>
      </c>
    </row>
    <row r="571" spans="1:5" x14ac:dyDescent="0.25">
      <c r="A571">
        <v>2569</v>
      </c>
      <c r="B571" s="160" t="s">
        <v>12959</v>
      </c>
      <c r="D571" s="2">
        <v>10.51</v>
      </c>
      <c r="E571" s="1">
        <f t="shared" si="18"/>
        <v>10.51</v>
      </c>
    </row>
    <row r="572" spans="1:5" x14ac:dyDescent="0.25">
      <c r="A572">
        <v>2570</v>
      </c>
      <c r="B572" s="144" t="s">
        <v>538</v>
      </c>
      <c r="C572" s="2">
        <v>18.8</v>
      </c>
      <c r="D572" s="2">
        <v>9.74</v>
      </c>
      <c r="E572" s="1">
        <f t="shared" si="18"/>
        <v>18.8</v>
      </c>
    </row>
    <row r="573" spans="1:5" x14ac:dyDescent="0.25">
      <c r="A573">
        <v>2571</v>
      </c>
      <c r="B573" s="144" t="s">
        <v>539</v>
      </c>
      <c r="C573" s="2">
        <v>0.5</v>
      </c>
      <c r="D573" s="2">
        <v>4.25</v>
      </c>
      <c r="E573" s="1">
        <f t="shared" si="18"/>
        <v>4.25</v>
      </c>
    </row>
    <row r="574" spans="1:5" x14ac:dyDescent="0.25">
      <c r="A574">
        <v>2572</v>
      </c>
      <c r="B574" s="144" t="s">
        <v>540</v>
      </c>
      <c r="C574" s="2">
        <v>3.5</v>
      </c>
      <c r="D574" s="2">
        <v>6.29</v>
      </c>
      <c r="E574" s="1">
        <f t="shared" si="18"/>
        <v>6.29</v>
      </c>
    </row>
    <row r="575" spans="1:5" x14ac:dyDescent="0.25">
      <c r="A575">
        <v>2573</v>
      </c>
      <c r="B575" s="144" t="s">
        <v>541</v>
      </c>
      <c r="D575" s="2">
        <v>5.66</v>
      </c>
      <c r="E575" s="1">
        <f t="shared" si="18"/>
        <v>5.66</v>
      </c>
    </row>
    <row r="576" spans="1:5" x14ac:dyDescent="0.25">
      <c r="A576">
        <v>2574</v>
      </c>
      <c r="B576" s="144" t="s">
        <v>542</v>
      </c>
      <c r="C576" s="2">
        <v>1</v>
      </c>
      <c r="D576" s="2">
        <v>3</v>
      </c>
      <c r="E576" s="1">
        <f t="shared" si="18"/>
        <v>3</v>
      </c>
    </row>
    <row r="577" spans="1:5" x14ac:dyDescent="0.25">
      <c r="A577">
        <v>2575</v>
      </c>
      <c r="B577" s="144" t="s">
        <v>543</v>
      </c>
      <c r="D577" s="2">
        <v>32</v>
      </c>
      <c r="E577" s="1">
        <f t="shared" si="18"/>
        <v>32</v>
      </c>
    </row>
    <row r="578" spans="1:5" x14ac:dyDescent="0.25">
      <c r="A578">
        <v>2576</v>
      </c>
      <c r="B578" s="144" t="s">
        <v>544</v>
      </c>
      <c r="C578" s="2">
        <v>3</v>
      </c>
      <c r="D578" s="2">
        <v>15.12</v>
      </c>
      <c r="E578" s="1">
        <f t="shared" si="18"/>
        <v>15.12</v>
      </c>
    </row>
    <row r="579" spans="1:5" x14ac:dyDescent="0.25">
      <c r="A579">
        <v>2577</v>
      </c>
      <c r="B579" s="144" t="s">
        <v>545</v>
      </c>
      <c r="D579" s="2" t="s">
        <v>22</v>
      </c>
      <c r="E579" s="1" t="s">
        <v>13246</v>
      </c>
    </row>
    <row r="580" spans="1:5" x14ac:dyDescent="0.25">
      <c r="A580">
        <v>2578</v>
      </c>
      <c r="B580" s="144" t="s">
        <v>546</v>
      </c>
      <c r="C580" s="2">
        <v>343.6</v>
      </c>
      <c r="D580" s="2">
        <v>200</v>
      </c>
      <c r="E580" s="1" t="s">
        <v>11529</v>
      </c>
    </row>
    <row r="581" spans="1:5" x14ac:dyDescent="0.25">
      <c r="A581">
        <v>2579</v>
      </c>
      <c r="B581" s="144" t="s">
        <v>547</v>
      </c>
      <c r="C581" s="2">
        <v>29.67</v>
      </c>
      <c r="D581" s="2">
        <v>12.78</v>
      </c>
      <c r="E581" s="1" t="s">
        <v>13246</v>
      </c>
    </row>
    <row r="582" spans="1:5" x14ac:dyDescent="0.25">
      <c r="A582">
        <v>2580</v>
      </c>
      <c r="B582" s="144" t="s">
        <v>548</v>
      </c>
      <c r="C582" s="2">
        <v>3.64</v>
      </c>
      <c r="D582" s="2">
        <v>1.65</v>
      </c>
      <c r="E582" s="1" t="s">
        <v>11529</v>
      </c>
    </row>
    <row r="583" spans="1:5" x14ac:dyDescent="0.25">
      <c r="A583">
        <v>2581</v>
      </c>
      <c r="B583" s="142" t="s">
        <v>549</v>
      </c>
      <c r="C583" s="2">
        <v>254.8</v>
      </c>
      <c r="D583" s="2">
        <v>13.14</v>
      </c>
      <c r="E583" s="1" t="s">
        <v>13246</v>
      </c>
    </row>
    <row r="584" spans="1:5" x14ac:dyDescent="0.25">
      <c r="A584">
        <v>2582</v>
      </c>
      <c r="B584" s="142" t="s">
        <v>550</v>
      </c>
      <c r="D584" s="2">
        <v>600</v>
      </c>
      <c r="E584" s="1" t="s">
        <v>13246</v>
      </c>
    </row>
    <row r="585" spans="1:5" x14ac:dyDescent="0.25">
      <c r="A585">
        <v>2583</v>
      </c>
      <c r="B585" s="142" t="s">
        <v>551</v>
      </c>
      <c r="C585" s="2">
        <v>3</v>
      </c>
      <c r="D585" s="2">
        <v>8</v>
      </c>
      <c r="E585" s="1">
        <f t="shared" ref="E585:E590" si="19">IF(C585&gt;D585,C585,D585)</f>
        <v>8</v>
      </c>
    </row>
    <row r="586" spans="1:5" x14ac:dyDescent="0.25">
      <c r="A586">
        <v>2584</v>
      </c>
      <c r="B586" s="142" t="s">
        <v>552</v>
      </c>
      <c r="C586" s="2">
        <v>3</v>
      </c>
      <c r="D586" s="2">
        <v>3.57</v>
      </c>
      <c r="E586" s="1">
        <f t="shared" si="19"/>
        <v>3.57</v>
      </c>
    </row>
    <row r="587" spans="1:5" x14ac:dyDescent="0.25">
      <c r="A587">
        <v>2585</v>
      </c>
      <c r="B587" s="142" t="s">
        <v>553</v>
      </c>
      <c r="D587" s="2">
        <v>8.7100000000000009</v>
      </c>
      <c r="E587" s="1">
        <f t="shared" si="19"/>
        <v>8.7100000000000009</v>
      </c>
    </row>
    <row r="588" spans="1:5" x14ac:dyDescent="0.25">
      <c r="A588">
        <v>2586</v>
      </c>
      <c r="B588" s="142" t="s">
        <v>554</v>
      </c>
      <c r="C588" s="2">
        <v>3</v>
      </c>
      <c r="D588" s="2">
        <v>4.45</v>
      </c>
      <c r="E588" s="1">
        <f t="shared" si="19"/>
        <v>4.45</v>
      </c>
    </row>
    <row r="589" spans="1:5" x14ac:dyDescent="0.25">
      <c r="A589">
        <v>2587</v>
      </c>
      <c r="B589" s="142" t="s">
        <v>555</v>
      </c>
      <c r="D589" s="2">
        <v>3</v>
      </c>
      <c r="E589" s="1">
        <f>IF(C589&gt;D589,C589,D589)</f>
        <v>3</v>
      </c>
    </row>
    <row r="590" spans="1:5" x14ac:dyDescent="0.25">
      <c r="A590">
        <v>2588</v>
      </c>
      <c r="B590" s="142" t="s">
        <v>12960</v>
      </c>
      <c r="C590" s="2">
        <v>300</v>
      </c>
      <c r="D590" s="159">
        <v>16</v>
      </c>
      <c r="E590" s="1">
        <f t="shared" si="19"/>
        <v>300</v>
      </c>
    </row>
    <row r="591" spans="1:5" x14ac:dyDescent="0.25">
      <c r="A591">
        <v>2589</v>
      </c>
      <c r="B591" s="142" t="s">
        <v>556</v>
      </c>
      <c r="C591" s="2">
        <v>600</v>
      </c>
      <c r="E591" s="1" t="s">
        <v>13303</v>
      </c>
    </row>
    <row r="592" spans="1:5" x14ac:dyDescent="0.25">
      <c r="A592">
        <v>2590</v>
      </c>
      <c r="B592" s="142" t="s">
        <v>557</v>
      </c>
      <c r="C592" s="2">
        <v>300</v>
      </c>
      <c r="E592" s="1" t="s">
        <v>13246</v>
      </c>
    </row>
    <row r="593" spans="1:5" x14ac:dyDescent="0.25">
      <c r="A593">
        <v>2591</v>
      </c>
      <c r="B593" s="142" t="s">
        <v>558</v>
      </c>
      <c r="C593" s="2">
        <v>36.880000000000003</v>
      </c>
      <c r="D593" s="2">
        <v>8</v>
      </c>
      <c r="E593" s="1" t="s">
        <v>11529</v>
      </c>
    </row>
    <row r="594" spans="1:5" x14ac:dyDescent="0.25">
      <c r="A594">
        <v>2592</v>
      </c>
      <c r="B594" s="142" t="s">
        <v>559</v>
      </c>
      <c r="C594" s="2">
        <v>8</v>
      </c>
      <c r="D594" s="2">
        <v>4.59</v>
      </c>
      <c r="E594" s="1" t="s">
        <v>11529</v>
      </c>
    </row>
    <row r="595" spans="1:5" x14ac:dyDescent="0.25">
      <c r="A595">
        <v>2593</v>
      </c>
      <c r="B595" s="142" t="s">
        <v>560</v>
      </c>
      <c r="C595" s="2">
        <v>0.03</v>
      </c>
      <c r="D595" s="2">
        <v>0.7</v>
      </c>
      <c r="E595" s="1">
        <f>IF(C595&gt;D595,C595,D595)</f>
        <v>0.7</v>
      </c>
    </row>
    <row r="596" spans="1:5" x14ac:dyDescent="0.25">
      <c r="A596">
        <v>2594</v>
      </c>
      <c r="B596" s="160" t="s">
        <v>12961</v>
      </c>
      <c r="C596" s="2">
        <v>3</v>
      </c>
      <c r="D596" s="2">
        <v>2.36</v>
      </c>
      <c r="E596" s="1">
        <f>IF(C596&gt;D596,C596,D596)</f>
        <v>3</v>
      </c>
    </row>
    <row r="597" spans="1:5" x14ac:dyDescent="0.25">
      <c r="A597">
        <v>2595</v>
      </c>
      <c r="B597" s="160" t="s">
        <v>12962</v>
      </c>
      <c r="C597" s="2">
        <v>0.4</v>
      </c>
      <c r="D597" s="2">
        <v>3.21</v>
      </c>
      <c r="E597" s="1">
        <f>IF(C597&gt;D597,C597,D597)</f>
        <v>3.21</v>
      </c>
    </row>
    <row r="598" spans="1:5" x14ac:dyDescent="0.25">
      <c r="A598">
        <v>2596</v>
      </c>
      <c r="B598" s="144" t="s">
        <v>561</v>
      </c>
      <c r="C598" s="2">
        <v>3</v>
      </c>
      <c r="D598" s="2">
        <v>0.41</v>
      </c>
      <c r="E598" s="1" t="s">
        <v>13246</v>
      </c>
    </row>
    <row r="599" spans="1:5" x14ac:dyDescent="0.25">
      <c r="A599">
        <v>2597</v>
      </c>
      <c r="B599" s="160" t="s">
        <v>12963</v>
      </c>
      <c r="C599" s="2">
        <v>3</v>
      </c>
      <c r="D599" s="2">
        <v>1.28</v>
      </c>
      <c r="E599" s="1">
        <f>IF(C599&gt;D599,C599,D599)</f>
        <v>3</v>
      </c>
    </row>
    <row r="600" spans="1:5" x14ac:dyDescent="0.25">
      <c r="A600">
        <v>2598</v>
      </c>
      <c r="B600" s="144" t="s">
        <v>562</v>
      </c>
      <c r="C600" s="2">
        <v>2.84</v>
      </c>
      <c r="D600" s="2">
        <v>1.57</v>
      </c>
      <c r="E600" s="1" t="s">
        <v>11529</v>
      </c>
    </row>
    <row r="601" spans="1:5" x14ac:dyDescent="0.25">
      <c r="A601">
        <v>2599</v>
      </c>
      <c r="B601" s="144" t="s">
        <v>563</v>
      </c>
      <c r="C601" s="2">
        <v>2</v>
      </c>
      <c r="D601" s="2">
        <v>1.54</v>
      </c>
      <c r="E601" s="1" t="s">
        <v>13246</v>
      </c>
    </row>
    <row r="602" spans="1:5" x14ac:dyDescent="0.25">
      <c r="A602">
        <v>2600</v>
      </c>
      <c r="B602" s="144" t="s">
        <v>564</v>
      </c>
      <c r="C602" s="2">
        <v>1.4</v>
      </c>
      <c r="D602" s="2">
        <v>0.64</v>
      </c>
      <c r="E602" s="1" t="s">
        <v>11529</v>
      </c>
    </row>
    <row r="603" spans="1:5" x14ac:dyDescent="0.25">
      <c r="A603">
        <v>2601</v>
      </c>
      <c r="B603" s="144" t="s">
        <v>565</v>
      </c>
      <c r="D603" s="2">
        <v>1</v>
      </c>
      <c r="E603" s="1" t="s">
        <v>13303</v>
      </c>
    </row>
    <row r="604" spans="1:5" x14ac:dyDescent="0.25">
      <c r="A604">
        <v>2602</v>
      </c>
      <c r="B604" s="144" t="s">
        <v>566</v>
      </c>
      <c r="C604" s="2">
        <v>2000</v>
      </c>
      <c r="E604" s="1" t="s">
        <v>13303</v>
      </c>
    </row>
    <row r="605" spans="1:5" x14ac:dyDescent="0.25">
      <c r="A605">
        <v>2603</v>
      </c>
      <c r="B605" s="144" t="s">
        <v>567</v>
      </c>
      <c r="C605" s="2">
        <v>100</v>
      </c>
      <c r="D605" s="2">
        <v>100</v>
      </c>
      <c r="E605" s="1" t="s">
        <v>13246</v>
      </c>
    </row>
    <row r="606" spans="1:5" x14ac:dyDescent="0.25">
      <c r="A606">
        <v>2604</v>
      </c>
      <c r="B606" s="144" t="s">
        <v>568</v>
      </c>
      <c r="C606" s="2">
        <v>60.04</v>
      </c>
      <c r="D606" s="2">
        <v>45.18</v>
      </c>
      <c r="E606" s="1" t="s">
        <v>11529</v>
      </c>
    </row>
    <row r="607" spans="1:5" x14ac:dyDescent="0.25">
      <c r="A607">
        <v>2605</v>
      </c>
      <c r="B607" s="144" t="s">
        <v>569</v>
      </c>
      <c r="D607" s="2">
        <v>0.02</v>
      </c>
      <c r="E607" s="1" t="s">
        <v>13246</v>
      </c>
    </row>
    <row r="608" spans="1:5" x14ac:dyDescent="0.25">
      <c r="A608">
        <v>2606</v>
      </c>
      <c r="B608" s="144" t="s">
        <v>570</v>
      </c>
      <c r="D608" s="2" t="s">
        <v>22</v>
      </c>
      <c r="E608" s="1" t="str">
        <f>IF(C608&gt;D608,C608,D608)</f>
        <v>N/A</v>
      </c>
    </row>
    <row r="609" spans="1:5" x14ac:dyDescent="0.25">
      <c r="A609">
        <v>2607</v>
      </c>
      <c r="B609" s="144" t="s">
        <v>571</v>
      </c>
      <c r="C609" s="2">
        <v>133.80000000000001</v>
      </c>
      <c r="D609" s="2">
        <v>104.5</v>
      </c>
      <c r="E609" s="1" t="s">
        <v>13246</v>
      </c>
    </row>
    <row r="610" spans="1:5" x14ac:dyDescent="0.25">
      <c r="A610">
        <v>2608</v>
      </c>
      <c r="B610" s="144" t="s">
        <v>572</v>
      </c>
      <c r="C610" s="2">
        <v>4.07</v>
      </c>
      <c r="D610" s="2">
        <v>3.88</v>
      </c>
      <c r="E610" s="1">
        <f>IF(C610&gt;D610,C610,D610)</f>
        <v>4.07</v>
      </c>
    </row>
    <row r="611" spans="1:5" x14ac:dyDescent="0.25">
      <c r="A611">
        <v>2609</v>
      </c>
      <c r="B611" s="144" t="s">
        <v>573</v>
      </c>
      <c r="C611" s="2">
        <v>1.86</v>
      </c>
      <c r="D611" s="2">
        <v>1.8</v>
      </c>
      <c r="E611" s="1" t="s">
        <v>11529</v>
      </c>
    </row>
    <row r="612" spans="1:5" x14ac:dyDescent="0.25">
      <c r="A612">
        <v>2610</v>
      </c>
      <c r="B612" s="144" t="s">
        <v>574</v>
      </c>
      <c r="C612" s="2">
        <v>4</v>
      </c>
      <c r="D612" s="2">
        <v>4.5599999999999996</v>
      </c>
      <c r="E612" s="1" t="s">
        <v>13246</v>
      </c>
    </row>
    <row r="613" spans="1:5" x14ac:dyDescent="0.25">
      <c r="A613">
        <v>2611</v>
      </c>
      <c r="B613" s="144" t="s">
        <v>575</v>
      </c>
      <c r="C613" s="2">
        <v>0.04</v>
      </c>
      <c r="D613" s="2">
        <v>7.0000000000000007E-2</v>
      </c>
      <c r="E613" s="1" t="s">
        <v>13249</v>
      </c>
    </row>
    <row r="614" spans="1:5" x14ac:dyDescent="0.25">
      <c r="A614">
        <v>2612</v>
      </c>
      <c r="B614" s="144" t="s">
        <v>576</v>
      </c>
      <c r="D614" s="2">
        <v>450</v>
      </c>
      <c r="E614" s="1" t="s">
        <v>13303</v>
      </c>
    </row>
    <row r="615" spans="1:5" x14ac:dyDescent="0.25">
      <c r="A615">
        <v>2613</v>
      </c>
      <c r="B615" s="144" t="s">
        <v>577</v>
      </c>
      <c r="D615" s="2" t="s">
        <v>22</v>
      </c>
      <c r="E615" s="1" t="s">
        <v>13246</v>
      </c>
    </row>
    <row r="616" spans="1:5" x14ac:dyDescent="0.25">
      <c r="A616">
        <v>2614</v>
      </c>
      <c r="B616" s="144" t="s">
        <v>578</v>
      </c>
      <c r="C616" s="2">
        <v>2</v>
      </c>
      <c r="D616" s="2">
        <v>15</v>
      </c>
      <c r="E616" s="1">
        <f>IF(C616&gt;D616,C616,D616)</f>
        <v>15</v>
      </c>
    </row>
    <row r="617" spans="1:5" x14ac:dyDescent="0.25">
      <c r="A617">
        <v>2615</v>
      </c>
      <c r="B617" s="144" t="s">
        <v>579</v>
      </c>
      <c r="C617" s="2">
        <v>0.1</v>
      </c>
      <c r="D617" s="2">
        <v>0.93</v>
      </c>
      <c r="E617" s="1">
        <f>IF(C617&gt;D617,C617,D617)</f>
        <v>0.93</v>
      </c>
    </row>
    <row r="618" spans="1:5" x14ac:dyDescent="0.25">
      <c r="A618">
        <v>2616</v>
      </c>
      <c r="B618" s="144" t="s">
        <v>580</v>
      </c>
      <c r="D618" s="2">
        <v>3.6</v>
      </c>
      <c r="E618" s="1">
        <f>IF(C618&gt;D618,C618,D618)</f>
        <v>3.6</v>
      </c>
    </row>
    <row r="619" spans="1:5" x14ac:dyDescent="0.25">
      <c r="A619">
        <v>2617</v>
      </c>
      <c r="B619" s="144" t="s">
        <v>581</v>
      </c>
      <c r="C619" s="2">
        <v>10</v>
      </c>
      <c r="D619" s="2">
        <v>3.11</v>
      </c>
      <c r="E619" s="1">
        <f>IF(C619&gt;D619,C619,D619)</f>
        <v>10</v>
      </c>
    </row>
    <row r="620" spans="1:5" x14ac:dyDescent="0.25">
      <c r="A620">
        <v>2618</v>
      </c>
      <c r="B620" s="144" t="s">
        <v>582</v>
      </c>
      <c r="C620" s="2">
        <v>5.56</v>
      </c>
      <c r="D620" s="2">
        <v>5.56</v>
      </c>
      <c r="E620" s="1" t="s">
        <v>11529</v>
      </c>
    </row>
    <row r="621" spans="1:5" x14ac:dyDescent="0.25">
      <c r="A621">
        <v>2619</v>
      </c>
      <c r="B621" s="144" t="s">
        <v>583</v>
      </c>
      <c r="D621" s="2">
        <v>0.08</v>
      </c>
      <c r="E621" s="1" t="s">
        <v>13303</v>
      </c>
    </row>
    <row r="622" spans="1:5" x14ac:dyDescent="0.25">
      <c r="A622">
        <v>2620</v>
      </c>
      <c r="B622" s="144" t="s">
        <v>584</v>
      </c>
      <c r="C622" s="2">
        <v>8</v>
      </c>
      <c r="D622" s="2">
        <v>6.97</v>
      </c>
      <c r="E622" s="1">
        <f>IF(C622&gt;D622,C622,D622)</f>
        <v>8</v>
      </c>
    </row>
    <row r="623" spans="1:5" x14ac:dyDescent="0.25">
      <c r="A623">
        <v>2621</v>
      </c>
      <c r="B623" s="144" t="s">
        <v>585</v>
      </c>
      <c r="C623" s="2">
        <v>8</v>
      </c>
      <c r="D623" s="2">
        <v>8</v>
      </c>
      <c r="E623" s="1">
        <f>IF(C623&gt;D623,C623,D623)</f>
        <v>8</v>
      </c>
    </row>
    <row r="624" spans="1:5" x14ac:dyDescent="0.25">
      <c r="A624">
        <v>2622</v>
      </c>
      <c r="B624" s="144" t="s">
        <v>586</v>
      </c>
      <c r="C624" s="2">
        <v>4.3099999999999996</v>
      </c>
      <c r="D624" s="2">
        <v>4.21</v>
      </c>
      <c r="E624" s="1" t="s">
        <v>11529</v>
      </c>
    </row>
    <row r="625" spans="1:5" x14ac:dyDescent="0.25">
      <c r="A625">
        <v>2623</v>
      </c>
      <c r="B625" s="144" t="s">
        <v>587</v>
      </c>
      <c r="C625" s="2">
        <v>827</v>
      </c>
      <c r="D625" s="2">
        <v>144.9</v>
      </c>
      <c r="E625" s="1" t="s">
        <v>13246</v>
      </c>
    </row>
    <row r="626" spans="1:5" x14ac:dyDescent="0.25">
      <c r="A626">
        <v>2624</v>
      </c>
      <c r="B626" s="144" t="s">
        <v>588</v>
      </c>
      <c r="C626" s="2">
        <v>8.94</v>
      </c>
      <c r="D626" s="2">
        <v>8.99</v>
      </c>
      <c r="E626" s="1" t="s">
        <v>13246</v>
      </c>
    </row>
    <row r="627" spans="1:5" x14ac:dyDescent="0.25">
      <c r="A627">
        <v>2625</v>
      </c>
      <c r="B627" s="144" t="s">
        <v>589</v>
      </c>
      <c r="C627" s="2">
        <v>173.8</v>
      </c>
      <c r="D627" s="2">
        <v>108.7</v>
      </c>
      <c r="E627" s="1" t="s">
        <v>11529</v>
      </c>
    </row>
    <row r="628" spans="1:5" x14ac:dyDescent="0.25">
      <c r="A628">
        <v>2626</v>
      </c>
      <c r="B628" s="144" t="s">
        <v>590</v>
      </c>
      <c r="C628" s="2">
        <v>51.27</v>
      </c>
      <c r="D628" s="2">
        <v>14.86</v>
      </c>
      <c r="E628" s="1" t="s">
        <v>13246</v>
      </c>
    </row>
    <row r="629" spans="1:5" x14ac:dyDescent="0.25">
      <c r="A629">
        <v>2627</v>
      </c>
      <c r="B629" s="144" t="s">
        <v>591</v>
      </c>
      <c r="C629" s="2">
        <v>86</v>
      </c>
      <c r="D629" s="2">
        <v>23</v>
      </c>
      <c r="E629" s="1">
        <f>IF(C629&gt;D629,C629,D629)</f>
        <v>86</v>
      </c>
    </row>
    <row r="630" spans="1:5" x14ac:dyDescent="0.25">
      <c r="A630">
        <v>2628</v>
      </c>
      <c r="B630" s="144" t="s">
        <v>592</v>
      </c>
      <c r="C630" s="2">
        <v>1424</v>
      </c>
      <c r="D630" s="2">
        <v>196.7</v>
      </c>
      <c r="E630" s="1" t="s">
        <v>13246</v>
      </c>
    </row>
    <row r="631" spans="1:5" x14ac:dyDescent="0.25">
      <c r="A631">
        <v>2629</v>
      </c>
      <c r="B631" s="144" t="s">
        <v>593</v>
      </c>
      <c r="C631" s="2">
        <v>2000</v>
      </c>
      <c r="D631" s="2">
        <v>35.700000000000003</v>
      </c>
      <c r="E631" s="1" t="s">
        <v>13246</v>
      </c>
    </row>
    <row r="632" spans="1:5" x14ac:dyDescent="0.25">
      <c r="A632">
        <v>2630</v>
      </c>
      <c r="B632" s="144" t="s">
        <v>594</v>
      </c>
      <c r="C632" s="2">
        <v>12.13</v>
      </c>
      <c r="D632" s="2">
        <v>200</v>
      </c>
      <c r="E632" s="1" t="s">
        <v>13303</v>
      </c>
    </row>
    <row r="633" spans="1:5" x14ac:dyDescent="0.25">
      <c r="A633">
        <v>2631</v>
      </c>
      <c r="B633" s="144" t="s">
        <v>595</v>
      </c>
      <c r="C633" s="2">
        <v>452.1</v>
      </c>
      <c r="D633" s="2">
        <v>75.540000000000006</v>
      </c>
      <c r="E633" s="1" t="s">
        <v>11529</v>
      </c>
    </row>
    <row r="634" spans="1:5" x14ac:dyDescent="0.25">
      <c r="A634">
        <v>2632</v>
      </c>
      <c r="B634" s="144" t="s">
        <v>596</v>
      </c>
      <c r="C634" s="2">
        <v>122.3</v>
      </c>
      <c r="D634" s="2">
        <v>45.1</v>
      </c>
      <c r="E634" s="1" t="s">
        <v>13246</v>
      </c>
    </row>
    <row r="635" spans="1:5" x14ac:dyDescent="0.25">
      <c r="A635">
        <v>2633</v>
      </c>
      <c r="B635" s="144" t="s">
        <v>12964</v>
      </c>
      <c r="C635" s="2">
        <v>812.3</v>
      </c>
      <c r="D635" s="2">
        <v>198.8</v>
      </c>
      <c r="E635" s="1" t="s">
        <v>13246</v>
      </c>
    </row>
    <row r="636" spans="1:5" x14ac:dyDescent="0.25">
      <c r="A636">
        <v>2634</v>
      </c>
      <c r="B636" s="144" t="s">
        <v>597</v>
      </c>
      <c r="C636" s="2">
        <v>9.4700000000000006</v>
      </c>
      <c r="D636" s="2">
        <v>8.66</v>
      </c>
      <c r="E636" s="1">
        <f t="shared" ref="E636:E648" si="20">IF(C636&gt;D636,C636,D636)</f>
        <v>9.4700000000000006</v>
      </c>
    </row>
    <row r="637" spans="1:5" x14ac:dyDescent="0.25">
      <c r="A637">
        <v>2635</v>
      </c>
      <c r="B637" s="144" t="s">
        <v>598</v>
      </c>
      <c r="C637" s="2">
        <v>0.42</v>
      </c>
      <c r="D637" s="2">
        <v>6.87</v>
      </c>
      <c r="E637" s="140" t="s">
        <v>11529</v>
      </c>
    </row>
    <row r="638" spans="1:5" x14ac:dyDescent="0.25">
      <c r="A638">
        <v>2636</v>
      </c>
      <c r="B638" s="144" t="s">
        <v>599</v>
      </c>
      <c r="C638" s="2">
        <v>1.55</v>
      </c>
      <c r="D638" s="2">
        <v>8.4600000000000009</v>
      </c>
      <c r="E638" s="1">
        <f t="shared" si="20"/>
        <v>8.4600000000000009</v>
      </c>
    </row>
    <row r="639" spans="1:5" x14ac:dyDescent="0.25">
      <c r="A639">
        <v>2637</v>
      </c>
      <c r="B639" s="144" t="s">
        <v>600</v>
      </c>
      <c r="C639" s="2">
        <v>3</v>
      </c>
      <c r="D639" s="2">
        <v>2.74</v>
      </c>
      <c r="E639" s="1">
        <f t="shared" si="20"/>
        <v>3</v>
      </c>
    </row>
    <row r="640" spans="1:5" x14ac:dyDescent="0.25">
      <c r="A640">
        <v>2638</v>
      </c>
      <c r="B640" s="144" t="s">
        <v>601</v>
      </c>
      <c r="C640" s="2">
        <v>1</v>
      </c>
      <c r="D640" s="2">
        <v>0.57999999999999996</v>
      </c>
      <c r="E640" s="1">
        <f t="shared" si="20"/>
        <v>1</v>
      </c>
    </row>
    <row r="641" spans="1:5" x14ac:dyDescent="0.25">
      <c r="A641">
        <v>2639</v>
      </c>
      <c r="B641" s="144" t="s">
        <v>602</v>
      </c>
      <c r="C641" s="2">
        <v>3</v>
      </c>
      <c r="D641" s="2">
        <v>5.19</v>
      </c>
      <c r="E641" s="1">
        <f t="shared" si="20"/>
        <v>5.19</v>
      </c>
    </row>
    <row r="642" spans="1:5" x14ac:dyDescent="0.25">
      <c r="A642">
        <v>2640</v>
      </c>
      <c r="B642" s="144" t="s">
        <v>603</v>
      </c>
      <c r="C642" s="2">
        <v>3</v>
      </c>
      <c r="D642" s="2">
        <v>8.4499999999999993</v>
      </c>
      <c r="E642" s="1">
        <f t="shared" si="20"/>
        <v>8.4499999999999993</v>
      </c>
    </row>
    <row r="643" spans="1:5" x14ac:dyDescent="0.25">
      <c r="A643">
        <v>2641</v>
      </c>
      <c r="B643" s="144" t="s">
        <v>604</v>
      </c>
      <c r="C643" s="2">
        <v>1.5</v>
      </c>
      <c r="D643" s="2">
        <v>2.63</v>
      </c>
      <c r="E643" s="1">
        <f t="shared" si="20"/>
        <v>2.63</v>
      </c>
    </row>
    <row r="644" spans="1:5" x14ac:dyDescent="0.25">
      <c r="A644">
        <v>2642</v>
      </c>
      <c r="B644" s="144" t="s">
        <v>605</v>
      </c>
      <c r="C644" s="2">
        <v>3</v>
      </c>
      <c r="D644" s="2">
        <v>8.43</v>
      </c>
      <c r="E644" s="1">
        <f t="shared" si="20"/>
        <v>8.43</v>
      </c>
    </row>
    <row r="645" spans="1:5" x14ac:dyDescent="0.25">
      <c r="A645">
        <v>2643</v>
      </c>
      <c r="B645" s="144" t="s">
        <v>606</v>
      </c>
      <c r="C645" s="2">
        <v>3</v>
      </c>
      <c r="D645" s="2">
        <v>3.8</v>
      </c>
      <c r="E645" s="1">
        <f t="shared" si="20"/>
        <v>3.8</v>
      </c>
    </row>
    <row r="646" spans="1:5" x14ac:dyDescent="0.25">
      <c r="A646">
        <v>2644</v>
      </c>
      <c r="B646" s="144" t="s">
        <v>607</v>
      </c>
      <c r="C646" s="2">
        <v>3</v>
      </c>
      <c r="D646" s="2">
        <v>4.5</v>
      </c>
      <c r="E646" s="1">
        <f t="shared" si="20"/>
        <v>4.5</v>
      </c>
    </row>
    <row r="647" spans="1:5" x14ac:dyDescent="0.25">
      <c r="A647">
        <v>2645</v>
      </c>
      <c r="B647" s="144" t="s">
        <v>608</v>
      </c>
      <c r="C647" s="2">
        <v>3</v>
      </c>
      <c r="D647" s="2">
        <v>8.23</v>
      </c>
      <c r="E647" s="1">
        <f t="shared" si="20"/>
        <v>8.23</v>
      </c>
    </row>
    <row r="648" spans="1:5" x14ac:dyDescent="0.25">
      <c r="A648">
        <v>2646</v>
      </c>
      <c r="B648" s="144" t="s">
        <v>609</v>
      </c>
      <c r="C648" s="2">
        <v>3</v>
      </c>
      <c r="D648" s="2">
        <v>3.65</v>
      </c>
      <c r="E648" s="1">
        <f t="shared" si="20"/>
        <v>3.65</v>
      </c>
    </row>
    <row r="649" spans="1:5" x14ac:dyDescent="0.25">
      <c r="A649">
        <v>2647</v>
      </c>
      <c r="B649" s="144" t="s">
        <v>610</v>
      </c>
      <c r="C649" s="2">
        <v>2000</v>
      </c>
      <c r="E649" s="1" t="s">
        <v>13303</v>
      </c>
    </row>
    <row r="650" spans="1:5" x14ac:dyDescent="0.25">
      <c r="A650">
        <v>2648</v>
      </c>
      <c r="B650" s="144" t="s">
        <v>611</v>
      </c>
      <c r="D650" s="2">
        <v>2900</v>
      </c>
      <c r="E650" s="1" t="s">
        <v>13246</v>
      </c>
    </row>
    <row r="651" spans="1:5" x14ac:dyDescent="0.25">
      <c r="A651">
        <v>2649</v>
      </c>
      <c r="B651" s="144" t="s">
        <v>612</v>
      </c>
      <c r="C651" s="2">
        <v>1500</v>
      </c>
      <c r="E651" s="1" t="s">
        <v>13303</v>
      </c>
    </row>
    <row r="652" spans="1:5" x14ac:dyDescent="0.25">
      <c r="A652">
        <v>2650</v>
      </c>
      <c r="B652" s="144" t="s">
        <v>613</v>
      </c>
      <c r="C652" s="2">
        <v>49.94</v>
      </c>
      <c r="D652" s="2">
        <v>24.06</v>
      </c>
      <c r="E652" s="1" t="s">
        <v>13246</v>
      </c>
    </row>
    <row r="653" spans="1:5" x14ac:dyDescent="0.25">
      <c r="A653">
        <v>2651</v>
      </c>
      <c r="B653" s="144" t="s">
        <v>614</v>
      </c>
      <c r="C653" s="2">
        <v>32.21</v>
      </c>
      <c r="D653" s="2">
        <v>6.01</v>
      </c>
      <c r="E653" s="1" t="s">
        <v>11529</v>
      </c>
    </row>
    <row r="654" spans="1:5" x14ac:dyDescent="0.25">
      <c r="A654">
        <v>2652</v>
      </c>
      <c r="B654" s="144" t="s">
        <v>615</v>
      </c>
      <c r="D654" s="2">
        <v>1000</v>
      </c>
      <c r="E654" s="1" t="s">
        <v>13303</v>
      </c>
    </row>
    <row r="655" spans="1:5" x14ac:dyDescent="0.25">
      <c r="A655">
        <v>2653</v>
      </c>
      <c r="B655" s="144" t="s">
        <v>616</v>
      </c>
      <c r="C655" s="2">
        <v>541.70000000000005</v>
      </c>
      <c r="D655" s="2">
        <v>43.54</v>
      </c>
      <c r="E655" s="1" t="s">
        <v>13246</v>
      </c>
    </row>
    <row r="656" spans="1:5" x14ac:dyDescent="0.25">
      <c r="A656">
        <v>2654</v>
      </c>
      <c r="B656" s="144" t="s">
        <v>617</v>
      </c>
      <c r="C656" s="2">
        <v>775</v>
      </c>
      <c r="D656" s="2">
        <v>150</v>
      </c>
      <c r="E656" s="1" t="s">
        <v>13246</v>
      </c>
    </row>
    <row r="657" spans="1:5" x14ac:dyDescent="0.25">
      <c r="A657">
        <v>2655</v>
      </c>
      <c r="B657" s="144" t="s">
        <v>12922</v>
      </c>
      <c r="C657" s="2">
        <v>380</v>
      </c>
      <c r="E657" s="1" t="s">
        <v>13249</v>
      </c>
    </row>
    <row r="658" spans="1:5" x14ac:dyDescent="0.25">
      <c r="A658">
        <v>2656</v>
      </c>
      <c r="B658" s="144" t="s">
        <v>618</v>
      </c>
      <c r="C658" s="2">
        <v>71.25</v>
      </c>
      <c r="D658" s="2">
        <v>181.6</v>
      </c>
      <c r="E658" s="1" t="s">
        <v>13249</v>
      </c>
    </row>
    <row r="659" spans="1:5" x14ac:dyDescent="0.25">
      <c r="A659">
        <v>2657</v>
      </c>
      <c r="B659" s="144" t="s">
        <v>619</v>
      </c>
      <c r="C659" s="2">
        <v>36.450000000000003</v>
      </c>
      <c r="D659" s="2">
        <v>67.23</v>
      </c>
      <c r="E659" s="1" t="s">
        <v>11529</v>
      </c>
    </row>
    <row r="660" spans="1:5" x14ac:dyDescent="0.25">
      <c r="A660">
        <v>2658</v>
      </c>
      <c r="B660" s="144" t="s">
        <v>620</v>
      </c>
      <c r="C660" s="2">
        <v>13</v>
      </c>
      <c r="D660" s="2">
        <v>13</v>
      </c>
      <c r="E660" s="1" t="s">
        <v>13303</v>
      </c>
    </row>
    <row r="661" spans="1:5" x14ac:dyDescent="0.25">
      <c r="A661">
        <v>2659</v>
      </c>
      <c r="B661" s="144" t="s">
        <v>621</v>
      </c>
      <c r="C661" s="2">
        <v>10</v>
      </c>
      <c r="D661" s="2">
        <v>10</v>
      </c>
      <c r="E661" s="1" t="s">
        <v>13246</v>
      </c>
    </row>
    <row r="662" spans="1:5" x14ac:dyDescent="0.25">
      <c r="A662">
        <v>2660</v>
      </c>
      <c r="B662" s="144" t="s">
        <v>622</v>
      </c>
      <c r="D662" s="2" t="s">
        <v>22</v>
      </c>
      <c r="E662" s="1" t="s">
        <v>13303</v>
      </c>
    </row>
    <row r="663" spans="1:5" x14ac:dyDescent="0.25">
      <c r="A663">
        <v>2661</v>
      </c>
      <c r="B663" s="144" t="s">
        <v>623</v>
      </c>
      <c r="D663" s="2" t="s">
        <v>22</v>
      </c>
      <c r="E663" s="1" t="s">
        <v>13303</v>
      </c>
    </row>
    <row r="664" spans="1:5" x14ac:dyDescent="0.25">
      <c r="A664">
        <v>2662</v>
      </c>
      <c r="B664" s="144" t="s">
        <v>624</v>
      </c>
      <c r="D664" s="2" t="s">
        <v>22</v>
      </c>
      <c r="E664" s="1" t="s">
        <v>13303</v>
      </c>
    </row>
    <row r="665" spans="1:5" x14ac:dyDescent="0.25">
      <c r="A665">
        <v>2663</v>
      </c>
      <c r="B665" s="144" t="s">
        <v>625</v>
      </c>
      <c r="C665" s="2">
        <v>4.47</v>
      </c>
      <c r="D665" s="2">
        <v>4.6500000000000004</v>
      </c>
      <c r="E665" s="1" t="s">
        <v>13246</v>
      </c>
    </row>
    <row r="666" spans="1:5" x14ac:dyDescent="0.25">
      <c r="A666">
        <v>2664</v>
      </c>
      <c r="B666" s="160" t="s">
        <v>12965</v>
      </c>
      <c r="D666" s="2">
        <v>1.75</v>
      </c>
      <c r="E666" s="1">
        <f t="shared" ref="E666:E698" si="21">IF(C666&gt;D666,C666,D666)</f>
        <v>1.75</v>
      </c>
    </row>
    <row r="667" spans="1:5" x14ac:dyDescent="0.25">
      <c r="A667" s="138">
        <v>2665</v>
      </c>
      <c r="B667" s="144" t="s">
        <v>626</v>
      </c>
      <c r="C667" s="2">
        <v>60.32</v>
      </c>
      <c r="D667" s="2">
        <v>9.56</v>
      </c>
      <c r="E667" s="1">
        <f t="shared" si="21"/>
        <v>60.32</v>
      </c>
    </row>
    <row r="668" spans="1:5" x14ac:dyDescent="0.25">
      <c r="A668">
        <v>2666</v>
      </c>
      <c r="B668" s="160" t="s">
        <v>12966</v>
      </c>
      <c r="C668" s="2">
        <v>15.93</v>
      </c>
      <c r="D668" s="2">
        <v>16.05</v>
      </c>
      <c r="E668" s="1">
        <f t="shared" si="21"/>
        <v>16.05</v>
      </c>
    </row>
    <row r="669" spans="1:5" x14ac:dyDescent="0.25">
      <c r="A669" s="138">
        <v>2667</v>
      </c>
      <c r="B669" s="144" t="s">
        <v>627</v>
      </c>
      <c r="C669" s="2">
        <v>2.59</v>
      </c>
      <c r="D669" s="2">
        <v>5.86</v>
      </c>
      <c r="E669" s="1">
        <f t="shared" si="21"/>
        <v>5.86</v>
      </c>
    </row>
    <row r="670" spans="1:5" x14ac:dyDescent="0.25">
      <c r="A670" s="138">
        <v>2668</v>
      </c>
      <c r="B670" s="160" t="s">
        <v>12967</v>
      </c>
      <c r="C670" s="2">
        <v>2.1</v>
      </c>
      <c r="D670" s="2">
        <v>2.59</v>
      </c>
      <c r="E670" s="1">
        <f t="shared" si="21"/>
        <v>2.59</v>
      </c>
    </row>
    <row r="671" spans="1:5" x14ac:dyDescent="0.25">
      <c r="A671" s="138">
        <v>2669</v>
      </c>
      <c r="B671" s="144" t="s">
        <v>628</v>
      </c>
      <c r="C671" s="2">
        <v>0.7</v>
      </c>
      <c r="D671" s="2">
        <v>5.12</v>
      </c>
      <c r="E671" s="1">
        <f t="shared" si="21"/>
        <v>5.12</v>
      </c>
    </row>
    <row r="672" spans="1:5" x14ac:dyDescent="0.25">
      <c r="A672">
        <v>2670</v>
      </c>
      <c r="B672" s="160" t="s">
        <v>12968</v>
      </c>
      <c r="C672" s="2">
        <v>20</v>
      </c>
      <c r="D672" s="2">
        <v>23.14</v>
      </c>
      <c r="E672" s="1">
        <f t="shared" si="21"/>
        <v>23.14</v>
      </c>
    </row>
    <row r="673" spans="1:5" x14ac:dyDescent="0.25">
      <c r="A673">
        <v>2671</v>
      </c>
      <c r="B673" s="144" t="s">
        <v>629</v>
      </c>
      <c r="C673" s="2">
        <v>10</v>
      </c>
      <c r="D673" s="2">
        <v>21</v>
      </c>
      <c r="E673" s="1">
        <f t="shared" si="21"/>
        <v>21</v>
      </c>
    </row>
    <row r="674" spans="1:5" x14ac:dyDescent="0.25">
      <c r="A674">
        <v>2672</v>
      </c>
      <c r="B674" s="144" t="s">
        <v>630</v>
      </c>
      <c r="D674" s="2">
        <v>14.08</v>
      </c>
      <c r="E674" s="1">
        <f t="shared" si="21"/>
        <v>14.08</v>
      </c>
    </row>
    <row r="675" spans="1:5" x14ac:dyDescent="0.25">
      <c r="A675">
        <v>2673</v>
      </c>
      <c r="B675" s="144" t="s">
        <v>631</v>
      </c>
      <c r="C675" s="2">
        <v>0.1</v>
      </c>
      <c r="D675" s="2">
        <v>2.06</v>
      </c>
      <c r="E675" s="1">
        <f t="shared" si="21"/>
        <v>2.06</v>
      </c>
    </row>
    <row r="676" spans="1:5" x14ac:dyDescent="0.25">
      <c r="A676">
        <v>2674</v>
      </c>
      <c r="B676" s="144" t="s">
        <v>632</v>
      </c>
      <c r="D676" s="2">
        <v>3</v>
      </c>
      <c r="E676" s="1">
        <f t="shared" si="21"/>
        <v>3</v>
      </c>
    </row>
    <row r="677" spans="1:5" x14ac:dyDescent="0.25">
      <c r="A677">
        <v>2675</v>
      </c>
      <c r="B677" s="144" t="s">
        <v>633</v>
      </c>
      <c r="C677" s="2">
        <v>40</v>
      </c>
      <c r="D677" s="2">
        <v>3</v>
      </c>
      <c r="E677" s="1">
        <f t="shared" si="21"/>
        <v>40</v>
      </c>
    </row>
    <row r="678" spans="1:5" x14ac:dyDescent="0.25">
      <c r="A678">
        <v>2676</v>
      </c>
      <c r="B678" s="144" t="s">
        <v>634</v>
      </c>
      <c r="D678" s="2">
        <v>16.12</v>
      </c>
      <c r="E678" s="1">
        <f t="shared" si="21"/>
        <v>16.12</v>
      </c>
    </row>
    <row r="679" spans="1:5" x14ac:dyDescent="0.25">
      <c r="A679">
        <v>2677</v>
      </c>
      <c r="B679" s="144" t="s">
        <v>635</v>
      </c>
      <c r="C679" s="2">
        <v>0.1</v>
      </c>
      <c r="D679" s="2">
        <v>2.94</v>
      </c>
      <c r="E679" s="1">
        <f t="shared" si="21"/>
        <v>2.94</v>
      </c>
    </row>
    <row r="680" spans="1:5" x14ac:dyDescent="0.25">
      <c r="A680">
        <v>2678</v>
      </c>
      <c r="B680" s="144" t="s">
        <v>636</v>
      </c>
      <c r="D680" s="2">
        <v>1</v>
      </c>
      <c r="E680" s="1">
        <f t="shared" si="21"/>
        <v>1</v>
      </c>
    </row>
    <row r="681" spans="1:5" x14ac:dyDescent="0.25">
      <c r="A681">
        <v>2679</v>
      </c>
      <c r="B681" s="144" t="s">
        <v>637</v>
      </c>
      <c r="D681" s="2">
        <v>2.59</v>
      </c>
      <c r="E681" s="1">
        <f t="shared" si="21"/>
        <v>2.59</v>
      </c>
    </row>
    <row r="682" spans="1:5" x14ac:dyDescent="0.25">
      <c r="A682">
        <v>2680</v>
      </c>
      <c r="B682" s="160" t="s">
        <v>12969</v>
      </c>
      <c r="D682" s="2">
        <v>3.02</v>
      </c>
      <c r="E682" s="1">
        <f t="shared" si="21"/>
        <v>3.02</v>
      </c>
    </row>
    <row r="683" spans="1:5" x14ac:dyDescent="0.25">
      <c r="A683">
        <v>2681</v>
      </c>
      <c r="B683" s="160" t="s">
        <v>12970</v>
      </c>
      <c r="C683" s="2">
        <v>3</v>
      </c>
      <c r="D683" s="2">
        <v>3.85</v>
      </c>
      <c r="E683" s="1">
        <f t="shared" si="21"/>
        <v>3.85</v>
      </c>
    </row>
    <row r="684" spans="1:5" x14ac:dyDescent="0.25">
      <c r="A684">
        <v>2682</v>
      </c>
      <c r="B684" s="144" t="s">
        <v>638</v>
      </c>
      <c r="C684" s="2">
        <v>2.42</v>
      </c>
      <c r="D684" s="2">
        <v>15.76</v>
      </c>
      <c r="E684" s="1">
        <f t="shared" si="21"/>
        <v>15.76</v>
      </c>
    </row>
    <row r="685" spans="1:5" x14ac:dyDescent="0.25">
      <c r="A685">
        <v>2683</v>
      </c>
      <c r="B685" s="144" t="s">
        <v>639</v>
      </c>
      <c r="C685" s="2">
        <v>3</v>
      </c>
      <c r="D685" s="2">
        <v>3.81</v>
      </c>
      <c r="E685" s="1">
        <f t="shared" si="21"/>
        <v>3.81</v>
      </c>
    </row>
    <row r="686" spans="1:5" x14ac:dyDescent="0.25">
      <c r="A686">
        <v>2684</v>
      </c>
      <c r="B686" s="160" t="s">
        <v>12971</v>
      </c>
      <c r="C686" s="2">
        <v>5</v>
      </c>
      <c r="D686" s="2">
        <v>3.07</v>
      </c>
      <c r="E686" s="1">
        <f t="shared" si="21"/>
        <v>5</v>
      </c>
    </row>
    <row r="687" spans="1:5" x14ac:dyDescent="0.25">
      <c r="A687">
        <v>2685</v>
      </c>
      <c r="B687" s="160" t="s">
        <v>12972</v>
      </c>
      <c r="D687" s="2">
        <v>5.31</v>
      </c>
      <c r="E687" s="1">
        <f t="shared" si="21"/>
        <v>5.31</v>
      </c>
    </row>
    <row r="688" spans="1:5" x14ac:dyDescent="0.25">
      <c r="A688">
        <v>2686</v>
      </c>
      <c r="B688" s="160" t="s">
        <v>12973</v>
      </c>
      <c r="C688" s="2">
        <v>5</v>
      </c>
      <c r="D688" s="2">
        <v>3.7</v>
      </c>
      <c r="E688" s="1">
        <f t="shared" si="21"/>
        <v>5</v>
      </c>
    </row>
    <row r="689" spans="1:5" x14ac:dyDescent="0.25">
      <c r="A689">
        <v>2687</v>
      </c>
      <c r="B689" s="160" t="s">
        <v>12974</v>
      </c>
      <c r="C689" s="2">
        <v>5</v>
      </c>
      <c r="D689" s="2">
        <v>2.89</v>
      </c>
      <c r="E689" s="1">
        <f t="shared" si="21"/>
        <v>5</v>
      </c>
    </row>
    <row r="690" spans="1:5" x14ac:dyDescent="0.25">
      <c r="A690">
        <v>2688</v>
      </c>
      <c r="B690" s="160" t="s">
        <v>12975</v>
      </c>
      <c r="C690" s="2">
        <v>5</v>
      </c>
      <c r="D690" s="2">
        <v>6.5</v>
      </c>
      <c r="E690" s="1">
        <f t="shared" si="21"/>
        <v>6.5</v>
      </c>
    </row>
    <row r="691" spans="1:5" x14ac:dyDescent="0.25">
      <c r="A691">
        <v>2689</v>
      </c>
      <c r="B691" s="160" t="s">
        <v>12976</v>
      </c>
      <c r="C691" s="2">
        <v>5</v>
      </c>
      <c r="D691" s="2">
        <v>6.32</v>
      </c>
      <c r="E691" s="1">
        <f t="shared" si="21"/>
        <v>6.32</v>
      </c>
    </row>
    <row r="692" spans="1:5" x14ac:dyDescent="0.25">
      <c r="A692">
        <v>2690</v>
      </c>
      <c r="B692" s="144" t="s">
        <v>640</v>
      </c>
      <c r="C692" s="2">
        <v>5</v>
      </c>
      <c r="D692" s="2">
        <v>6</v>
      </c>
      <c r="E692" s="1">
        <f t="shared" si="21"/>
        <v>6</v>
      </c>
    </row>
    <row r="693" spans="1:5" x14ac:dyDescent="0.25">
      <c r="A693">
        <v>2690</v>
      </c>
      <c r="B693" s="142" t="s">
        <v>641</v>
      </c>
      <c r="C693" s="2">
        <v>10</v>
      </c>
      <c r="D693" s="2">
        <v>8.1300000000000008</v>
      </c>
      <c r="E693" s="1">
        <f t="shared" si="21"/>
        <v>10</v>
      </c>
    </row>
    <row r="694" spans="1:5" x14ac:dyDescent="0.25">
      <c r="A694">
        <v>2691</v>
      </c>
      <c r="B694" s="144" t="s">
        <v>642</v>
      </c>
      <c r="C694" s="2">
        <v>5</v>
      </c>
      <c r="D694" s="2">
        <v>2</v>
      </c>
      <c r="E694" s="1">
        <f t="shared" si="21"/>
        <v>5</v>
      </c>
    </row>
    <row r="695" spans="1:5" x14ac:dyDescent="0.25">
      <c r="A695">
        <v>2692</v>
      </c>
      <c r="B695" s="144" t="s">
        <v>643</v>
      </c>
      <c r="C695" s="2">
        <v>10</v>
      </c>
      <c r="D695" s="2">
        <v>4</v>
      </c>
      <c r="E695" s="1">
        <f t="shared" si="21"/>
        <v>10</v>
      </c>
    </row>
    <row r="696" spans="1:5" x14ac:dyDescent="0.25">
      <c r="A696">
        <v>2693</v>
      </c>
      <c r="B696" s="144" t="s">
        <v>644</v>
      </c>
      <c r="C696" s="2">
        <v>20</v>
      </c>
      <c r="D696" s="2">
        <v>17</v>
      </c>
      <c r="E696" s="1">
        <f t="shared" si="21"/>
        <v>20</v>
      </c>
    </row>
    <row r="697" spans="1:5" x14ac:dyDescent="0.25">
      <c r="A697">
        <v>2694</v>
      </c>
      <c r="B697" s="144" t="s">
        <v>645</v>
      </c>
      <c r="C697" s="2">
        <v>20</v>
      </c>
      <c r="D697" s="2">
        <v>7.78</v>
      </c>
      <c r="E697" s="1">
        <f t="shared" si="21"/>
        <v>20</v>
      </c>
    </row>
    <row r="698" spans="1:5" x14ac:dyDescent="0.25">
      <c r="A698">
        <v>2695</v>
      </c>
      <c r="B698" s="144" t="s">
        <v>646</v>
      </c>
      <c r="C698" s="2">
        <v>3</v>
      </c>
      <c r="D698" s="2">
        <v>1.04</v>
      </c>
      <c r="E698" s="1">
        <f t="shared" si="21"/>
        <v>3</v>
      </c>
    </row>
    <row r="699" spans="1:5" x14ac:dyDescent="0.25">
      <c r="A699">
        <v>2696</v>
      </c>
      <c r="B699" s="144" t="s">
        <v>647</v>
      </c>
      <c r="D699" s="2">
        <v>0.11</v>
      </c>
      <c r="E699" s="1" t="s">
        <v>13246</v>
      </c>
    </row>
    <row r="700" spans="1:5" x14ac:dyDescent="0.25">
      <c r="A700">
        <v>2697</v>
      </c>
      <c r="B700" s="160" t="s">
        <v>12977</v>
      </c>
      <c r="C700" s="2">
        <v>2</v>
      </c>
      <c r="D700" s="2">
        <v>8.9600000000000009</v>
      </c>
      <c r="E700" s="1">
        <f t="shared" ref="E700:E744" si="22">IF(C700&gt;D700,C700,D700)</f>
        <v>8.9600000000000009</v>
      </c>
    </row>
    <row r="701" spans="1:5" x14ac:dyDescent="0.25">
      <c r="A701">
        <v>2698</v>
      </c>
      <c r="B701" s="144" t="s">
        <v>648</v>
      </c>
      <c r="C701" s="2">
        <v>2.5499999999999998</v>
      </c>
      <c r="D701" s="2">
        <v>2.09</v>
      </c>
      <c r="E701" s="1">
        <f t="shared" si="22"/>
        <v>2.5499999999999998</v>
      </c>
    </row>
    <row r="702" spans="1:5" x14ac:dyDescent="0.25">
      <c r="A702">
        <v>2699</v>
      </c>
      <c r="B702" s="144" t="s">
        <v>649</v>
      </c>
      <c r="C702" s="2">
        <v>5</v>
      </c>
      <c r="D702" s="2">
        <v>4.04</v>
      </c>
      <c r="E702" s="1">
        <f t="shared" si="22"/>
        <v>5</v>
      </c>
    </row>
    <row r="703" spans="1:5" x14ac:dyDescent="0.25">
      <c r="A703">
        <v>2700</v>
      </c>
      <c r="B703" s="144" t="s">
        <v>650</v>
      </c>
      <c r="C703" s="2">
        <v>9</v>
      </c>
      <c r="D703" s="2">
        <v>11</v>
      </c>
      <c r="E703" s="1">
        <f t="shared" si="22"/>
        <v>11</v>
      </c>
    </row>
    <row r="704" spans="1:5" x14ac:dyDescent="0.25">
      <c r="A704">
        <v>2701</v>
      </c>
      <c r="B704" s="144" t="s">
        <v>651</v>
      </c>
      <c r="D704" s="2">
        <v>3.05</v>
      </c>
      <c r="E704" s="1">
        <f t="shared" si="22"/>
        <v>3.05</v>
      </c>
    </row>
    <row r="705" spans="1:5" x14ac:dyDescent="0.25">
      <c r="A705">
        <v>2702</v>
      </c>
      <c r="B705" s="144" t="s">
        <v>652</v>
      </c>
      <c r="C705" s="2">
        <v>2</v>
      </c>
      <c r="D705" s="2">
        <v>2</v>
      </c>
      <c r="E705" s="1">
        <f t="shared" si="22"/>
        <v>2</v>
      </c>
    </row>
    <row r="706" spans="1:5" x14ac:dyDescent="0.25">
      <c r="A706">
        <v>2703</v>
      </c>
      <c r="B706" s="144" t="s">
        <v>653</v>
      </c>
      <c r="C706" s="2">
        <v>1</v>
      </c>
      <c r="D706" s="2">
        <v>1.81</v>
      </c>
      <c r="E706" s="1">
        <f t="shared" si="22"/>
        <v>1.81</v>
      </c>
    </row>
    <row r="707" spans="1:5" x14ac:dyDescent="0.25">
      <c r="A707">
        <v>2704</v>
      </c>
      <c r="B707" s="144" t="s">
        <v>654</v>
      </c>
      <c r="C707" s="2">
        <v>1</v>
      </c>
      <c r="D707" s="2">
        <v>4.3</v>
      </c>
      <c r="E707" s="1">
        <f t="shared" si="22"/>
        <v>4.3</v>
      </c>
    </row>
    <row r="708" spans="1:5" x14ac:dyDescent="0.25">
      <c r="A708">
        <v>2705</v>
      </c>
      <c r="B708" s="144" t="s">
        <v>655</v>
      </c>
      <c r="C708" s="2">
        <v>2</v>
      </c>
      <c r="D708" s="2">
        <v>2</v>
      </c>
      <c r="E708" s="1">
        <f t="shared" si="22"/>
        <v>2</v>
      </c>
    </row>
    <row r="709" spans="1:5" x14ac:dyDescent="0.25">
      <c r="A709">
        <v>2706</v>
      </c>
      <c r="B709" s="144" t="s">
        <v>656</v>
      </c>
      <c r="D709" s="2">
        <v>1.1299999999999999</v>
      </c>
      <c r="E709" s="1">
        <f t="shared" si="22"/>
        <v>1.1299999999999999</v>
      </c>
    </row>
    <row r="710" spans="1:5" x14ac:dyDescent="0.25">
      <c r="A710">
        <v>2707</v>
      </c>
      <c r="B710" s="144" t="s">
        <v>657</v>
      </c>
      <c r="C710" s="2">
        <v>0.5</v>
      </c>
      <c r="D710" s="2">
        <v>2.8</v>
      </c>
      <c r="E710" s="1">
        <f t="shared" si="22"/>
        <v>2.8</v>
      </c>
    </row>
    <row r="711" spans="1:5" x14ac:dyDescent="0.25">
      <c r="A711">
        <v>2708</v>
      </c>
      <c r="B711" s="144" t="s">
        <v>658</v>
      </c>
      <c r="C711" s="2">
        <v>5</v>
      </c>
      <c r="D711" s="2">
        <v>10.16</v>
      </c>
      <c r="E711" s="1">
        <f t="shared" si="22"/>
        <v>10.16</v>
      </c>
    </row>
    <row r="712" spans="1:5" x14ac:dyDescent="0.25">
      <c r="A712">
        <v>2709</v>
      </c>
      <c r="B712" s="144" t="s">
        <v>659</v>
      </c>
      <c r="C712" s="2">
        <v>3</v>
      </c>
      <c r="D712" s="2">
        <v>3.5</v>
      </c>
      <c r="E712" s="1">
        <f t="shared" si="22"/>
        <v>3.5</v>
      </c>
    </row>
    <row r="713" spans="1:5" x14ac:dyDescent="0.25">
      <c r="A713">
        <v>2710</v>
      </c>
      <c r="B713" s="144" t="s">
        <v>660</v>
      </c>
      <c r="D713" s="2">
        <v>0.01</v>
      </c>
      <c r="E713" s="1" t="s">
        <v>13246</v>
      </c>
    </row>
    <row r="714" spans="1:5" x14ac:dyDescent="0.25">
      <c r="A714">
        <v>2711</v>
      </c>
      <c r="B714" s="144" t="s">
        <v>661</v>
      </c>
      <c r="C714" s="2">
        <v>2.65</v>
      </c>
      <c r="D714" s="2">
        <v>16.329999999999998</v>
      </c>
      <c r="E714" s="1">
        <f t="shared" si="22"/>
        <v>16.329999999999998</v>
      </c>
    </row>
    <row r="715" spans="1:5" x14ac:dyDescent="0.25">
      <c r="A715">
        <v>2712</v>
      </c>
      <c r="B715" s="144" t="s">
        <v>662</v>
      </c>
      <c r="C715" s="2">
        <v>3</v>
      </c>
      <c r="D715" s="2">
        <v>19.62</v>
      </c>
      <c r="E715" s="1">
        <f t="shared" si="22"/>
        <v>19.62</v>
      </c>
    </row>
    <row r="716" spans="1:5" x14ac:dyDescent="0.25">
      <c r="A716">
        <v>2713</v>
      </c>
      <c r="B716" s="160" t="s">
        <v>12978</v>
      </c>
      <c r="C716" s="2">
        <v>2</v>
      </c>
      <c r="D716" s="2">
        <v>6.53</v>
      </c>
      <c r="E716" s="1">
        <f t="shared" si="22"/>
        <v>6.53</v>
      </c>
    </row>
    <row r="717" spans="1:5" x14ac:dyDescent="0.25">
      <c r="A717">
        <v>2714</v>
      </c>
      <c r="B717" s="160" t="s">
        <v>12979</v>
      </c>
      <c r="D717" s="2">
        <v>14.74</v>
      </c>
      <c r="E717" s="1">
        <f t="shared" si="22"/>
        <v>14.74</v>
      </c>
    </row>
    <row r="718" spans="1:5" x14ac:dyDescent="0.25">
      <c r="A718">
        <v>2715</v>
      </c>
      <c r="B718" s="144" t="s">
        <v>663</v>
      </c>
      <c r="D718" s="2">
        <v>35</v>
      </c>
      <c r="E718" s="1">
        <f t="shared" si="22"/>
        <v>35</v>
      </c>
    </row>
    <row r="719" spans="1:5" x14ac:dyDescent="0.25">
      <c r="A719">
        <v>2716</v>
      </c>
      <c r="B719" s="144" t="s">
        <v>664</v>
      </c>
      <c r="C719" s="2">
        <v>1</v>
      </c>
      <c r="D719" s="2">
        <v>3.21</v>
      </c>
      <c r="E719" s="1">
        <f t="shared" si="22"/>
        <v>3.21</v>
      </c>
    </row>
    <row r="720" spans="1:5" x14ac:dyDescent="0.25">
      <c r="A720">
        <v>2717</v>
      </c>
      <c r="B720" s="144" t="s">
        <v>665</v>
      </c>
      <c r="C720" s="2">
        <v>10</v>
      </c>
      <c r="D720" s="2">
        <v>12</v>
      </c>
      <c r="E720" s="1">
        <f t="shared" si="22"/>
        <v>12</v>
      </c>
    </row>
    <row r="721" spans="1:5" x14ac:dyDescent="0.25">
      <c r="A721">
        <v>2718</v>
      </c>
      <c r="B721" s="144" t="s">
        <v>666</v>
      </c>
      <c r="C721" s="2">
        <v>7.79</v>
      </c>
      <c r="D721" s="2">
        <v>21.56</v>
      </c>
      <c r="E721" s="1">
        <f t="shared" si="22"/>
        <v>21.56</v>
      </c>
    </row>
    <row r="722" spans="1:5" x14ac:dyDescent="0.25">
      <c r="A722">
        <v>2719</v>
      </c>
      <c r="B722" s="144" t="s">
        <v>667</v>
      </c>
      <c r="C722" s="2">
        <v>12.06</v>
      </c>
      <c r="D722" s="2">
        <v>29.07</v>
      </c>
      <c r="E722" s="1">
        <f t="shared" si="22"/>
        <v>29.07</v>
      </c>
    </row>
    <row r="723" spans="1:5" x14ac:dyDescent="0.25">
      <c r="A723">
        <v>2720</v>
      </c>
      <c r="B723" s="144" t="s">
        <v>668</v>
      </c>
      <c r="C723" s="2">
        <v>0.5</v>
      </c>
      <c r="D723" s="2">
        <v>3.49</v>
      </c>
      <c r="E723" s="1">
        <f t="shared" si="22"/>
        <v>3.49</v>
      </c>
    </row>
    <row r="724" spans="1:5" x14ac:dyDescent="0.25">
      <c r="A724">
        <v>2721</v>
      </c>
      <c r="B724" s="144" t="s">
        <v>669</v>
      </c>
      <c r="D724" s="2">
        <v>30</v>
      </c>
      <c r="E724" s="1">
        <f t="shared" si="22"/>
        <v>30</v>
      </c>
    </row>
    <row r="725" spans="1:5" x14ac:dyDescent="0.25">
      <c r="A725">
        <v>2722</v>
      </c>
      <c r="B725" s="144" t="s">
        <v>670</v>
      </c>
      <c r="D725" s="2">
        <v>5.05</v>
      </c>
      <c r="E725" s="1">
        <f t="shared" si="22"/>
        <v>5.05</v>
      </c>
    </row>
    <row r="726" spans="1:5" x14ac:dyDescent="0.25">
      <c r="A726">
        <v>2723</v>
      </c>
      <c r="B726" s="144" t="s">
        <v>12980</v>
      </c>
      <c r="C726" s="2">
        <v>0.49</v>
      </c>
      <c r="D726" s="2">
        <v>0.94</v>
      </c>
      <c r="E726" s="1">
        <f t="shared" si="22"/>
        <v>0.94</v>
      </c>
    </row>
    <row r="727" spans="1:5" x14ac:dyDescent="0.25">
      <c r="A727">
        <v>2724</v>
      </c>
      <c r="B727" s="144" t="s">
        <v>671</v>
      </c>
      <c r="C727" s="2">
        <v>5</v>
      </c>
      <c r="D727" s="2">
        <v>11.25</v>
      </c>
      <c r="E727" s="1">
        <f t="shared" si="22"/>
        <v>11.25</v>
      </c>
    </row>
    <row r="728" spans="1:5" x14ac:dyDescent="0.25">
      <c r="A728">
        <v>2725</v>
      </c>
      <c r="B728" s="144" t="s">
        <v>672</v>
      </c>
      <c r="D728" s="2">
        <v>11.07</v>
      </c>
      <c r="E728" s="1">
        <f t="shared" si="22"/>
        <v>11.07</v>
      </c>
    </row>
    <row r="729" spans="1:5" x14ac:dyDescent="0.25">
      <c r="A729">
        <v>2726</v>
      </c>
      <c r="B729" s="144" t="s">
        <v>673</v>
      </c>
      <c r="C729" s="2">
        <v>1</v>
      </c>
      <c r="D729" s="2">
        <v>2.34</v>
      </c>
      <c r="E729" s="1">
        <f t="shared" si="22"/>
        <v>2.34</v>
      </c>
    </row>
    <row r="730" spans="1:5" x14ac:dyDescent="0.25">
      <c r="A730">
        <v>2727</v>
      </c>
      <c r="B730" s="144" t="s">
        <v>674</v>
      </c>
      <c r="D730" s="2">
        <v>5</v>
      </c>
      <c r="E730" s="1">
        <f t="shared" si="22"/>
        <v>5</v>
      </c>
    </row>
    <row r="731" spans="1:5" x14ac:dyDescent="0.25">
      <c r="A731">
        <v>2728</v>
      </c>
      <c r="B731" s="144" t="s">
        <v>675</v>
      </c>
      <c r="C731" s="2">
        <v>1</v>
      </c>
      <c r="D731" s="2">
        <v>6.94</v>
      </c>
      <c r="E731" s="1">
        <f t="shared" si="22"/>
        <v>6.94</v>
      </c>
    </row>
    <row r="732" spans="1:5" x14ac:dyDescent="0.25">
      <c r="A732">
        <v>2729</v>
      </c>
      <c r="B732" s="144" t="s">
        <v>676</v>
      </c>
      <c r="C732" s="2">
        <v>0.33</v>
      </c>
      <c r="D732" s="2">
        <v>5.03</v>
      </c>
      <c r="E732" s="1">
        <f t="shared" si="22"/>
        <v>5.03</v>
      </c>
    </row>
    <row r="733" spans="1:5" x14ac:dyDescent="0.25">
      <c r="A733">
        <v>2730</v>
      </c>
      <c r="B733" s="144" t="s">
        <v>677</v>
      </c>
      <c r="D733" s="2">
        <v>26.98</v>
      </c>
      <c r="E733" s="1">
        <f t="shared" si="22"/>
        <v>26.98</v>
      </c>
    </row>
    <row r="734" spans="1:5" x14ac:dyDescent="0.25">
      <c r="A734">
        <v>2731</v>
      </c>
      <c r="B734" s="144" t="s">
        <v>678</v>
      </c>
      <c r="D734" s="2">
        <v>25</v>
      </c>
      <c r="E734" s="1">
        <f t="shared" si="22"/>
        <v>25</v>
      </c>
    </row>
    <row r="735" spans="1:5" x14ac:dyDescent="0.25">
      <c r="A735">
        <v>2732</v>
      </c>
      <c r="B735" s="160" t="s">
        <v>12981</v>
      </c>
      <c r="D735" s="2">
        <v>17</v>
      </c>
      <c r="E735" s="1">
        <f t="shared" si="22"/>
        <v>17</v>
      </c>
    </row>
    <row r="736" spans="1:5" x14ac:dyDescent="0.25">
      <c r="A736">
        <v>2733</v>
      </c>
      <c r="B736" s="144" t="s">
        <v>679</v>
      </c>
      <c r="C736" s="2">
        <v>1.73</v>
      </c>
      <c r="D736" s="2">
        <v>49.73</v>
      </c>
      <c r="E736" s="1">
        <f t="shared" si="22"/>
        <v>49.73</v>
      </c>
    </row>
    <row r="737" spans="1:5" x14ac:dyDescent="0.25">
      <c r="A737">
        <v>2734</v>
      </c>
      <c r="B737" s="144" t="s">
        <v>680</v>
      </c>
      <c r="D737" s="2">
        <v>10.25</v>
      </c>
      <c r="E737" s="1">
        <f t="shared" si="22"/>
        <v>10.25</v>
      </c>
    </row>
    <row r="738" spans="1:5" x14ac:dyDescent="0.25">
      <c r="A738">
        <v>2735</v>
      </c>
      <c r="B738" s="144" t="s">
        <v>681</v>
      </c>
      <c r="D738" s="2">
        <v>1.8</v>
      </c>
      <c r="E738" s="1">
        <f t="shared" si="22"/>
        <v>1.8</v>
      </c>
    </row>
    <row r="739" spans="1:5" x14ac:dyDescent="0.25">
      <c r="A739">
        <v>2736</v>
      </c>
      <c r="B739" s="144" t="s">
        <v>682</v>
      </c>
      <c r="D739" s="2">
        <v>26</v>
      </c>
      <c r="E739" s="1">
        <f t="shared" si="22"/>
        <v>26</v>
      </c>
    </row>
    <row r="740" spans="1:5" x14ac:dyDescent="0.25">
      <c r="A740">
        <v>2737</v>
      </c>
      <c r="B740" s="144" t="s">
        <v>683</v>
      </c>
      <c r="D740" s="2">
        <v>7.5</v>
      </c>
      <c r="E740" s="1">
        <f t="shared" si="22"/>
        <v>7.5</v>
      </c>
    </row>
    <row r="741" spans="1:5" x14ac:dyDescent="0.25">
      <c r="A741">
        <v>2738</v>
      </c>
      <c r="B741" s="144" t="s">
        <v>684</v>
      </c>
      <c r="D741" s="2">
        <v>8</v>
      </c>
      <c r="E741" s="1">
        <f t="shared" si="22"/>
        <v>8</v>
      </c>
    </row>
    <row r="742" spans="1:5" x14ac:dyDescent="0.25">
      <c r="A742">
        <v>2739</v>
      </c>
      <c r="B742" s="144" t="s">
        <v>685</v>
      </c>
      <c r="D742" s="2">
        <v>9</v>
      </c>
      <c r="E742" s="1">
        <f t="shared" si="22"/>
        <v>9</v>
      </c>
    </row>
    <row r="743" spans="1:5" x14ac:dyDescent="0.25">
      <c r="A743">
        <v>2740</v>
      </c>
      <c r="B743" s="144" t="s">
        <v>686</v>
      </c>
      <c r="C743" s="2">
        <v>5</v>
      </c>
      <c r="D743" s="2">
        <v>1</v>
      </c>
      <c r="E743" s="1">
        <f t="shared" si="22"/>
        <v>5</v>
      </c>
    </row>
    <row r="744" spans="1:5" x14ac:dyDescent="0.25">
      <c r="A744">
        <v>2741</v>
      </c>
      <c r="B744" s="144" t="s">
        <v>687</v>
      </c>
      <c r="C744" s="2">
        <v>3</v>
      </c>
      <c r="D744" s="2">
        <v>3</v>
      </c>
      <c r="E744" s="1">
        <f t="shared" si="22"/>
        <v>3</v>
      </c>
    </row>
    <row r="745" spans="1:5" x14ac:dyDescent="0.25">
      <c r="A745">
        <v>2742</v>
      </c>
      <c r="B745" s="144" t="s">
        <v>688</v>
      </c>
      <c r="C745" s="2">
        <v>10</v>
      </c>
      <c r="D745" s="2">
        <v>17.149999999999999</v>
      </c>
      <c r="E745" s="1" t="s">
        <v>13246</v>
      </c>
    </row>
    <row r="746" spans="1:5" x14ac:dyDescent="0.25">
      <c r="A746">
        <v>2743</v>
      </c>
      <c r="B746" s="144" t="s">
        <v>12982</v>
      </c>
      <c r="D746" s="2">
        <v>1.61</v>
      </c>
      <c r="E746" s="1">
        <f t="shared" ref="E746:E758" si="23">IF(C746&gt;D746,C746,D746)</f>
        <v>1.61</v>
      </c>
    </row>
    <row r="747" spans="1:5" x14ac:dyDescent="0.25">
      <c r="A747">
        <v>2744</v>
      </c>
      <c r="B747" s="144" t="s">
        <v>689</v>
      </c>
      <c r="D747" s="2">
        <v>3.09</v>
      </c>
      <c r="E747" s="1">
        <f t="shared" si="23"/>
        <v>3.09</v>
      </c>
    </row>
    <row r="748" spans="1:5" x14ac:dyDescent="0.25">
      <c r="A748">
        <v>2745</v>
      </c>
      <c r="B748" s="144" t="s">
        <v>690</v>
      </c>
      <c r="C748" s="2">
        <v>61.64</v>
      </c>
      <c r="D748" s="2">
        <v>101</v>
      </c>
      <c r="E748" s="1">
        <f t="shared" si="23"/>
        <v>101</v>
      </c>
    </row>
    <row r="749" spans="1:5" x14ac:dyDescent="0.25">
      <c r="A749">
        <v>2746</v>
      </c>
      <c r="B749" s="144" t="s">
        <v>691</v>
      </c>
      <c r="C749" s="2">
        <v>1.8</v>
      </c>
      <c r="D749" s="2">
        <v>1.67</v>
      </c>
      <c r="E749" s="1">
        <f t="shared" si="23"/>
        <v>1.8</v>
      </c>
    </row>
    <row r="750" spans="1:5" x14ac:dyDescent="0.25">
      <c r="A750">
        <v>2747</v>
      </c>
      <c r="B750" s="144" t="s">
        <v>692</v>
      </c>
      <c r="C750" s="2">
        <v>0.5</v>
      </c>
      <c r="D750" s="2">
        <v>1.89</v>
      </c>
      <c r="E750" s="1">
        <f t="shared" si="23"/>
        <v>1.89</v>
      </c>
    </row>
    <row r="751" spans="1:5" x14ac:dyDescent="0.25">
      <c r="A751">
        <v>2748</v>
      </c>
      <c r="B751" s="144" t="s">
        <v>693</v>
      </c>
      <c r="D751" s="2">
        <v>2.25</v>
      </c>
      <c r="E751" s="1">
        <f t="shared" si="23"/>
        <v>2.25</v>
      </c>
    </row>
    <row r="752" spans="1:5" x14ac:dyDescent="0.25">
      <c r="A752">
        <v>2749</v>
      </c>
      <c r="B752" s="144" t="s">
        <v>694</v>
      </c>
      <c r="C752" s="2">
        <v>0.55000000000000004</v>
      </c>
      <c r="D752" s="2">
        <v>4.3499999999999996</v>
      </c>
      <c r="E752" s="1">
        <f t="shared" si="23"/>
        <v>4.3499999999999996</v>
      </c>
    </row>
    <row r="753" spans="1:5" x14ac:dyDescent="0.25">
      <c r="A753">
        <v>2750</v>
      </c>
      <c r="B753" s="144" t="s">
        <v>695</v>
      </c>
      <c r="D753" s="2">
        <v>18</v>
      </c>
      <c r="E753" s="1">
        <f t="shared" si="23"/>
        <v>18</v>
      </c>
    </row>
    <row r="754" spans="1:5" x14ac:dyDescent="0.25">
      <c r="A754">
        <v>2751</v>
      </c>
      <c r="B754" s="142" t="s">
        <v>696</v>
      </c>
      <c r="C754" s="2">
        <v>0.5</v>
      </c>
      <c r="D754" s="2">
        <v>7.15</v>
      </c>
      <c r="E754" s="1">
        <f t="shared" si="23"/>
        <v>7.15</v>
      </c>
    </row>
    <row r="755" spans="1:5" x14ac:dyDescent="0.25">
      <c r="A755">
        <v>2752</v>
      </c>
      <c r="B755" s="144" t="s">
        <v>697</v>
      </c>
      <c r="D755" s="2">
        <v>22.25</v>
      </c>
      <c r="E755" s="1">
        <f t="shared" si="23"/>
        <v>22.25</v>
      </c>
    </row>
    <row r="756" spans="1:5" x14ac:dyDescent="0.25">
      <c r="A756">
        <v>2753</v>
      </c>
      <c r="B756" s="144" t="s">
        <v>698</v>
      </c>
      <c r="C756" s="2">
        <v>10</v>
      </c>
      <c r="D756" s="2">
        <v>20</v>
      </c>
      <c r="E756" s="1">
        <f t="shared" si="23"/>
        <v>20</v>
      </c>
    </row>
    <row r="757" spans="1:5" x14ac:dyDescent="0.25">
      <c r="A757">
        <v>2754</v>
      </c>
      <c r="B757" s="144" t="s">
        <v>699</v>
      </c>
      <c r="D757" s="2">
        <v>6</v>
      </c>
      <c r="E757" s="1">
        <f t="shared" si="23"/>
        <v>6</v>
      </c>
    </row>
    <row r="758" spans="1:5" x14ac:dyDescent="0.25">
      <c r="A758">
        <v>2755</v>
      </c>
      <c r="B758" s="144" t="s">
        <v>700</v>
      </c>
      <c r="C758" s="2">
        <v>8.17</v>
      </c>
      <c r="D758" s="2">
        <v>3.84</v>
      </c>
      <c r="E758" s="1">
        <f t="shared" si="23"/>
        <v>8.17</v>
      </c>
    </row>
    <row r="759" spans="1:5" x14ac:dyDescent="0.25">
      <c r="A759">
        <v>2756</v>
      </c>
      <c r="B759" s="144" t="s">
        <v>701</v>
      </c>
      <c r="D759" s="2">
        <v>0.04</v>
      </c>
      <c r="E759" s="1" t="s">
        <v>13246</v>
      </c>
    </row>
    <row r="760" spans="1:5" x14ac:dyDescent="0.25">
      <c r="A760">
        <v>2757</v>
      </c>
      <c r="B760" s="144" t="s">
        <v>702</v>
      </c>
      <c r="C760" s="2">
        <v>146.6</v>
      </c>
      <c r="D760" s="2">
        <v>29.41</v>
      </c>
      <c r="E760" s="1" t="s">
        <v>13246</v>
      </c>
    </row>
    <row r="761" spans="1:5" x14ac:dyDescent="0.25">
      <c r="A761">
        <v>2758</v>
      </c>
      <c r="B761" s="144" t="s">
        <v>703</v>
      </c>
      <c r="C761" s="2" t="s">
        <v>22</v>
      </c>
      <c r="D761" s="2" t="s">
        <v>22</v>
      </c>
      <c r="E761" s="1" t="s">
        <v>22</v>
      </c>
    </row>
    <row r="762" spans="1:5" x14ac:dyDescent="0.25">
      <c r="A762">
        <v>2759</v>
      </c>
      <c r="B762" s="144" t="s">
        <v>704</v>
      </c>
      <c r="C762" s="2">
        <v>0.5</v>
      </c>
      <c r="D762" s="2">
        <v>0.53</v>
      </c>
      <c r="E762" s="1" t="s">
        <v>13246</v>
      </c>
    </row>
    <row r="763" spans="1:5" x14ac:dyDescent="0.25">
      <c r="A763">
        <v>2760</v>
      </c>
      <c r="B763" s="144" t="s">
        <v>705</v>
      </c>
      <c r="D763" s="2" t="s">
        <v>22</v>
      </c>
      <c r="E763" s="1" t="s">
        <v>13303</v>
      </c>
    </row>
    <row r="764" spans="1:5" x14ac:dyDescent="0.25">
      <c r="A764">
        <v>2761</v>
      </c>
      <c r="B764" s="144" t="s">
        <v>706</v>
      </c>
      <c r="D764" s="2" t="s">
        <v>22</v>
      </c>
      <c r="E764" s="1" t="s">
        <v>13303</v>
      </c>
    </row>
    <row r="765" spans="1:5" x14ac:dyDescent="0.25">
      <c r="A765">
        <v>2762</v>
      </c>
      <c r="B765" s="144" t="s">
        <v>13888</v>
      </c>
      <c r="C765" s="2">
        <v>5</v>
      </c>
      <c r="D765" s="2">
        <v>11.15</v>
      </c>
      <c r="E765" s="1">
        <f>IF(C765&gt;D765,C765,D765)</f>
        <v>11.15</v>
      </c>
    </row>
    <row r="766" spans="1:5" x14ac:dyDescent="0.25">
      <c r="A766">
        <v>2763</v>
      </c>
      <c r="B766" s="144" t="s">
        <v>707</v>
      </c>
      <c r="D766" s="2">
        <v>2</v>
      </c>
      <c r="E766" s="1">
        <f>IF(C766&gt;D766,C766,D766)</f>
        <v>2</v>
      </c>
    </row>
    <row r="767" spans="1:5" x14ac:dyDescent="0.25">
      <c r="A767">
        <v>2764</v>
      </c>
      <c r="B767" s="144" t="s">
        <v>708</v>
      </c>
      <c r="C767" s="2">
        <v>4</v>
      </c>
      <c r="D767" s="2">
        <v>5</v>
      </c>
      <c r="E767" s="1">
        <f>IF(C767&gt;D767,C767,D767)</f>
        <v>5</v>
      </c>
    </row>
    <row r="768" spans="1:5" x14ac:dyDescent="0.25">
      <c r="A768">
        <v>2765</v>
      </c>
      <c r="B768" s="144" t="s">
        <v>709</v>
      </c>
      <c r="D768" s="2">
        <v>250</v>
      </c>
      <c r="E768" s="1" t="s">
        <v>13303</v>
      </c>
    </row>
    <row r="769" spans="1:5" x14ac:dyDescent="0.25">
      <c r="A769">
        <v>2766</v>
      </c>
      <c r="B769" s="144" t="s">
        <v>710</v>
      </c>
      <c r="C769" s="2">
        <v>25</v>
      </c>
      <c r="D769" s="2">
        <v>7.5</v>
      </c>
      <c r="E769" s="1" t="s">
        <v>11529</v>
      </c>
    </row>
    <row r="770" spans="1:5" x14ac:dyDescent="0.25">
      <c r="A770">
        <v>2767</v>
      </c>
      <c r="B770" s="160" t="s">
        <v>12983</v>
      </c>
      <c r="D770" s="2">
        <v>5.95</v>
      </c>
      <c r="E770" s="1">
        <f>IF(C770&gt;D770,C770,D770)</f>
        <v>5.95</v>
      </c>
    </row>
    <row r="771" spans="1:5" x14ac:dyDescent="0.25">
      <c r="A771">
        <v>2768</v>
      </c>
      <c r="B771" s="160" t="s">
        <v>12984</v>
      </c>
      <c r="C771" s="2">
        <v>0.3</v>
      </c>
      <c r="D771" s="2">
        <v>7.73</v>
      </c>
      <c r="E771" s="1">
        <f>IF(C771&gt;D771,C771,D771)</f>
        <v>7.73</v>
      </c>
    </row>
    <row r="772" spans="1:5" x14ac:dyDescent="0.25">
      <c r="A772">
        <v>2769</v>
      </c>
      <c r="B772" s="142" t="s">
        <v>711</v>
      </c>
      <c r="C772" s="2">
        <v>175</v>
      </c>
      <c r="D772" s="2">
        <v>38.42</v>
      </c>
      <c r="E772" s="1" t="s">
        <v>13246</v>
      </c>
    </row>
    <row r="773" spans="1:5" x14ac:dyDescent="0.25">
      <c r="A773">
        <v>2770</v>
      </c>
      <c r="B773" s="144" t="s">
        <v>712</v>
      </c>
      <c r="C773" s="2">
        <v>2</v>
      </c>
      <c r="D773" s="159">
        <v>5</v>
      </c>
      <c r="E773" s="161">
        <f>IF(C773&gt;D773,C773,D773)</f>
        <v>5</v>
      </c>
    </row>
    <row r="774" spans="1:5" x14ac:dyDescent="0.25">
      <c r="A774">
        <v>2771</v>
      </c>
      <c r="B774" s="144" t="s">
        <v>713</v>
      </c>
      <c r="C774" s="2">
        <v>11.45</v>
      </c>
      <c r="D774" s="2">
        <v>2.65</v>
      </c>
      <c r="E774" s="1" t="s">
        <v>11529</v>
      </c>
    </row>
    <row r="775" spans="1:5" x14ac:dyDescent="0.25">
      <c r="A775">
        <v>2772</v>
      </c>
      <c r="B775" s="144" t="s">
        <v>714</v>
      </c>
      <c r="D775" s="2">
        <v>4.92</v>
      </c>
      <c r="E775" s="1">
        <f t="shared" ref="E775:E794" si="24">IF(C775&gt;D775,C775,D775)</f>
        <v>4.92</v>
      </c>
    </row>
    <row r="776" spans="1:5" x14ac:dyDescent="0.25">
      <c r="A776">
        <v>2773</v>
      </c>
      <c r="B776" s="142" t="s">
        <v>715</v>
      </c>
      <c r="D776" s="2">
        <v>1.3</v>
      </c>
      <c r="E776" s="1">
        <f t="shared" si="24"/>
        <v>1.3</v>
      </c>
    </row>
    <row r="777" spans="1:5" x14ac:dyDescent="0.25">
      <c r="A777">
        <v>2774</v>
      </c>
      <c r="B777" s="144" t="s">
        <v>716</v>
      </c>
      <c r="C777" s="2">
        <v>10</v>
      </c>
      <c r="D777" s="2">
        <v>5.46</v>
      </c>
      <c r="E777" s="1">
        <f t="shared" si="24"/>
        <v>10</v>
      </c>
    </row>
    <row r="778" spans="1:5" x14ac:dyDescent="0.25">
      <c r="A778">
        <v>2775</v>
      </c>
      <c r="B778" s="144" t="s">
        <v>717</v>
      </c>
      <c r="C778" s="2">
        <v>10</v>
      </c>
      <c r="D778" s="2">
        <v>12.5</v>
      </c>
      <c r="E778" s="1">
        <f t="shared" si="24"/>
        <v>12.5</v>
      </c>
    </row>
    <row r="779" spans="1:5" x14ac:dyDescent="0.25">
      <c r="A779">
        <v>2776</v>
      </c>
      <c r="B779" s="144" t="s">
        <v>718</v>
      </c>
      <c r="D779" s="2">
        <v>5.3</v>
      </c>
      <c r="E779" s="1">
        <f t="shared" si="24"/>
        <v>5.3</v>
      </c>
    </row>
    <row r="780" spans="1:5" x14ac:dyDescent="0.25">
      <c r="A780">
        <v>2777</v>
      </c>
      <c r="B780" s="144" t="s">
        <v>719</v>
      </c>
      <c r="C780" s="2">
        <v>10</v>
      </c>
      <c r="D780" s="2">
        <v>25.82</v>
      </c>
      <c r="E780" s="1">
        <f t="shared" si="24"/>
        <v>25.82</v>
      </c>
    </row>
    <row r="781" spans="1:5" x14ac:dyDescent="0.25">
      <c r="A781">
        <v>2778</v>
      </c>
      <c r="B781" s="144" t="s">
        <v>720</v>
      </c>
      <c r="C781" s="2">
        <v>3</v>
      </c>
      <c r="D781" s="2">
        <v>6.7</v>
      </c>
      <c r="E781" s="1">
        <f t="shared" si="24"/>
        <v>6.7</v>
      </c>
    </row>
    <row r="782" spans="1:5" x14ac:dyDescent="0.25">
      <c r="A782">
        <v>2779</v>
      </c>
      <c r="B782" s="144" t="s">
        <v>721</v>
      </c>
      <c r="D782" s="2" t="s">
        <v>22</v>
      </c>
      <c r="E782" s="1" t="str">
        <f t="shared" si="24"/>
        <v>N/A</v>
      </c>
    </row>
    <row r="783" spans="1:5" x14ac:dyDescent="0.25">
      <c r="A783">
        <v>2780</v>
      </c>
      <c r="B783" s="144" t="s">
        <v>722</v>
      </c>
      <c r="C783" s="2">
        <v>0.48</v>
      </c>
      <c r="D783" s="2">
        <v>0.53</v>
      </c>
      <c r="E783" s="1">
        <f t="shared" si="24"/>
        <v>0.53</v>
      </c>
    </row>
    <row r="784" spans="1:5" x14ac:dyDescent="0.25">
      <c r="A784">
        <v>2781</v>
      </c>
      <c r="B784" s="160" t="s">
        <v>12985</v>
      </c>
      <c r="C784" s="2">
        <v>0.36</v>
      </c>
      <c r="D784" s="2">
        <v>13.45</v>
      </c>
      <c r="E784" s="140" t="s">
        <v>11529</v>
      </c>
    </row>
    <row r="785" spans="1:5" x14ac:dyDescent="0.25">
      <c r="A785">
        <v>2782</v>
      </c>
      <c r="B785" s="160" t="s">
        <v>12986</v>
      </c>
      <c r="D785" s="2">
        <v>1.3</v>
      </c>
      <c r="E785" s="1">
        <f t="shared" si="24"/>
        <v>1.3</v>
      </c>
    </row>
    <row r="786" spans="1:5" x14ac:dyDescent="0.25">
      <c r="A786">
        <v>2783</v>
      </c>
      <c r="B786" s="144" t="s">
        <v>723</v>
      </c>
      <c r="C786" s="2">
        <v>0.1</v>
      </c>
      <c r="D786" s="2">
        <v>0.96</v>
      </c>
      <c r="E786" s="1">
        <f t="shared" si="24"/>
        <v>0.96</v>
      </c>
    </row>
    <row r="787" spans="1:5" x14ac:dyDescent="0.25">
      <c r="A787">
        <v>2784</v>
      </c>
      <c r="B787" s="144" t="s">
        <v>724</v>
      </c>
      <c r="C787" s="2">
        <v>3</v>
      </c>
      <c r="D787" s="2">
        <v>2.38</v>
      </c>
      <c r="E787" s="1">
        <f t="shared" si="24"/>
        <v>3</v>
      </c>
    </row>
    <row r="788" spans="1:5" x14ac:dyDescent="0.25">
      <c r="A788">
        <v>2785</v>
      </c>
      <c r="B788" s="144" t="s">
        <v>725</v>
      </c>
      <c r="C788" s="2">
        <v>1</v>
      </c>
      <c r="D788" s="2">
        <v>2.83</v>
      </c>
      <c r="E788" s="1">
        <f t="shared" si="24"/>
        <v>2.83</v>
      </c>
    </row>
    <row r="789" spans="1:5" x14ac:dyDescent="0.25">
      <c r="A789">
        <v>2786</v>
      </c>
      <c r="B789" s="144" t="s">
        <v>13248</v>
      </c>
      <c r="D789" s="2" t="s">
        <v>22</v>
      </c>
      <c r="E789" s="1" t="str">
        <f t="shared" si="24"/>
        <v>N/A</v>
      </c>
    </row>
    <row r="790" spans="1:5" x14ac:dyDescent="0.25">
      <c r="A790">
        <v>2787</v>
      </c>
      <c r="B790" s="160" t="s">
        <v>12987</v>
      </c>
      <c r="D790" s="2" t="s">
        <v>22</v>
      </c>
      <c r="E790" s="1" t="s">
        <v>11529</v>
      </c>
    </row>
    <row r="791" spans="1:5" x14ac:dyDescent="0.25">
      <c r="A791">
        <v>2788</v>
      </c>
      <c r="B791" s="144" t="s">
        <v>726</v>
      </c>
      <c r="D791" s="159">
        <v>3.61</v>
      </c>
      <c r="E791" s="1">
        <f t="shared" si="24"/>
        <v>3.61</v>
      </c>
    </row>
    <row r="792" spans="1:5" x14ac:dyDescent="0.25">
      <c r="A792">
        <v>2789</v>
      </c>
      <c r="B792" s="144" t="s">
        <v>727</v>
      </c>
      <c r="D792" s="2">
        <v>1.43</v>
      </c>
      <c r="E792" s="1">
        <f t="shared" si="24"/>
        <v>1.43</v>
      </c>
    </row>
    <row r="793" spans="1:5" x14ac:dyDescent="0.25">
      <c r="A793">
        <v>2790</v>
      </c>
      <c r="B793" s="144" t="s">
        <v>728</v>
      </c>
      <c r="D793" s="2">
        <v>2</v>
      </c>
      <c r="E793" s="1">
        <f t="shared" si="24"/>
        <v>2</v>
      </c>
    </row>
    <row r="794" spans="1:5" x14ac:dyDescent="0.25">
      <c r="A794">
        <v>2791</v>
      </c>
      <c r="B794" s="144" t="s">
        <v>729</v>
      </c>
      <c r="D794" s="2">
        <v>2</v>
      </c>
      <c r="E794" s="1">
        <f t="shared" si="24"/>
        <v>2</v>
      </c>
    </row>
    <row r="795" spans="1:5" x14ac:dyDescent="0.25">
      <c r="A795">
        <v>2792</v>
      </c>
      <c r="B795" s="144" t="s">
        <v>730</v>
      </c>
      <c r="C795" s="2">
        <v>0.5</v>
      </c>
      <c r="D795" s="2">
        <v>381.3</v>
      </c>
      <c r="E795" s="1" t="s">
        <v>13303</v>
      </c>
    </row>
    <row r="796" spans="1:5" x14ac:dyDescent="0.25">
      <c r="A796">
        <v>2793</v>
      </c>
      <c r="B796" s="144" t="s">
        <v>731</v>
      </c>
      <c r="D796" s="2">
        <v>14.15</v>
      </c>
      <c r="E796" s="1" t="s">
        <v>11529</v>
      </c>
    </row>
    <row r="797" spans="1:5" x14ac:dyDescent="0.25">
      <c r="A797">
        <v>2794</v>
      </c>
      <c r="B797" s="144" t="s">
        <v>732</v>
      </c>
      <c r="C797" s="2">
        <v>43.35</v>
      </c>
      <c r="D797" s="2">
        <v>8.66</v>
      </c>
      <c r="E797" s="1" t="s">
        <v>13246</v>
      </c>
    </row>
    <row r="798" spans="1:5" x14ac:dyDescent="0.25">
      <c r="A798">
        <v>2795</v>
      </c>
      <c r="B798" s="144" t="s">
        <v>733</v>
      </c>
      <c r="C798" s="2">
        <v>4</v>
      </c>
      <c r="D798" s="2">
        <v>3.53</v>
      </c>
      <c r="E798" s="1">
        <f>IF(C798&gt;D798,C798,D798)</f>
        <v>4</v>
      </c>
    </row>
    <row r="799" spans="1:5" x14ac:dyDescent="0.25">
      <c r="A799">
        <v>2796</v>
      </c>
      <c r="B799" s="160" t="s">
        <v>12988</v>
      </c>
      <c r="C799" s="2">
        <v>1</v>
      </c>
      <c r="D799" s="2">
        <v>6.5</v>
      </c>
      <c r="E799" s="140" t="s">
        <v>11529</v>
      </c>
    </row>
    <row r="800" spans="1:5" x14ac:dyDescent="0.25">
      <c r="A800" s="138">
        <v>2797</v>
      </c>
      <c r="B800" s="160" t="s">
        <v>12989</v>
      </c>
      <c r="D800" s="2">
        <v>1.4</v>
      </c>
      <c r="E800" s="1">
        <f>IF(C800&gt;D800,C800,D800)</f>
        <v>1.4</v>
      </c>
    </row>
    <row r="801" spans="1:5" x14ac:dyDescent="0.25">
      <c r="A801" s="138">
        <v>2798</v>
      </c>
      <c r="B801" s="144" t="s">
        <v>734</v>
      </c>
      <c r="D801" s="2">
        <v>7</v>
      </c>
      <c r="E801" s="1">
        <f>IF(C801&gt;D801,C801,D801)</f>
        <v>7</v>
      </c>
    </row>
    <row r="802" spans="1:5" x14ac:dyDescent="0.25">
      <c r="A802" s="138">
        <v>2799</v>
      </c>
      <c r="B802" s="144" t="s">
        <v>735</v>
      </c>
      <c r="D802" s="2" t="s">
        <v>22</v>
      </c>
      <c r="E802" s="1" t="s">
        <v>11529</v>
      </c>
    </row>
    <row r="803" spans="1:5" x14ac:dyDescent="0.25">
      <c r="A803" s="138">
        <v>2800</v>
      </c>
      <c r="B803" s="144" t="s">
        <v>736</v>
      </c>
      <c r="D803" s="2">
        <v>2.4900000000000002</v>
      </c>
      <c r="E803" s="1">
        <f t="shared" ref="E803:E818" si="25">IF(C803&gt;D803,C803,D803)</f>
        <v>2.4900000000000002</v>
      </c>
    </row>
    <row r="804" spans="1:5" x14ac:dyDescent="0.25">
      <c r="A804" s="138">
        <v>2801</v>
      </c>
      <c r="B804" s="144" t="s">
        <v>737</v>
      </c>
      <c r="D804" s="2">
        <v>7</v>
      </c>
      <c r="E804" s="1">
        <f t="shared" si="25"/>
        <v>7</v>
      </c>
    </row>
    <row r="805" spans="1:5" x14ac:dyDescent="0.25">
      <c r="A805" s="138">
        <v>2802</v>
      </c>
      <c r="B805" s="144" t="s">
        <v>738</v>
      </c>
      <c r="C805" s="2">
        <v>0.1</v>
      </c>
      <c r="D805" s="2">
        <v>7</v>
      </c>
      <c r="E805" s="1">
        <f t="shared" si="25"/>
        <v>7</v>
      </c>
    </row>
    <row r="806" spans="1:5" x14ac:dyDescent="0.25">
      <c r="A806" s="138">
        <v>2803</v>
      </c>
      <c r="B806" s="144" t="s">
        <v>739</v>
      </c>
      <c r="D806" s="2">
        <v>7.67</v>
      </c>
      <c r="E806" s="1">
        <f t="shared" si="25"/>
        <v>7.67</v>
      </c>
    </row>
    <row r="807" spans="1:5" x14ac:dyDescent="0.25">
      <c r="A807" s="138">
        <v>2804</v>
      </c>
      <c r="B807" s="144" t="s">
        <v>740</v>
      </c>
      <c r="D807" s="2">
        <v>1</v>
      </c>
      <c r="E807" s="1">
        <f t="shared" si="25"/>
        <v>1</v>
      </c>
    </row>
    <row r="808" spans="1:5" x14ac:dyDescent="0.25">
      <c r="A808" s="138">
        <v>2805</v>
      </c>
      <c r="B808" s="144" t="s">
        <v>741</v>
      </c>
      <c r="C808" s="2">
        <v>1</v>
      </c>
      <c r="D808" s="163">
        <v>1.22</v>
      </c>
      <c r="E808" s="1">
        <f t="shared" si="25"/>
        <v>1.22</v>
      </c>
    </row>
    <row r="809" spans="1:5" x14ac:dyDescent="0.25">
      <c r="A809" s="138">
        <v>2806</v>
      </c>
      <c r="B809" s="144" t="s">
        <v>742</v>
      </c>
      <c r="D809" s="2">
        <v>1.6</v>
      </c>
      <c r="E809" s="1">
        <f t="shared" si="25"/>
        <v>1.6</v>
      </c>
    </row>
    <row r="810" spans="1:5" x14ac:dyDescent="0.25">
      <c r="A810">
        <v>2807</v>
      </c>
      <c r="B810" s="142" t="s">
        <v>743</v>
      </c>
      <c r="C810" s="2">
        <v>0.6</v>
      </c>
      <c r="D810" s="2">
        <v>2.56</v>
      </c>
      <c r="E810" s="1">
        <f t="shared" si="25"/>
        <v>2.56</v>
      </c>
    </row>
    <row r="811" spans="1:5" x14ac:dyDescent="0.25">
      <c r="A811">
        <v>2808</v>
      </c>
      <c r="B811" s="142" t="s">
        <v>744</v>
      </c>
      <c r="D811" s="2">
        <v>2</v>
      </c>
      <c r="E811" s="1">
        <f t="shared" si="25"/>
        <v>2</v>
      </c>
    </row>
    <row r="812" spans="1:5" x14ac:dyDescent="0.25">
      <c r="A812">
        <v>2809</v>
      </c>
      <c r="B812" s="160" t="s">
        <v>12990</v>
      </c>
      <c r="C812" s="2">
        <v>0.6</v>
      </c>
      <c r="D812" s="2">
        <v>0.7</v>
      </c>
      <c r="E812" s="1">
        <f t="shared" si="25"/>
        <v>0.7</v>
      </c>
    </row>
    <row r="813" spans="1:5" x14ac:dyDescent="0.25">
      <c r="A813">
        <v>2810</v>
      </c>
      <c r="B813" s="142" t="s">
        <v>745</v>
      </c>
      <c r="D813" s="2">
        <v>1</v>
      </c>
      <c r="E813" s="1">
        <f t="shared" si="25"/>
        <v>1</v>
      </c>
    </row>
    <row r="814" spans="1:5" x14ac:dyDescent="0.25">
      <c r="A814">
        <v>2811</v>
      </c>
      <c r="B814" s="142" t="s">
        <v>746</v>
      </c>
      <c r="C814" s="2">
        <v>1</v>
      </c>
      <c r="D814" s="2">
        <v>1</v>
      </c>
      <c r="E814" s="1">
        <f t="shared" si="25"/>
        <v>1</v>
      </c>
    </row>
    <row r="815" spans="1:5" x14ac:dyDescent="0.25">
      <c r="A815">
        <v>2812</v>
      </c>
      <c r="B815" s="160" t="s">
        <v>12991</v>
      </c>
      <c r="C815" s="2">
        <v>1</v>
      </c>
      <c r="D815" s="2">
        <v>1.5</v>
      </c>
      <c r="E815" s="1">
        <f t="shared" si="25"/>
        <v>1.5</v>
      </c>
    </row>
    <row r="816" spans="1:5" x14ac:dyDescent="0.25">
      <c r="A816">
        <v>2813</v>
      </c>
      <c r="B816" s="142" t="s">
        <v>747</v>
      </c>
      <c r="D816" s="2">
        <v>2</v>
      </c>
      <c r="E816" s="1">
        <f t="shared" si="25"/>
        <v>2</v>
      </c>
    </row>
    <row r="817" spans="1:5" x14ac:dyDescent="0.25">
      <c r="A817">
        <v>2814</v>
      </c>
      <c r="B817" s="160" t="s">
        <v>12992</v>
      </c>
      <c r="D817" s="2">
        <v>2</v>
      </c>
      <c r="E817" s="1">
        <f t="shared" si="25"/>
        <v>2</v>
      </c>
    </row>
    <row r="818" spans="1:5" x14ac:dyDescent="0.25">
      <c r="A818">
        <v>2815</v>
      </c>
      <c r="B818" s="142" t="s">
        <v>748</v>
      </c>
      <c r="C818" s="159"/>
      <c r="D818" s="163">
        <v>5.5</v>
      </c>
      <c r="E818" s="140">
        <f t="shared" si="25"/>
        <v>5.5</v>
      </c>
    </row>
    <row r="819" spans="1:5" x14ac:dyDescent="0.25">
      <c r="A819">
        <v>2816</v>
      </c>
      <c r="B819" s="142" t="s">
        <v>749</v>
      </c>
      <c r="C819" s="2">
        <v>6.57</v>
      </c>
      <c r="D819" s="2">
        <v>1.54</v>
      </c>
      <c r="E819" s="1" t="s">
        <v>13246</v>
      </c>
    </row>
    <row r="820" spans="1:5" x14ac:dyDescent="0.25">
      <c r="A820">
        <v>2817</v>
      </c>
      <c r="B820" s="142" t="s">
        <v>750</v>
      </c>
      <c r="C820" s="2">
        <v>0.99</v>
      </c>
      <c r="D820" s="2">
        <v>1.89</v>
      </c>
      <c r="E820" s="1" t="s">
        <v>11529</v>
      </c>
    </row>
    <row r="821" spans="1:5" x14ac:dyDescent="0.25">
      <c r="A821">
        <v>2818</v>
      </c>
      <c r="B821" s="142" t="s">
        <v>751</v>
      </c>
      <c r="C821" s="2">
        <v>4.24</v>
      </c>
      <c r="D821" s="2">
        <v>1.55</v>
      </c>
      <c r="E821" s="1">
        <f>IF(C821&gt;D821,C821,D821)</f>
        <v>4.24</v>
      </c>
    </row>
    <row r="822" spans="1:5" x14ac:dyDescent="0.25">
      <c r="A822">
        <v>2819</v>
      </c>
      <c r="B822" s="142" t="s">
        <v>752</v>
      </c>
      <c r="D822" s="2">
        <v>0.62</v>
      </c>
      <c r="E822" s="1" t="s">
        <v>13303</v>
      </c>
    </row>
    <row r="823" spans="1:5" x14ac:dyDescent="0.25">
      <c r="A823">
        <v>2820</v>
      </c>
      <c r="B823" s="142" t="s">
        <v>753</v>
      </c>
      <c r="C823" s="2">
        <v>1.1100000000000001</v>
      </c>
      <c r="D823" s="2">
        <v>0.83</v>
      </c>
      <c r="E823" s="1" t="s">
        <v>13246</v>
      </c>
    </row>
    <row r="824" spans="1:5" x14ac:dyDescent="0.25">
      <c r="A824">
        <v>2821</v>
      </c>
      <c r="B824" s="142" t="s">
        <v>754</v>
      </c>
      <c r="C824" s="2">
        <v>45.24</v>
      </c>
      <c r="D824" s="2">
        <v>106.9</v>
      </c>
      <c r="E824" s="1" t="s">
        <v>13246</v>
      </c>
    </row>
    <row r="825" spans="1:5" x14ac:dyDescent="0.25">
      <c r="A825">
        <v>2822</v>
      </c>
      <c r="B825" s="142" t="s">
        <v>755</v>
      </c>
      <c r="C825" s="2">
        <v>42.02</v>
      </c>
      <c r="D825" s="2">
        <v>58.76</v>
      </c>
      <c r="E825" s="1" t="s">
        <v>11529</v>
      </c>
    </row>
    <row r="826" spans="1:5" x14ac:dyDescent="0.25">
      <c r="A826">
        <v>2823</v>
      </c>
      <c r="B826" s="142" t="s">
        <v>756</v>
      </c>
      <c r="C826" s="2">
        <v>105</v>
      </c>
      <c r="D826" s="2">
        <v>259</v>
      </c>
      <c r="E826" s="1" t="s">
        <v>11529</v>
      </c>
    </row>
    <row r="827" spans="1:5" x14ac:dyDescent="0.25">
      <c r="A827">
        <v>2824</v>
      </c>
      <c r="B827" s="142" t="s">
        <v>757</v>
      </c>
      <c r="C827" s="2">
        <v>233.6</v>
      </c>
      <c r="D827" s="2">
        <v>140.6</v>
      </c>
      <c r="E827" s="1" t="s">
        <v>13246</v>
      </c>
    </row>
    <row r="828" spans="1:5" x14ac:dyDescent="0.25">
      <c r="A828">
        <v>2825</v>
      </c>
      <c r="B828" s="142" t="s">
        <v>758</v>
      </c>
      <c r="C828" s="2">
        <v>183.1</v>
      </c>
      <c r="D828" s="2">
        <v>166.7</v>
      </c>
      <c r="E828" s="1" t="s">
        <v>11529</v>
      </c>
    </row>
    <row r="829" spans="1:5" x14ac:dyDescent="0.25">
      <c r="A829">
        <v>2826</v>
      </c>
      <c r="B829" s="142" t="s">
        <v>759</v>
      </c>
      <c r="C829" s="2">
        <v>49.21</v>
      </c>
      <c r="D829" s="2">
        <v>12.44</v>
      </c>
      <c r="E829" s="1" t="s">
        <v>13246</v>
      </c>
    </row>
    <row r="830" spans="1:5" x14ac:dyDescent="0.25">
      <c r="A830">
        <v>2827</v>
      </c>
      <c r="B830" s="142" t="s">
        <v>760</v>
      </c>
      <c r="C830" s="2">
        <v>450</v>
      </c>
      <c r="E830" s="1" t="s">
        <v>13303</v>
      </c>
    </row>
    <row r="831" spans="1:5" x14ac:dyDescent="0.25">
      <c r="A831">
        <v>2828</v>
      </c>
      <c r="B831" s="142" t="s">
        <v>13344</v>
      </c>
      <c r="E831" s="1" t="s">
        <v>13246</v>
      </c>
    </row>
    <row r="832" spans="1:5" x14ac:dyDescent="0.25">
      <c r="A832">
        <v>2829</v>
      </c>
      <c r="B832" s="142" t="s">
        <v>761</v>
      </c>
      <c r="C832" s="2">
        <v>10.08</v>
      </c>
      <c r="D832" s="2">
        <v>8.7200000000000006</v>
      </c>
      <c r="E832" s="1" t="s">
        <v>11529</v>
      </c>
    </row>
    <row r="833" spans="1:5" x14ac:dyDescent="0.25">
      <c r="A833">
        <v>2830</v>
      </c>
      <c r="B833" s="142" t="s">
        <v>762</v>
      </c>
      <c r="C833" s="2">
        <v>218.8</v>
      </c>
      <c r="D833" s="2">
        <v>48.37</v>
      </c>
      <c r="E833" s="1" t="s">
        <v>11529</v>
      </c>
    </row>
    <row r="834" spans="1:5" x14ac:dyDescent="0.25">
      <c r="A834">
        <v>2831</v>
      </c>
      <c r="B834" s="142" t="s">
        <v>763</v>
      </c>
      <c r="C834" s="2">
        <v>6.27</v>
      </c>
      <c r="D834" s="2">
        <v>5.79</v>
      </c>
      <c r="E834" s="1" t="s">
        <v>11529</v>
      </c>
    </row>
    <row r="835" spans="1:5" x14ac:dyDescent="0.25">
      <c r="A835">
        <v>2831</v>
      </c>
      <c r="B835" s="142" t="s">
        <v>764</v>
      </c>
      <c r="C835" s="2">
        <v>6.27</v>
      </c>
      <c r="D835" s="2">
        <v>5.79</v>
      </c>
      <c r="E835" s="1" t="s">
        <v>11529</v>
      </c>
    </row>
    <row r="836" spans="1:5" x14ac:dyDescent="0.25">
      <c r="A836">
        <v>2832</v>
      </c>
      <c r="B836" s="142" t="s">
        <v>765</v>
      </c>
      <c r="C836" s="2">
        <v>3</v>
      </c>
      <c r="D836" s="2">
        <v>0</v>
      </c>
      <c r="E836" s="1">
        <f>IF(C836&gt;D836,C836,D836)</f>
        <v>3</v>
      </c>
    </row>
    <row r="837" spans="1:5" x14ac:dyDescent="0.25">
      <c r="A837">
        <v>2833</v>
      </c>
      <c r="B837" s="142" t="s">
        <v>12993</v>
      </c>
      <c r="D837" s="2">
        <v>1160</v>
      </c>
      <c r="E837" s="1" t="s">
        <v>13303</v>
      </c>
    </row>
    <row r="838" spans="1:5" x14ac:dyDescent="0.25">
      <c r="A838">
        <v>2834</v>
      </c>
      <c r="B838" s="142" t="s">
        <v>766</v>
      </c>
      <c r="C838" s="2">
        <v>20</v>
      </c>
      <c r="D838" s="2">
        <v>29.99</v>
      </c>
      <c r="E838" s="1" t="s">
        <v>13246</v>
      </c>
    </row>
    <row r="839" spans="1:5" x14ac:dyDescent="0.25">
      <c r="A839">
        <v>2835</v>
      </c>
      <c r="B839" s="142" t="s">
        <v>767</v>
      </c>
      <c r="D839" s="2" t="s">
        <v>22</v>
      </c>
      <c r="E839" s="1" t="s">
        <v>13303</v>
      </c>
    </row>
    <row r="840" spans="1:5" x14ac:dyDescent="0.25">
      <c r="A840">
        <v>2836</v>
      </c>
      <c r="B840" s="142" t="s">
        <v>768</v>
      </c>
      <c r="C840" s="2">
        <v>2</v>
      </c>
      <c r="D840" s="2">
        <v>2</v>
      </c>
      <c r="E840" s="1" t="s">
        <v>13246</v>
      </c>
    </row>
    <row r="841" spans="1:5" x14ac:dyDescent="0.25">
      <c r="A841">
        <v>2837</v>
      </c>
      <c r="B841" s="142" t="s">
        <v>769</v>
      </c>
      <c r="C841" s="2">
        <v>18.47</v>
      </c>
      <c r="D841" s="2">
        <v>20</v>
      </c>
      <c r="E841" s="1" t="s">
        <v>13246</v>
      </c>
    </row>
    <row r="842" spans="1:5" x14ac:dyDescent="0.25">
      <c r="A842">
        <v>2838</v>
      </c>
      <c r="B842" s="142" t="s">
        <v>770</v>
      </c>
      <c r="C842" s="2">
        <v>1.01</v>
      </c>
      <c r="D842" s="2">
        <v>1.01</v>
      </c>
      <c r="E842" s="1" t="s">
        <v>11529</v>
      </c>
    </row>
    <row r="843" spans="1:5" x14ac:dyDescent="0.25">
      <c r="A843">
        <v>2839</v>
      </c>
      <c r="B843" s="142" t="s">
        <v>771</v>
      </c>
      <c r="D843" s="2" t="s">
        <v>22</v>
      </c>
      <c r="E843" s="1" t="s">
        <v>11529</v>
      </c>
    </row>
    <row r="844" spans="1:5" x14ac:dyDescent="0.25">
      <c r="A844">
        <v>2840</v>
      </c>
      <c r="B844" s="160" t="s">
        <v>12994</v>
      </c>
      <c r="C844" s="2">
        <v>1.34</v>
      </c>
      <c r="D844" s="2">
        <v>0.78</v>
      </c>
      <c r="E844" s="1">
        <f>IF(C844&gt;D844,C844,D844)</f>
        <v>1.34</v>
      </c>
    </row>
    <row r="845" spans="1:5" x14ac:dyDescent="0.25">
      <c r="A845">
        <v>2841</v>
      </c>
      <c r="B845" s="142" t="s">
        <v>772</v>
      </c>
      <c r="C845" s="2">
        <v>10</v>
      </c>
      <c r="D845" s="159">
        <v>2</v>
      </c>
      <c r="E845" s="161">
        <f>IF(C845&gt;D845,C845,D845)</f>
        <v>10</v>
      </c>
    </row>
    <row r="846" spans="1:5" x14ac:dyDescent="0.25">
      <c r="A846">
        <v>2842</v>
      </c>
      <c r="B846" s="142" t="s">
        <v>773</v>
      </c>
      <c r="D846" s="2">
        <v>12.18</v>
      </c>
      <c r="E846" s="1">
        <f>IF(C846&gt;D846,C846,D846)</f>
        <v>12.18</v>
      </c>
    </row>
    <row r="847" spans="1:5" x14ac:dyDescent="0.25">
      <c r="A847">
        <v>2843</v>
      </c>
      <c r="B847" s="142" t="s">
        <v>774</v>
      </c>
      <c r="D847" s="2">
        <v>5.8</v>
      </c>
      <c r="E847" s="1">
        <f>IF(C847&gt;D847,C847,D847)</f>
        <v>5.8</v>
      </c>
    </row>
    <row r="848" spans="1:5" x14ac:dyDescent="0.25">
      <c r="A848">
        <v>2844</v>
      </c>
      <c r="B848" s="142" t="s">
        <v>775</v>
      </c>
      <c r="D848" s="2">
        <v>30</v>
      </c>
      <c r="E848" s="1" t="s">
        <v>13303</v>
      </c>
    </row>
    <row r="849" spans="1:5" x14ac:dyDescent="0.25">
      <c r="A849">
        <v>2845</v>
      </c>
      <c r="B849" s="142" t="s">
        <v>776</v>
      </c>
      <c r="C849" s="2">
        <v>22.32</v>
      </c>
      <c r="D849" s="2">
        <v>11.7</v>
      </c>
      <c r="E849" s="1" t="s">
        <v>13246</v>
      </c>
    </row>
    <row r="850" spans="1:5" x14ac:dyDescent="0.25">
      <c r="A850">
        <v>2846</v>
      </c>
      <c r="B850" s="142" t="s">
        <v>777</v>
      </c>
      <c r="D850" s="159">
        <v>15</v>
      </c>
      <c r="E850" s="161" t="s">
        <v>13246</v>
      </c>
    </row>
    <row r="851" spans="1:5" x14ac:dyDescent="0.25">
      <c r="A851">
        <v>2847</v>
      </c>
      <c r="B851" s="142" t="s">
        <v>778</v>
      </c>
      <c r="D851" s="2" t="s">
        <v>22</v>
      </c>
      <c r="E851" s="1" t="s">
        <v>13303</v>
      </c>
    </row>
    <row r="852" spans="1:5" x14ac:dyDescent="0.25">
      <c r="A852">
        <v>2848</v>
      </c>
      <c r="B852" s="142" t="s">
        <v>779</v>
      </c>
      <c r="C852" s="2">
        <v>240</v>
      </c>
      <c r="D852" s="2">
        <v>99</v>
      </c>
      <c r="E852" s="1" t="s">
        <v>11529</v>
      </c>
    </row>
    <row r="853" spans="1:5" x14ac:dyDescent="0.25">
      <c r="A853">
        <v>2849</v>
      </c>
      <c r="B853" s="142" t="s">
        <v>780</v>
      </c>
      <c r="D853" s="2" t="s">
        <v>22</v>
      </c>
      <c r="E853" s="1" t="s">
        <v>13303</v>
      </c>
    </row>
    <row r="854" spans="1:5" x14ac:dyDescent="0.25">
      <c r="A854">
        <v>2850</v>
      </c>
      <c r="B854" s="142" t="s">
        <v>781</v>
      </c>
      <c r="D854" s="2">
        <v>100</v>
      </c>
      <c r="E854" s="1" t="s">
        <v>13303</v>
      </c>
    </row>
    <row r="855" spans="1:5" x14ac:dyDescent="0.25">
      <c r="A855">
        <v>2851</v>
      </c>
      <c r="B855" s="142" t="s">
        <v>782</v>
      </c>
      <c r="C855" s="2">
        <v>19</v>
      </c>
      <c r="D855" s="2">
        <v>9</v>
      </c>
      <c r="E855" s="1" t="s">
        <v>13246</v>
      </c>
    </row>
    <row r="856" spans="1:5" x14ac:dyDescent="0.25">
      <c r="A856">
        <v>2852</v>
      </c>
      <c r="B856" s="142" t="s">
        <v>783</v>
      </c>
      <c r="D856" s="2">
        <v>33</v>
      </c>
      <c r="E856" s="1" t="s">
        <v>13246</v>
      </c>
    </row>
    <row r="857" spans="1:5" x14ac:dyDescent="0.25">
      <c r="A857">
        <v>2853</v>
      </c>
      <c r="B857" s="144" t="s">
        <v>784</v>
      </c>
      <c r="C857" s="2">
        <v>25</v>
      </c>
      <c r="D857" s="2">
        <v>12.91</v>
      </c>
      <c r="E857" s="1" t="s">
        <v>13246</v>
      </c>
    </row>
    <row r="858" spans="1:5" x14ac:dyDescent="0.25">
      <c r="A858">
        <v>2854</v>
      </c>
      <c r="B858" s="144" t="s">
        <v>785</v>
      </c>
      <c r="C858" s="2">
        <v>9.27</v>
      </c>
      <c r="D858" s="2">
        <v>4.13</v>
      </c>
      <c r="E858" s="1" t="s">
        <v>13246</v>
      </c>
    </row>
    <row r="859" spans="1:5" x14ac:dyDescent="0.25">
      <c r="A859">
        <v>2855</v>
      </c>
      <c r="B859" s="142" t="s">
        <v>786</v>
      </c>
      <c r="C859" s="2">
        <v>9.34</v>
      </c>
      <c r="D859" s="2">
        <v>6.2</v>
      </c>
      <c r="E859" s="1" t="s">
        <v>11529</v>
      </c>
    </row>
    <row r="860" spans="1:5" x14ac:dyDescent="0.25">
      <c r="A860">
        <v>2856</v>
      </c>
      <c r="B860" s="164" t="s">
        <v>12995</v>
      </c>
      <c r="D860" s="2">
        <v>13</v>
      </c>
      <c r="E860" s="1">
        <f t="shared" ref="E860:E903" si="26">IF(C860&gt;D860,C860,D860)</f>
        <v>13</v>
      </c>
    </row>
    <row r="861" spans="1:5" x14ac:dyDescent="0.25">
      <c r="A861">
        <v>2857</v>
      </c>
      <c r="B861" s="142" t="s">
        <v>787</v>
      </c>
      <c r="C861" s="2">
        <v>6.2</v>
      </c>
      <c r="D861" s="2">
        <v>4.26</v>
      </c>
      <c r="E861" s="1">
        <f t="shared" si="26"/>
        <v>6.2</v>
      </c>
    </row>
    <row r="862" spans="1:5" x14ac:dyDescent="0.25">
      <c r="A862">
        <v>2858</v>
      </c>
      <c r="B862" s="142" t="s">
        <v>788</v>
      </c>
      <c r="C862" s="2">
        <v>250</v>
      </c>
      <c r="D862" s="2">
        <v>18</v>
      </c>
      <c r="E862" s="1">
        <f t="shared" si="26"/>
        <v>250</v>
      </c>
    </row>
    <row r="863" spans="1:5" x14ac:dyDescent="0.25">
      <c r="A863">
        <v>2859</v>
      </c>
      <c r="B863" s="142" t="s">
        <v>789</v>
      </c>
      <c r="C863" s="2">
        <v>4.8499999999999996</v>
      </c>
      <c r="D863" s="2">
        <v>4.83</v>
      </c>
      <c r="E863" s="1">
        <f t="shared" si="26"/>
        <v>4.8499999999999996</v>
      </c>
    </row>
    <row r="864" spans="1:5" x14ac:dyDescent="0.25">
      <c r="A864">
        <v>2860</v>
      </c>
      <c r="B864" s="142" t="s">
        <v>790</v>
      </c>
      <c r="C864" s="2">
        <v>1.57</v>
      </c>
      <c r="D864" s="2">
        <v>3.04</v>
      </c>
      <c r="E864" s="1">
        <f t="shared" si="26"/>
        <v>3.04</v>
      </c>
    </row>
    <row r="865" spans="1:5" x14ac:dyDescent="0.25">
      <c r="A865">
        <v>2861</v>
      </c>
      <c r="B865" s="142" t="s">
        <v>791</v>
      </c>
      <c r="C865" s="2">
        <v>4.95</v>
      </c>
      <c r="D865" s="2">
        <v>3.57</v>
      </c>
      <c r="E865" s="1">
        <f t="shared" si="26"/>
        <v>4.95</v>
      </c>
    </row>
    <row r="866" spans="1:5" x14ac:dyDescent="0.25">
      <c r="A866">
        <v>2862</v>
      </c>
      <c r="B866" s="142" t="s">
        <v>792</v>
      </c>
      <c r="C866" s="2">
        <v>7.33</v>
      </c>
      <c r="D866" s="2">
        <v>5.35</v>
      </c>
      <c r="E866" s="1">
        <f t="shared" si="26"/>
        <v>7.33</v>
      </c>
    </row>
    <row r="867" spans="1:5" x14ac:dyDescent="0.25">
      <c r="A867">
        <v>2863</v>
      </c>
      <c r="B867" s="142" t="s">
        <v>793</v>
      </c>
      <c r="C867" s="2">
        <v>4.67</v>
      </c>
      <c r="D867" s="2">
        <v>3.05</v>
      </c>
      <c r="E867" s="1">
        <f t="shared" si="26"/>
        <v>4.67</v>
      </c>
    </row>
    <row r="868" spans="1:5" x14ac:dyDescent="0.25">
      <c r="A868">
        <v>2864</v>
      </c>
      <c r="B868" s="142" t="s">
        <v>794</v>
      </c>
      <c r="C868" s="2">
        <v>3.75</v>
      </c>
      <c r="D868" s="2">
        <v>4.4400000000000004</v>
      </c>
      <c r="E868" s="1">
        <f t="shared" si="26"/>
        <v>4.4400000000000004</v>
      </c>
    </row>
    <row r="869" spans="1:5" x14ac:dyDescent="0.25">
      <c r="A869">
        <v>2865</v>
      </c>
      <c r="B869" s="142" t="s">
        <v>795</v>
      </c>
      <c r="D869" s="2" t="s">
        <v>22</v>
      </c>
      <c r="E869" s="1" t="str">
        <f t="shared" si="26"/>
        <v>N/A</v>
      </c>
    </row>
    <row r="870" spans="1:5" x14ac:dyDescent="0.25">
      <c r="A870">
        <v>2866</v>
      </c>
      <c r="B870" s="142" t="s">
        <v>796</v>
      </c>
      <c r="C870" s="2">
        <v>3.83</v>
      </c>
      <c r="D870" s="2">
        <v>6.39</v>
      </c>
      <c r="E870" s="1">
        <f t="shared" si="26"/>
        <v>6.39</v>
      </c>
    </row>
    <row r="871" spans="1:5" x14ac:dyDescent="0.25">
      <c r="A871">
        <v>2867</v>
      </c>
      <c r="B871" s="142" t="s">
        <v>797</v>
      </c>
      <c r="C871" s="2">
        <v>6.41</v>
      </c>
      <c r="D871" s="2">
        <v>4.0199999999999996</v>
      </c>
      <c r="E871" s="1">
        <f t="shared" si="26"/>
        <v>6.41</v>
      </c>
    </row>
    <row r="872" spans="1:5" x14ac:dyDescent="0.25">
      <c r="A872">
        <v>2868</v>
      </c>
      <c r="B872" s="142" t="s">
        <v>798</v>
      </c>
      <c r="C872" s="2">
        <v>1.9</v>
      </c>
      <c r="D872" s="2">
        <v>1.21</v>
      </c>
      <c r="E872" s="1">
        <f t="shared" si="26"/>
        <v>1.9</v>
      </c>
    </row>
    <row r="873" spans="1:5" x14ac:dyDescent="0.25">
      <c r="A873">
        <v>2869</v>
      </c>
      <c r="B873" s="142" t="s">
        <v>799</v>
      </c>
      <c r="C873" s="2">
        <v>5</v>
      </c>
      <c r="E873" s="1">
        <f t="shared" si="26"/>
        <v>5</v>
      </c>
    </row>
    <row r="874" spans="1:5" x14ac:dyDescent="0.25">
      <c r="A874">
        <v>2870</v>
      </c>
      <c r="B874" s="142" t="s">
        <v>800</v>
      </c>
      <c r="C874" s="2">
        <v>4</v>
      </c>
      <c r="D874" s="2">
        <v>3.02</v>
      </c>
      <c r="E874" s="1">
        <f t="shared" si="26"/>
        <v>4</v>
      </c>
    </row>
    <row r="875" spans="1:5" x14ac:dyDescent="0.25">
      <c r="A875">
        <v>2871</v>
      </c>
      <c r="B875" s="142" t="s">
        <v>801</v>
      </c>
      <c r="C875" s="2">
        <v>4</v>
      </c>
      <c r="D875" s="2">
        <v>2.17</v>
      </c>
      <c r="E875" s="1">
        <f t="shared" si="26"/>
        <v>4</v>
      </c>
    </row>
    <row r="876" spans="1:5" x14ac:dyDescent="0.25">
      <c r="A876">
        <v>2872</v>
      </c>
      <c r="B876" s="142" t="s">
        <v>802</v>
      </c>
      <c r="C876" s="2">
        <v>1.5</v>
      </c>
      <c r="D876" s="2">
        <v>1.25</v>
      </c>
      <c r="E876" s="1">
        <f t="shared" si="26"/>
        <v>1.5</v>
      </c>
    </row>
    <row r="877" spans="1:5" x14ac:dyDescent="0.25">
      <c r="A877">
        <v>2873</v>
      </c>
      <c r="B877" s="142" t="s">
        <v>803</v>
      </c>
      <c r="C877" s="2">
        <v>2</v>
      </c>
      <c r="D877" s="2">
        <v>12.7</v>
      </c>
      <c r="E877" s="1">
        <f t="shared" si="26"/>
        <v>12.7</v>
      </c>
    </row>
    <row r="878" spans="1:5" x14ac:dyDescent="0.25">
      <c r="A878">
        <v>2874</v>
      </c>
      <c r="B878" s="142" t="s">
        <v>804</v>
      </c>
      <c r="C878" s="2">
        <v>1.05</v>
      </c>
      <c r="D878" s="2">
        <v>3.51</v>
      </c>
      <c r="E878" s="1">
        <f t="shared" si="26"/>
        <v>3.51</v>
      </c>
    </row>
    <row r="879" spans="1:5" x14ac:dyDescent="0.25">
      <c r="A879">
        <v>2875</v>
      </c>
      <c r="B879" s="142" t="s">
        <v>805</v>
      </c>
      <c r="D879" s="2">
        <v>8</v>
      </c>
      <c r="E879" s="1">
        <f t="shared" si="26"/>
        <v>8</v>
      </c>
    </row>
    <row r="880" spans="1:5" x14ac:dyDescent="0.25">
      <c r="A880">
        <v>2876</v>
      </c>
      <c r="B880" s="142" t="s">
        <v>806</v>
      </c>
      <c r="C880" s="2">
        <v>1.47</v>
      </c>
      <c r="D880" s="2">
        <v>1.91</v>
      </c>
      <c r="E880" s="1">
        <f t="shared" si="26"/>
        <v>1.91</v>
      </c>
    </row>
    <row r="881" spans="1:5" x14ac:dyDescent="0.25">
      <c r="A881">
        <v>2877</v>
      </c>
      <c r="B881" s="142" t="s">
        <v>807</v>
      </c>
      <c r="C881" s="2">
        <v>10.67</v>
      </c>
      <c r="D881" s="2">
        <v>6.2</v>
      </c>
      <c r="E881" s="1">
        <f t="shared" si="26"/>
        <v>10.67</v>
      </c>
    </row>
    <row r="882" spans="1:5" x14ac:dyDescent="0.25">
      <c r="A882">
        <v>2878</v>
      </c>
      <c r="B882" s="142" t="s">
        <v>808</v>
      </c>
      <c r="C882" s="2">
        <v>4.76</v>
      </c>
      <c r="D882" s="2">
        <v>2.12</v>
      </c>
      <c r="E882" s="1">
        <f t="shared" si="26"/>
        <v>4.76</v>
      </c>
    </row>
    <row r="883" spans="1:5" x14ac:dyDescent="0.25">
      <c r="A883">
        <v>2879</v>
      </c>
      <c r="B883" s="142" t="s">
        <v>809</v>
      </c>
      <c r="D883" s="2">
        <v>1</v>
      </c>
      <c r="E883" s="1">
        <f t="shared" si="26"/>
        <v>1</v>
      </c>
    </row>
    <row r="884" spans="1:5" x14ac:dyDescent="0.25">
      <c r="A884">
        <v>2880</v>
      </c>
      <c r="B884" s="142" t="s">
        <v>810</v>
      </c>
      <c r="D884" s="2">
        <v>2.2599999999999998</v>
      </c>
      <c r="E884" s="1">
        <f t="shared" si="26"/>
        <v>2.2599999999999998</v>
      </c>
    </row>
    <row r="885" spans="1:5" x14ac:dyDescent="0.25">
      <c r="A885">
        <v>2881</v>
      </c>
      <c r="B885" s="142" t="s">
        <v>811</v>
      </c>
      <c r="C885" s="2">
        <v>1.92</v>
      </c>
      <c r="D885" s="2">
        <v>1.72</v>
      </c>
      <c r="E885" s="1">
        <f t="shared" si="26"/>
        <v>1.92</v>
      </c>
    </row>
    <row r="886" spans="1:5" x14ac:dyDescent="0.25">
      <c r="A886">
        <v>2882</v>
      </c>
      <c r="B886" s="142" t="s">
        <v>812</v>
      </c>
      <c r="C886" s="2">
        <v>8.7200000000000006</v>
      </c>
      <c r="D886" s="2">
        <v>6.1</v>
      </c>
      <c r="E886" s="1">
        <f t="shared" si="26"/>
        <v>8.7200000000000006</v>
      </c>
    </row>
    <row r="887" spans="1:5" x14ac:dyDescent="0.25">
      <c r="A887">
        <v>2883</v>
      </c>
      <c r="B887" s="142" t="s">
        <v>813</v>
      </c>
      <c r="C887" s="2">
        <v>16</v>
      </c>
      <c r="D887" s="2">
        <v>7.04</v>
      </c>
      <c r="E887" s="1">
        <f t="shared" si="26"/>
        <v>16</v>
      </c>
    </row>
    <row r="888" spans="1:5" x14ac:dyDescent="0.25">
      <c r="A888">
        <v>2884</v>
      </c>
      <c r="B888" s="142" t="s">
        <v>814</v>
      </c>
      <c r="D888" s="2">
        <v>1</v>
      </c>
      <c r="E888" s="1">
        <f t="shared" si="26"/>
        <v>1</v>
      </c>
    </row>
    <row r="889" spans="1:5" x14ac:dyDescent="0.25">
      <c r="A889">
        <v>2885</v>
      </c>
      <c r="B889" s="142" t="s">
        <v>815</v>
      </c>
      <c r="C889" s="2">
        <v>10.31</v>
      </c>
      <c r="D889" s="2">
        <v>3.37</v>
      </c>
      <c r="E889" s="1">
        <f t="shared" si="26"/>
        <v>10.31</v>
      </c>
    </row>
    <row r="890" spans="1:5" x14ac:dyDescent="0.25">
      <c r="A890">
        <v>2886</v>
      </c>
      <c r="B890" s="142" t="s">
        <v>816</v>
      </c>
      <c r="C890" s="2">
        <v>1.69</v>
      </c>
      <c r="D890" s="2">
        <v>1.52</v>
      </c>
      <c r="E890" s="1">
        <f t="shared" si="26"/>
        <v>1.69</v>
      </c>
    </row>
    <row r="891" spans="1:5" x14ac:dyDescent="0.25">
      <c r="A891">
        <v>2887</v>
      </c>
      <c r="B891" s="142" t="s">
        <v>817</v>
      </c>
      <c r="C891" s="2">
        <v>2.62</v>
      </c>
      <c r="D891" s="2">
        <v>1.85</v>
      </c>
      <c r="E891" s="1">
        <f t="shared" si="26"/>
        <v>2.62</v>
      </c>
    </row>
    <row r="892" spans="1:5" x14ac:dyDescent="0.25">
      <c r="A892">
        <v>2888</v>
      </c>
      <c r="B892" s="142" t="s">
        <v>818</v>
      </c>
      <c r="C892" s="2">
        <v>4.8</v>
      </c>
      <c r="D892" s="2">
        <v>2.4900000000000002</v>
      </c>
      <c r="E892" s="1">
        <f t="shared" si="26"/>
        <v>4.8</v>
      </c>
    </row>
    <row r="893" spans="1:5" x14ac:dyDescent="0.25">
      <c r="A893">
        <v>2889</v>
      </c>
      <c r="B893" s="142" t="s">
        <v>819</v>
      </c>
      <c r="C893" s="2">
        <v>1</v>
      </c>
      <c r="D893" s="2">
        <v>0.95</v>
      </c>
      <c r="E893" s="1" t="s">
        <v>11529</v>
      </c>
    </row>
    <row r="894" spans="1:5" x14ac:dyDescent="0.25">
      <c r="A894">
        <v>2890</v>
      </c>
      <c r="B894" s="142" t="s">
        <v>820</v>
      </c>
      <c r="C894" s="2">
        <v>12</v>
      </c>
      <c r="D894" s="2">
        <v>3.98</v>
      </c>
      <c r="E894" s="1">
        <f t="shared" si="26"/>
        <v>12</v>
      </c>
    </row>
    <row r="895" spans="1:5" x14ac:dyDescent="0.25">
      <c r="A895">
        <v>2891</v>
      </c>
      <c r="B895" s="142" t="s">
        <v>821</v>
      </c>
      <c r="C895" s="2">
        <v>10.41</v>
      </c>
      <c r="D895" s="2">
        <v>4.55</v>
      </c>
      <c r="E895" s="1">
        <f t="shared" si="26"/>
        <v>10.41</v>
      </c>
    </row>
    <row r="896" spans="1:5" x14ac:dyDescent="0.25">
      <c r="A896">
        <v>2892</v>
      </c>
      <c r="B896" s="142" t="s">
        <v>822</v>
      </c>
      <c r="C896" s="2">
        <v>12</v>
      </c>
      <c r="D896" s="2">
        <v>3.19</v>
      </c>
      <c r="E896" s="1">
        <f t="shared" si="26"/>
        <v>12</v>
      </c>
    </row>
    <row r="897" spans="1:5" x14ac:dyDescent="0.25">
      <c r="A897">
        <v>2893</v>
      </c>
      <c r="B897" s="142" t="s">
        <v>823</v>
      </c>
      <c r="C897" s="2">
        <v>12</v>
      </c>
      <c r="D897" s="2">
        <v>3.86</v>
      </c>
      <c r="E897" s="1">
        <f t="shared" si="26"/>
        <v>12</v>
      </c>
    </row>
    <row r="898" spans="1:5" x14ac:dyDescent="0.25">
      <c r="A898">
        <v>2894</v>
      </c>
      <c r="B898" s="142" t="s">
        <v>824</v>
      </c>
      <c r="D898" s="2">
        <v>4.5999999999999996</v>
      </c>
      <c r="E898" s="1">
        <f t="shared" si="26"/>
        <v>4.5999999999999996</v>
      </c>
    </row>
    <row r="899" spans="1:5" x14ac:dyDescent="0.25">
      <c r="A899">
        <v>2895</v>
      </c>
      <c r="B899" s="142" t="s">
        <v>825</v>
      </c>
      <c r="D899" s="2">
        <v>9.75</v>
      </c>
      <c r="E899" s="1">
        <f t="shared" si="26"/>
        <v>9.75</v>
      </c>
    </row>
    <row r="900" spans="1:5" x14ac:dyDescent="0.25">
      <c r="A900">
        <v>2896</v>
      </c>
      <c r="B900" s="142" t="s">
        <v>826</v>
      </c>
      <c r="D900" s="2">
        <v>1</v>
      </c>
      <c r="E900" s="1">
        <f t="shared" si="26"/>
        <v>1</v>
      </c>
    </row>
    <row r="901" spans="1:5" x14ac:dyDescent="0.25">
      <c r="A901">
        <v>2897</v>
      </c>
      <c r="B901" s="142" t="s">
        <v>827</v>
      </c>
      <c r="C901" s="2">
        <v>2.4</v>
      </c>
      <c r="D901" s="2">
        <v>1.1499999999999999</v>
      </c>
      <c r="E901" s="1">
        <f t="shared" si="26"/>
        <v>2.4</v>
      </c>
    </row>
    <row r="902" spans="1:5" x14ac:dyDescent="0.25">
      <c r="A902">
        <v>2898</v>
      </c>
      <c r="B902" s="142" t="s">
        <v>828</v>
      </c>
      <c r="C902" s="2">
        <v>2</v>
      </c>
      <c r="D902" s="2">
        <v>0.7</v>
      </c>
      <c r="E902" s="1">
        <f t="shared" si="26"/>
        <v>2</v>
      </c>
    </row>
    <row r="903" spans="1:5" x14ac:dyDescent="0.25">
      <c r="A903">
        <v>2899</v>
      </c>
      <c r="B903" s="142" t="s">
        <v>829</v>
      </c>
      <c r="C903" s="2">
        <v>1</v>
      </c>
      <c r="D903" s="2">
        <v>1</v>
      </c>
      <c r="E903" s="1">
        <f t="shared" si="26"/>
        <v>1</v>
      </c>
    </row>
    <row r="904" spans="1:5" x14ac:dyDescent="0.25">
      <c r="A904">
        <v>2900</v>
      </c>
      <c r="B904" s="142" t="s">
        <v>830</v>
      </c>
      <c r="C904" s="2">
        <v>0</v>
      </c>
      <c r="D904" s="2">
        <v>0.53</v>
      </c>
      <c r="E904" s="1" t="s">
        <v>13246</v>
      </c>
    </row>
    <row r="905" spans="1:5" x14ac:dyDescent="0.25">
      <c r="A905">
        <v>2901</v>
      </c>
      <c r="B905" s="142" t="s">
        <v>831</v>
      </c>
      <c r="C905" s="2">
        <v>4.01</v>
      </c>
      <c r="D905" s="2">
        <v>4.05</v>
      </c>
      <c r="E905" s="1" t="s">
        <v>13246</v>
      </c>
    </row>
    <row r="906" spans="1:5" x14ac:dyDescent="0.25">
      <c r="A906">
        <v>2902</v>
      </c>
      <c r="B906" s="164" t="s">
        <v>12996</v>
      </c>
      <c r="C906" s="2">
        <v>10</v>
      </c>
      <c r="D906" s="2">
        <v>54</v>
      </c>
      <c r="E906" s="1">
        <f>IF(C906&gt;D906,C906,D906)</f>
        <v>54</v>
      </c>
    </row>
    <row r="907" spans="1:5" x14ac:dyDescent="0.25">
      <c r="A907">
        <v>2903</v>
      </c>
      <c r="B907" s="160" t="s">
        <v>12997</v>
      </c>
      <c r="C907" s="2">
        <v>50</v>
      </c>
      <c r="D907" s="2">
        <v>21</v>
      </c>
      <c r="E907" s="1">
        <f>IF(C907&gt;D907,C907,D907)</f>
        <v>50</v>
      </c>
    </row>
    <row r="908" spans="1:5" x14ac:dyDescent="0.25">
      <c r="A908">
        <v>2904</v>
      </c>
      <c r="B908" s="142" t="s">
        <v>832</v>
      </c>
      <c r="C908" s="2">
        <v>9.8800000000000008</v>
      </c>
      <c r="D908" s="2">
        <v>2.5099999999999998</v>
      </c>
      <c r="E908" s="1" t="s">
        <v>13246</v>
      </c>
    </row>
    <row r="909" spans="1:5" x14ac:dyDescent="0.25">
      <c r="A909">
        <v>2905</v>
      </c>
      <c r="B909" s="142" t="s">
        <v>833</v>
      </c>
      <c r="C909" s="2">
        <v>9.77</v>
      </c>
      <c r="D909" s="2">
        <v>1.67</v>
      </c>
      <c r="E909" s="1" t="s">
        <v>11529</v>
      </c>
    </row>
    <row r="910" spans="1:5" x14ac:dyDescent="0.25">
      <c r="A910">
        <v>2906</v>
      </c>
      <c r="B910" s="142" t="s">
        <v>834</v>
      </c>
      <c r="C910" s="2">
        <v>2.66</v>
      </c>
      <c r="D910" s="2">
        <v>1.84</v>
      </c>
      <c r="E910" s="1" t="s">
        <v>13246</v>
      </c>
    </row>
    <row r="911" spans="1:5" x14ac:dyDescent="0.25">
      <c r="A911">
        <v>2907</v>
      </c>
      <c r="B911" s="142" t="s">
        <v>12998</v>
      </c>
      <c r="C911" s="2">
        <v>1</v>
      </c>
      <c r="D911" s="2">
        <v>1</v>
      </c>
      <c r="E911" s="1" t="s">
        <v>13246</v>
      </c>
    </row>
    <row r="912" spans="1:5" x14ac:dyDescent="0.25">
      <c r="A912">
        <v>2908</v>
      </c>
      <c r="B912" s="142" t="s">
        <v>835</v>
      </c>
      <c r="C912" s="2">
        <v>5</v>
      </c>
      <c r="D912" s="2">
        <v>3.33</v>
      </c>
      <c r="E912" s="1">
        <f>IF(C912&gt;D912,C912,D912)</f>
        <v>5</v>
      </c>
    </row>
    <row r="913" spans="1:5" x14ac:dyDescent="0.25">
      <c r="A913">
        <v>2909</v>
      </c>
      <c r="B913" s="142" t="s">
        <v>836</v>
      </c>
      <c r="C913" s="2">
        <v>1</v>
      </c>
      <c r="D913" s="2">
        <v>0.7</v>
      </c>
      <c r="E913" s="1">
        <f>IF(C913&gt;D913,C913,D913)</f>
        <v>1</v>
      </c>
    </row>
    <row r="914" spans="1:5" x14ac:dyDescent="0.25">
      <c r="A914">
        <v>2910</v>
      </c>
      <c r="B914" s="160" t="s">
        <v>12999</v>
      </c>
      <c r="C914" s="2">
        <v>8.02</v>
      </c>
      <c r="D914" s="2">
        <v>4.1500000000000004</v>
      </c>
      <c r="E914" s="1">
        <f>IF(C914&gt;D914,C914,D914)</f>
        <v>8.02</v>
      </c>
    </row>
    <row r="915" spans="1:5" x14ac:dyDescent="0.25">
      <c r="A915">
        <v>2911</v>
      </c>
      <c r="B915" s="142" t="s">
        <v>837</v>
      </c>
      <c r="C915" s="2">
        <v>8.07</v>
      </c>
      <c r="D915" s="2">
        <v>12.14</v>
      </c>
      <c r="E915" s="1" t="s">
        <v>13246</v>
      </c>
    </row>
    <row r="916" spans="1:5" x14ac:dyDescent="0.25">
      <c r="A916">
        <v>2912</v>
      </c>
      <c r="B916" s="142" t="s">
        <v>838</v>
      </c>
      <c r="C916" s="2">
        <v>50</v>
      </c>
      <c r="D916" s="2">
        <v>12.77</v>
      </c>
      <c r="E916" s="1">
        <f t="shared" ref="E916:E917" si="27">IF(C916&gt;D916,C916,D916)</f>
        <v>50</v>
      </c>
    </row>
    <row r="917" spans="1:5" x14ac:dyDescent="0.25">
      <c r="A917">
        <v>2913</v>
      </c>
      <c r="B917" s="142" t="s">
        <v>839</v>
      </c>
      <c r="C917" s="2">
        <v>1</v>
      </c>
      <c r="D917" s="2">
        <v>3.75</v>
      </c>
      <c r="E917" s="1">
        <f t="shared" si="27"/>
        <v>3.75</v>
      </c>
    </row>
    <row r="918" spans="1:5" x14ac:dyDescent="0.25">
      <c r="A918">
        <v>2914</v>
      </c>
      <c r="B918" s="142" t="s">
        <v>840</v>
      </c>
      <c r="D918" s="2">
        <v>13.54</v>
      </c>
      <c r="E918" s="1" t="s">
        <v>13246</v>
      </c>
    </row>
    <row r="919" spans="1:5" x14ac:dyDescent="0.25">
      <c r="A919">
        <v>2915</v>
      </c>
      <c r="B919" s="142" t="s">
        <v>841</v>
      </c>
      <c r="D919" s="2">
        <v>95.74</v>
      </c>
      <c r="E919" s="1" t="s">
        <v>13246</v>
      </c>
    </row>
    <row r="920" spans="1:5" x14ac:dyDescent="0.25">
      <c r="A920">
        <v>2916</v>
      </c>
      <c r="B920" s="142" t="s">
        <v>842</v>
      </c>
      <c r="C920" s="2">
        <v>48</v>
      </c>
      <c r="D920" s="2">
        <v>109.4</v>
      </c>
      <c r="E920" s="1" t="s">
        <v>13246</v>
      </c>
    </row>
    <row r="921" spans="1:5" x14ac:dyDescent="0.25">
      <c r="A921">
        <v>2917</v>
      </c>
      <c r="B921" s="142" t="s">
        <v>843</v>
      </c>
      <c r="C921" s="2">
        <v>2000</v>
      </c>
      <c r="D921" s="2">
        <v>260</v>
      </c>
      <c r="E921" s="1" t="s">
        <v>13246</v>
      </c>
    </row>
    <row r="922" spans="1:5" x14ac:dyDescent="0.25">
      <c r="A922">
        <v>2918</v>
      </c>
      <c r="B922" s="142" t="s">
        <v>844</v>
      </c>
      <c r="D922" s="2" t="s">
        <v>22</v>
      </c>
      <c r="E922" s="1" t="s">
        <v>13246</v>
      </c>
    </row>
    <row r="923" spans="1:5" x14ac:dyDescent="0.25">
      <c r="A923">
        <v>2919</v>
      </c>
      <c r="B923" s="142" t="s">
        <v>845</v>
      </c>
      <c r="D923" s="2" t="s">
        <v>22</v>
      </c>
      <c r="E923" s="1" t="s">
        <v>13303</v>
      </c>
    </row>
    <row r="924" spans="1:5" x14ac:dyDescent="0.25">
      <c r="A924">
        <v>2920</v>
      </c>
      <c r="B924" s="142" t="s">
        <v>846</v>
      </c>
      <c r="C924" s="2">
        <v>3000</v>
      </c>
      <c r="D924" s="2">
        <v>2</v>
      </c>
      <c r="E924" s="1">
        <f>IF(C924&gt;D924,C924,D924)</f>
        <v>3000</v>
      </c>
    </row>
    <row r="925" spans="1:5" x14ac:dyDescent="0.25">
      <c r="A925">
        <v>2921</v>
      </c>
      <c r="B925" s="142" t="s">
        <v>847</v>
      </c>
      <c r="C925" s="2">
        <v>0.26</v>
      </c>
      <c r="D925" s="2">
        <v>0.36</v>
      </c>
      <c r="E925" s="1" t="s">
        <v>13246</v>
      </c>
    </row>
    <row r="926" spans="1:5" x14ac:dyDescent="0.25">
      <c r="A926">
        <v>2922</v>
      </c>
      <c r="B926" s="142" t="s">
        <v>848</v>
      </c>
      <c r="C926" s="2">
        <v>0.1</v>
      </c>
      <c r="D926" s="2">
        <v>1.85</v>
      </c>
      <c r="E926" s="1">
        <f>IF(C926&gt;D926,C926,D926)</f>
        <v>1.85</v>
      </c>
    </row>
    <row r="927" spans="1:5" x14ac:dyDescent="0.25">
      <c r="A927">
        <v>2923</v>
      </c>
      <c r="B927" s="142" t="s">
        <v>849</v>
      </c>
      <c r="C927" s="2">
        <v>6.11</v>
      </c>
      <c r="D927" s="2">
        <v>5.98</v>
      </c>
      <c r="E927" s="1">
        <f>IF(C927&gt;D927,C927,D927)</f>
        <v>6.11</v>
      </c>
    </row>
    <row r="928" spans="1:5" x14ac:dyDescent="0.25">
      <c r="A928">
        <v>2924</v>
      </c>
      <c r="B928" s="142" t="s">
        <v>850</v>
      </c>
      <c r="C928" s="2">
        <v>0.01</v>
      </c>
      <c r="D928" s="2">
        <v>0.01</v>
      </c>
      <c r="E928" s="1" t="s">
        <v>11529</v>
      </c>
    </row>
    <row r="929" spans="1:5" x14ac:dyDescent="0.25">
      <c r="A929">
        <v>2925</v>
      </c>
      <c r="B929" s="142" t="s">
        <v>851</v>
      </c>
      <c r="C929" s="2">
        <v>22.44</v>
      </c>
      <c r="D929" s="2">
        <v>4.4400000000000004</v>
      </c>
      <c r="E929" s="1">
        <f t="shared" ref="E929:E943" si="28">IF(C929&gt;D929,C929,D929)</f>
        <v>22.44</v>
      </c>
    </row>
    <row r="930" spans="1:5" x14ac:dyDescent="0.25">
      <c r="A930">
        <v>2926</v>
      </c>
      <c r="B930" s="144" t="s">
        <v>852</v>
      </c>
      <c r="C930" s="2">
        <v>38</v>
      </c>
      <c r="D930" s="2">
        <v>17.91</v>
      </c>
      <c r="E930" s="1">
        <f t="shared" si="28"/>
        <v>38</v>
      </c>
    </row>
    <row r="931" spans="1:5" x14ac:dyDescent="0.25">
      <c r="A931">
        <v>2927</v>
      </c>
      <c r="B931" s="160" t="s">
        <v>13000</v>
      </c>
      <c r="D931" s="2">
        <v>5</v>
      </c>
      <c r="E931" s="1">
        <f t="shared" si="28"/>
        <v>5</v>
      </c>
    </row>
    <row r="932" spans="1:5" x14ac:dyDescent="0.25">
      <c r="A932">
        <v>2928</v>
      </c>
      <c r="B932" s="142" t="s">
        <v>853</v>
      </c>
      <c r="C932" s="2">
        <v>8.16</v>
      </c>
      <c r="D932" s="2">
        <v>9.33</v>
      </c>
      <c r="E932" s="1" t="s">
        <v>13246</v>
      </c>
    </row>
    <row r="933" spans="1:5" x14ac:dyDescent="0.25">
      <c r="A933">
        <v>2929</v>
      </c>
      <c r="B933" s="144" t="s">
        <v>854</v>
      </c>
      <c r="C933" s="2">
        <v>0.13</v>
      </c>
      <c r="D933" s="2">
        <v>0.45</v>
      </c>
      <c r="E933" s="1" t="s">
        <v>13246</v>
      </c>
    </row>
    <row r="934" spans="1:5" x14ac:dyDescent="0.25">
      <c r="A934">
        <v>2930</v>
      </c>
      <c r="B934" s="160" t="s">
        <v>13001</v>
      </c>
      <c r="C934" s="2">
        <v>12.5</v>
      </c>
      <c r="D934" s="2">
        <v>45.15</v>
      </c>
      <c r="E934" s="1">
        <f t="shared" si="28"/>
        <v>45.15</v>
      </c>
    </row>
    <row r="935" spans="1:5" x14ac:dyDescent="0.25">
      <c r="A935">
        <v>2931</v>
      </c>
      <c r="B935" s="142" t="s">
        <v>855</v>
      </c>
      <c r="D935" s="2" t="s">
        <v>22</v>
      </c>
      <c r="E935" s="1" t="str">
        <f t="shared" si="28"/>
        <v>N/A</v>
      </c>
    </row>
    <row r="936" spans="1:5" x14ac:dyDescent="0.25">
      <c r="A936">
        <v>2932</v>
      </c>
      <c r="B936" s="144" t="s">
        <v>856</v>
      </c>
      <c r="D936" s="2" t="s">
        <v>22</v>
      </c>
      <c r="E936" s="1" t="str">
        <f t="shared" si="28"/>
        <v>N/A</v>
      </c>
    </row>
    <row r="937" spans="1:5" x14ac:dyDescent="0.25">
      <c r="A937">
        <v>2933</v>
      </c>
      <c r="B937" s="160" t="s">
        <v>13002</v>
      </c>
      <c r="C937" s="2">
        <v>30</v>
      </c>
      <c r="D937" s="2">
        <v>32.49</v>
      </c>
      <c r="E937" s="1">
        <f t="shared" si="28"/>
        <v>32.49</v>
      </c>
    </row>
    <row r="938" spans="1:5" x14ac:dyDescent="0.25">
      <c r="A938">
        <v>2934</v>
      </c>
      <c r="B938" s="142" t="s">
        <v>857</v>
      </c>
      <c r="C938" s="2">
        <v>15</v>
      </c>
      <c r="D938" s="2">
        <v>19.52</v>
      </c>
      <c r="E938" s="1">
        <f t="shared" si="28"/>
        <v>19.52</v>
      </c>
    </row>
    <row r="939" spans="1:5" x14ac:dyDescent="0.25">
      <c r="A939">
        <v>2935</v>
      </c>
      <c r="B939" s="144" t="s">
        <v>858</v>
      </c>
      <c r="C939" s="2">
        <v>30</v>
      </c>
      <c r="D939" s="2">
        <v>19.57</v>
      </c>
      <c r="E939" s="1">
        <f t="shared" si="28"/>
        <v>30</v>
      </c>
    </row>
    <row r="940" spans="1:5" x14ac:dyDescent="0.25">
      <c r="A940">
        <v>2936</v>
      </c>
      <c r="B940" s="142" t="s">
        <v>859</v>
      </c>
      <c r="C940" s="2">
        <v>15</v>
      </c>
      <c r="D940" s="2">
        <v>15</v>
      </c>
      <c r="E940" s="1">
        <f t="shared" si="28"/>
        <v>15</v>
      </c>
    </row>
    <row r="941" spans="1:5" x14ac:dyDescent="0.25">
      <c r="A941">
        <v>2937</v>
      </c>
      <c r="B941" s="144" t="s">
        <v>860</v>
      </c>
      <c r="C941" s="2">
        <v>30</v>
      </c>
      <c r="D941" s="2">
        <v>24.8</v>
      </c>
      <c r="E941" s="1">
        <f t="shared" si="28"/>
        <v>30</v>
      </c>
    </row>
    <row r="942" spans="1:5" x14ac:dyDescent="0.25">
      <c r="A942">
        <v>2938</v>
      </c>
      <c r="B942" s="142" t="s">
        <v>861</v>
      </c>
      <c r="C942" s="2">
        <v>9.67</v>
      </c>
      <c r="D942" s="2">
        <v>5.82</v>
      </c>
      <c r="E942" s="1">
        <f t="shared" si="28"/>
        <v>9.67</v>
      </c>
    </row>
    <row r="943" spans="1:5" x14ac:dyDescent="0.25">
      <c r="A943">
        <v>2939</v>
      </c>
      <c r="B943" s="144" t="s">
        <v>862</v>
      </c>
      <c r="C943" s="2">
        <v>1.75</v>
      </c>
      <c r="D943" s="2">
        <v>1.94</v>
      </c>
      <c r="E943" s="1">
        <f t="shared" si="28"/>
        <v>1.94</v>
      </c>
    </row>
    <row r="944" spans="1:5" x14ac:dyDescent="0.25">
      <c r="A944">
        <v>2940</v>
      </c>
      <c r="B944" s="142" t="s">
        <v>863</v>
      </c>
      <c r="C944" s="2">
        <v>5.88</v>
      </c>
      <c r="D944" s="2">
        <v>1.24</v>
      </c>
      <c r="E944" s="1" t="s">
        <v>13249</v>
      </c>
    </row>
    <row r="945" spans="1:5" x14ac:dyDescent="0.25">
      <c r="A945">
        <v>2941</v>
      </c>
      <c r="B945" s="142" t="s">
        <v>864</v>
      </c>
      <c r="C945" s="2">
        <v>160</v>
      </c>
      <c r="D945" s="2">
        <v>2000</v>
      </c>
      <c r="E945" s="1">
        <f t="shared" ref="E945:E971" si="29">IF(C945&gt;D945,C945,D945)</f>
        <v>2000</v>
      </c>
    </row>
    <row r="946" spans="1:5" x14ac:dyDescent="0.25">
      <c r="A946">
        <v>2942</v>
      </c>
      <c r="B946" s="142" t="s">
        <v>865</v>
      </c>
      <c r="C946" s="2">
        <v>0.01</v>
      </c>
      <c r="D946" s="2">
        <v>0.01</v>
      </c>
      <c r="E946" s="1">
        <f t="shared" si="29"/>
        <v>0.01</v>
      </c>
    </row>
    <row r="947" spans="1:5" x14ac:dyDescent="0.25">
      <c r="A947">
        <v>2943</v>
      </c>
      <c r="B947" s="142" t="s">
        <v>866</v>
      </c>
      <c r="C947" s="2">
        <v>40</v>
      </c>
      <c r="D947" s="2">
        <v>26.8</v>
      </c>
      <c r="E947" s="1">
        <f t="shared" si="29"/>
        <v>40</v>
      </c>
    </row>
    <row r="948" spans="1:5" x14ac:dyDescent="0.25">
      <c r="A948">
        <v>2944</v>
      </c>
      <c r="B948" s="144" t="s">
        <v>867</v>
      </c>
      <c r="C948" s="2">
        <v>30</v>
      </c>
      <c r="D948" s="2">
        <v>23</v>
      </c>
      <c r="E948" s="1">
        <f t="shared" si="29"/>
        <v>30</v>
      </c>
    </row>
    <row r="949" spans="1:5" x14ac:dyDescent="0.25">
      <c r="A949">
        <v>2945</v>
      </c>
      <c r="B949" s="142" t="s">
        <v>868</v>
      </c>
      <c r="D949" s="2" t="s">
        <v>22</v>
      </c>
      <c r="E949" s="1" t="str">
        <f t="shared" si="29"/>
        <v>N/A</v>
      </c>
    </row>
    <row r="950" spans="1:5" x14ac:dyDescent="0.25">
      <c r="A950">
        <v>2946</v>
      </c>
      <c r="B950" s="142" t="s">
        <v>869</v>
      </c>
      <c r="D950" s="2">
        <v>1</v>
      </c>
      <c r="E950" s="1">
        <f t="shared" si="29"/>
        <v>1</v>
      </c>
    </row>
    <row r="951" spans="1:5" x14ac:dyDescent="0.25">
      <c r="A951">
        <v>2947</v>
      </c>
      <c r="B951" s="142" t="s">
        <v>870</v>
      </c>
      <c r="D951" s="2" t="s">
        <v>22</v>
      </c>
      <c r="E951" s="1" t="str">
        <f t="shared" si="29"/>
        <v>N/A</v>
      </c>
    </row>
    <row r="952" spans="1:5" x14ac:dyDescent="0.25">
      <c r="A952">
        <v>2948</v>
      </c>
      <c r="B952" s="142" t="s">
        <v>871</v>
      </c>
      <c r="D952" s="2">
        <v>5</v>
      </c>
      <c r="E952" s="1">
        <f t="shared" si="29"/>
        <v>5</v>
      </c>
    </row>
    <row r="953" spans="1:5" x14ac:dyDescent="0.25">
      <c r="A953">
        <v>2949</v>
      </c>
      <c r="B953" s="160" t="s">
        <v>13003</v>
      </c>
      <c r="D953" s="2">
        <v>9</v>
      </c>
      <c r="E953" s="1">
        <f t="shared" si="29"/>
        <v>9</v>
      </c>
    </row>
    <row r="954" spans="1:5" x14ac:dyDescent="0.25">
      <c r="A954">
        <v>2950</v>
      </c>
      <c r="B954" s="144" t="s">
        <v>872</v>
      </c>
      <c r="D954" s="2">
        <v>5</v>
      </c>
      <c r="E954" s="1">
        <f t="shared" si="29"/>
        <v>5</v>
      </c>
    </row>
    <row r="955" spans="1:5" x14ac:dyDescent="0.25">
      <c r="A955">
        <v>2951</v>
      </c>
      <c r="B955" s="142" t="s">
        <v>13004</v>
      </c>
      <c r="C955" s="2">
        <v>0.02</v>
      </c>
      <c r="D955" s="2">
        <v>0.01</v>
      </c>
      <c r="E955" s="1" t="s">
        <v>13246</v>
      </c>
    </row>
    <row r="956" spans="1:5" x14ac:dyDescent="0.25">
      <c r="A956">
        <v>2952</v>
      </c>
      <c r="B956" s="142" t="s">
        <v>873</v>
      </c>
      <c r="D956" s="2">
        <v>3.1</v>
      </c>
      <c r="E956" s="1">
        <f t="shared" si="29"/>
        <v>3.1</v>
      </c>
    </row>
    <row r="957" spans="1:5" x14ac:dyDescent="0.25">
      <c r="A957">
        <v>2953</v>
      </c>
      <c r="B957" s="164" t="s">
        <v>13005</v>
      </c>
      <c r="D957" s="2">
        <v>1</v>
      </c>
      <c r="E957" s="1">
        <f t="shared" si="29"/>
        <v>1</v>
      </c>
    </row>
    <row r="958" spans="1:5" x14ac:dyDescent="0.25">
      <c r="A958">
        <v>2954</v>
      </c>
      <c r="B958" s="160" t="s">
        <v>13006</v>
      </c>
      <c r="D958" s="2">
        <v>0.55000000000000004</v>
      </c>
      <c r="E958" s="1">
        <f t="shared" si="29"/>
        <v>0.55000000000000004</v>
      </c>
    </row>
    <row r="959" spans="1:5" x14ac:dyDescent="0.25">
      <c r="A959">
        <v>2955</v>
      </c>
      <c r="B959" s="142" t="s">
        <v>874</v>
      </c>
      <c r="C959" s="2">
        <v>1.5</v>
      </c>
      <c r="D959" s="2">
        <v>1</v>
      </c>
      <c r="E959" s="1">
        <f t="shared" si="29"/>
        <v>1.5</v>
      </c>
    </row>
    <row r="960" spans="1:5" x14ac:dyDescent="0.25">
      <c r="A960">
        <v>2956</v>
      </c>
      <c r="B960" s="144" t="s">
        <v>875</v>
      </c>
      <c r="C960" s="2">
        <v>2.5</v>
      </c>
      <c r="D960" s="2">
        <v>1</v>
      </c>
      <c r="E960" s="1">
        <f t="shared" si="29"/>
        <v>2.5</v>
      </c>
    </row>
    <row r="961" spans="1:5" x14ac:dyDescent="0.25">
      <c r="A961">
        <v>2957</v>
      </c>
      <c r="B961" s="144" t="s">
        <v>13007</v>
      </c>
      <c r="C961" s="2">
        <v>5</v>
      </c>
      <c r="D961" s="2">
        <v>2.38</v>
      </c>
      <c r="E961" s="1">
        <f t="shared" si="29"/>
        <v>5</v>
      </c>
    </row>
    <row r="962" spans="1:5" x14ac:dyDescent="0.25">
      <c r="A962">
        <v>2958</v>
      </c>
      <c r="B962" s="142" t="s">
        <v>876</v>
      </c>
      <c r="C962" s="2">
        <v>10.64</v>
      </c>
      <c r="D962" s="2">
        <v>4.5199999999999996</v>
      </c>
      <c r="E962" s="1">
        <f t="shared" si="29"/>
        <v>10.64</v>
      </c>
    </row>
    <row r="963" spans="1:5" x14ac:dyDescent="0.25">
      <c r="A963">
        <v>2959</v>
      </c>
      <c r="B963" s="144" t="s">
        <v>877</v>
      </c>
      <c r="C963" s="2">
        <v>12.5</v>
      </c>
      <c r="D963" s="2">
        <v>11.75</v>
      </c>
      <c r="E963" s="1">
        <f t="shared" si="29"/>
        <v>12.5</v>
      </c>
    </row>
    <row r="964" spans="1:5" x14ac:dyDescent="0.25">
      <c r="A964">
        <v>2960</v>
      </c>
      <c r="B964" s="142" t="s">
        <v>641</v>
      </c>
      <c r="C964" s="2">
        <v>10</v>
      </c>
      <c r="D964" s="2">
        <v>8.1300000000000008</v>
      </c>
      <c r="E964" s="1">
        <f t="shared" si="29"/>
        <v>10</v>
      </c>
    </row>
    <row r="965" spans="1:5" x14ac:dyDescent="0.25">
      <c r="A965">
        <v>2961</v>
      </c>
      <c r="B965" s="144" t="s">
        <v>878</v>
      </c>
      <c r="C965" s="2">
        <v>10</v>
      </c>
      <c r="D965" s="2">
        <v>8</v>
      </c>
      <c r="E965" s="1">
        <f t="shared" si="29"/>
        <v>10</v>
      </c>
    </row>
    <row r="966" spans="1:5" x14ac:dyDescent="0.25">
      <c r="A966">
        <v>2962</v>
      </c>
      <c r="B966" s="144" t="s">
        <v>879</v>
      </c>
      <c r="C966" s="2">
        <v>200</v>
      </c>
      <c r="D966" s="2">
        <v>200</v>
      </c>
      <c r="E966" s="1">
        <f t="shared" si="29"/>
        <v>200</v>
      </c>
    </row>
    <row r="967" spans="1:5" x14ac:dyDescent="0.25">
      <c r="A967">
        <v>2963</v>
      </c>
      <c r="B967" s="142" t="s">
        <v>13889</v>
      </c>
      <c r="C967" s="2">
        <v>10.52</v>
      </c>
      <c r="D967" s="2">
        <v>9.07</v>
      </c>
      <c r="E967" s="1">
        <f t="shared" si="29"/>
        <v>10.52</v>
      </c>
    </row>
    <row r="968" spans="1:5" x14ac:dyDescent="0.25">
      <c r="A968">
        <v>2964</v>
      </c>
      <c r="B968" s="144" t="s">
        <v>880</v>
      </c>
      <c r="C968" s="2">
        <v>2.62</v>
      </c>
      <c r="D968" s="2">
        <v>3.02</v>
      </c>
      <c r="E968" s="1">
        <f t="shared" si="29"/>
        <v>3.02</v>
      </c>
    </row>
    <row r="969" spans="1:5" x14ac:dyDescent="0.25">
      <c r="A969">
        <v>2965</v>
      </c>
      <c r="B969" s="144" t="s">
        <v>881</v>
      </c>
      <c r="C969" s="2">
        <v>2.15</v>
      </c>
      <c r="D969" s="2">
        <v>2.6</v>
      </c>
      <c r="E969" s="1">
        <f t="shared" si="29"/>
        <v>2.6</v>
      </c>
    </row>
    <row r="970" spans="1:5" x14ac:dyDescent="0.25">
      <c r="A970">
        <v>2966</v>
      </c>
      <c r="B970" s="142" t="s">
        <v>13885</v>
      </c>
      <c r="C970" s="2">
        <v>0.66</v>
      </c>
      <c r="D970" s="2">
        <v>0.56999999999999995</v>
      </c>
      <c r="E970" s="1">
        <f t="shared" si="29"/>
        <v>0.66</v>
      </c>
    </row>
    <row r="971" spans="1:5" x14ac:dyDescent="0.25">
      <c r="A971">
        <v>2967</v>
      </c>
      <c r="B971" s="142" t="s">
        <v>882</v>
      </c>
      <c r="C971" s="2">
        <v>21.17</v>
      </c>
      <c r="D971" s="2">
        <v>17.170000000000002</v>
      </c>
      <c r="E971" s="1">
        <f t="shared" si="29"/>
        <v>21.17</v>
      </c>
    </row>
    <row r="972" spans="1:5" x14ac:dyDescent="0.25">
      <c r="A972">
        <v>2968</v>
      </c>
      <c r="B972" s="142" t="s">
        <v>883</v>
      </c>
      <c r="C972" s="2">
        <v>100</v>
      </c>
      <c r="D972" s="2">
        <v>11.16</v>
      </c>
      <c r="E972" s="1" t="s">
        <v>13246</v>
      </c>
    </row>
    <row r="973" spans="1:5" x14ac:dyDescent="0.25">
      <c r="A973">
        <v>2969</v>
      </c>
      <c r="B973" s="142" t="s">
        <v>884</v>
      </c>
      <c r="D973" s="2">
        <v>2</v>
      </c>
      <c r="E973" s="1">
        <f>IF(C973&gt;D973,C973,D973)</f>
        <v>2</v>
      </c>
    </row>
    <row r="974" spans="1:5" x14ac:dyDescent="0.25">
      <c r="A974">
        <v>2970</v>
      </c>
      <c r="B974" s="142" t="s">
        <v>885</v>
      </c>
      <c r="C974" s="2">
        <v>6.0000000000000001E-3</v>
      </c>
      <c r="D974" s="2">
        <v>20</v>
      </c>
      <c r="E974" s="1">
        <f>IF(C974&gt;D974,C974,D974)</f>
        <v>20</v>
      </c>
    </row>
    <row r="975" spans="1:5" x14ac:dyDescent="0.25">
      <c r="A975">
        <v>2971</v>
      </c>
      <c r="B975" s="142" t="s">
        <v>886</v>
      </c>
      <c r="C975" s="2">
        <v>36.74</v>
      </c>
      <c r="D975" s="2">
        <v>71.84</v>
      </c>
      <c r="E975" s="1" t="s">
        <v>11529</v>
      </c>
    </row>
    <row r="976" spans="1:5" x14ac:dyDescent="0.25">
      <c r="A976">
        <v>2972</v>
      </c>
      <c r="B976" s="142" t="s">
        <v>887</v>
      </c>
      <c r="C976" s="2">
        <v>14.97</v>
      </c>
      <c r="D976" s="2">
        <v>14.87</v>
      </c>
      <c r="E976" s="1" t="s">
        <v>13246</v>
      </c>
    </row>
    <row r="977" spans="1:5" x14ac:dyDescent="0.25">
      <c r="A977">
        <v>2973</v>
      </c>
      <c r="B977" s="142" t="s">
        <v>888</v>
      </c>
      <c r="C977" s="2">
        <v>100</v>
      </c>
      <c r="D977" s="2">
        <v>102.9</v>
      </c>
      <c r="E977" s="1">
        <f>IF(C977&gt;D977,C977,D977)</f>
        <v>102.9</v>
      </c>
    </row>
    <row r="978" spans="1:5" x14ac:dyDescent="0.25">
      <c r="A978">
        <v>2974</v>
      </c>
      <c r="B978" s="142" t="s">
        <v>889</v>
      </c>
      <c r="D978" s="2">
        <v>40</v>
      </c>
      <c r="E978" s="1" t="s">
        <v>13246</v>
      </c>
    </row>
    <row r="979" spans="1:5" x14ac:dyDescent="0.25">
      <c r="A979">
        <v>2975</v>
      </c>
      <c r="B979" s="142" t="s">
        <v>890</v>
      </c>
      <c r="C979" s="2">
        <v>110</v>
      </c>
      <c r="D979" s="2">
        <v>65.34</v>
      </c>
      <c r="E979" s="1" t="s">
        <v>13246</v>
      </c>
    </row>
    <row r="980" spans="1:5" x14ac:dyDescent="0.25">
      <c r="A980">
        <v>2976</v>
      </c>
      <c r="B980" s="142" t="s">
        <v>891</v>
      </c>
      <c r="C980" s="2">
        <v>65</v>
      </c>
      <c r="D980" s="2">
        <v>93.11</v>
      </c>
      <c r="E980" s="1" t="s">
        <v>11529</v>
      </c>
    </row>
    <row r="981" spans="1:5" x14ac:dyDescent="0.25">
      <c r="A981">
        <v>2977</v>
      </c>
      <c r="B981" s="142" t="s">
        <v>892</v>
      </c>
      <c r="C981" s="2">
        <v>120</v>
      </c>
      <c r="D981" s="2">
        <v>53.7</v>
      </c>
      <c r="E981" s="1" t="s">
        <v>13246</v>
      </c>
    </row>
    <row r="982" spans="1:5" x14ac:dyDescent="0.25">
      <c r="A982">
        <v>2978</v>
      </c>
      <c r="B982" s="144" t="s">
        <v>893</v>
      </c>
      <c r="C982" s="2">
        <v>0.5</v>
      </c>
      <c r="D982" s="2">
        <v>0.75</v>
      </c>
      <c r="E982" s="1">
        <f>IF(C982&gt;D982,C982,D982)</f>
        <v>0.75</v>
      </c>
    </row>
    <row r="983" spans="1:5" x14ac:dyDescent="0.25">
      <c r="A983">
        <v>2979</v>
      </c>
      <c r="B983" s="142" t="s">
        <v>894</v>
      </c>
      <c r="C983" s="2">
        <v>9.44</v>
      </c>
      <c r="D983" s="2">
        <v>13.29</v>
      </c>
      <c r="E983" s="1" t="s">
        <v>13246</v>
      </c>
    </row>
    <row r="984" spans="1:5" x14ac:dyDescent="0.25">
      <c r="A984">
        <v>2980</v>
      </c>
      <c r="B984" s="142" t="s">
        <v>895</v>
      </c>
      <c r="C984" s="2">
        <v>3.55</v>
      </c>
      <c r="D984" s="2">
        <v>2.84</v>
      </c>
      <c r="E984" s="1">
        <f t="shared" ref="E984:E992" si="30">IF(C984&gt;D984,C984,D984)</f>
        <v>3.55</v>
      </c>
    </row>
    <row r="985" spans="1:5" x14ac:dyDescent="0.25">
      <c r="A985">
        <v>2981</v>
      </c>
      <c r="B985" s="142" t="s">
        <v>896</v>
      </c>
      <c r="C985" s="2">
        <v>1.08</v>
      </c>
      <c r="D985" s="2">
        <v>2.1</v>
      </c>
      <c r="E985" s="1">
        <f t="shared" si="30"/>
        <v>2.1</v>
      </c>
    </row>
    <row r="986" spans="1:5" x14ac:dyDescent="0.25">
      <c r="A986">
        <v>2982</v>
      </c>
      <c r="B986" s="142" t="s">
        <v>897</v>
      </c>
      <c r="C986" s="2">
        <v>1.83</v>
      </c>
      <c r="D986" s="2">
        <v>0.77</v>
      </c>
      <c r="E986" s="1">
        <f t="shared" si="30"/>
        <v>1.83</v>
      </c>
    </row>
    <row r="987" spans="1:5" x14ac:dyDescent="0.25">
      <c r="A987">
        <v>2983</v>
      </c>
      <c r="B987" s="142" t="s">
        <v>898</v>
      </c>
      <c r="C987" s="2">
        <v>1.85</v>
      </c>
      <c r="D987" s="2">
        <v>1.59</v>
      </c>
      <c r="E987" s="1">
        <f t="shared" si="30"/>
        <v>1.85</v>
      </c>
    </row>
    <row r="988" spans="1:5" x14ac:dyDescent="0.25">
      <c r="A988">
        <v>2984</v>
      </c>
      <c r="B988" s="142" t="s">
        <v>899</v>
      </c>
      <c r="C988" s="2">
        <v>1.83</v>
      </c>
      <c r="D988" s="2">
        <v>1.21</v>
      </c>
      <c r="E988" s="1">
        <f t="shared" si="30"/>
        <v>1.83</v>
      </c>
    </row>
    <row r="989" spans="1:5" x14ac:dyDescent="0.25">
      <c r="A989">
        <v>2985</v>
      </c>
      <c r="B989" s="142" t="s">
        <v>900</v>
      </c>
      <c r="C989" s="2">
        <v>1.48</v>
      </c>
      <c r="D989" s="2">
        <v>1.26</v>
      </c>
      <c r="E989" s="1">
        <f t="shared" si="30"/>
        <v>1.48</v>
      </c>
    </row>
    <row r="990" spans="1:5" x14ac:dyDescent="0.25">
      <c r="A990">
        <v>2986</v>
      </c>
      <c r="B990" s="142" t="s">
        <v>901</v>
      </c>
      <c r="C990" s="2">
        <v>2.09</v>
      </c>
      <c r="D990" s="2">
        <v>1.82</v>
      </c>
      <c r="E990" s="1">
        <f t="shared" si="30"/>
        <v>2.09</v>
      </c>
    </row>
    <row r="991" spans="1:5" x14ac:dyDescent="0.25">
      <c r="A991">
        <v>2987</v>
      </c>
      <c r="B991" s="142" t="s">
        <v>902</v>
      </c>
      <c r="C991" s="2">
        <v>2.5099999999999998</v>
      </c>
      <c r="D991" s="2">
        <v>2.23</v>
      </c>
      <c r="E991" s="1">
        <f t="shared" si="30"/>
        <v>2.5099999999999998</v>
      </c>
    </row>
    <row r="992" spans="1:5" x14ac:dyDescent="0.25">
      <c r="A992">
        <v>2988</v>
      </c>
      <c r="B992" s="142" t="s">
        <v>903</v>
      </c>
      <c r="C992" s="2">
        <v>1.1299999999999999</v>
      </c>
      <c r="D992" s="2">
        <v>0.71</v>
      </c>
      <c r="E992" s="1">
        <f t="shared" si="30"/>
        <v>1.1299999999999999</v>
      </c>
    </row>
    <row r="993" spans="1:5" x14ac:dyDescent="0.25">
      <c r="A993">
        <v>2989</v>
      </c>
      <c r="B993" s="142" t="s">
        <v>904</v>
      </c>
      <c r="C993" s="2">
        <v>1.05</v>
      </c>
      <c r="D993" s="2">
        <v>0.38</v>
      </c>
      <c r="E993" s="1" t="s">
        <v>11529</v>
      </c>
    </row>
    <row r="994" spans="1:5" x14ac:dyDescent="0.25">
      <c r="A994">
        <v>2990</v>
      </c>
      <c r="B994" s="142" t="s">
        <v>905</v>
      </c>
      <c r="D994" s="2" t="s">
        <v>22</v>
      </c>
      <c r="E994" s="1" t="s">
        <v>13246</v>
      </c>
    </row>
    <row r="995" spans="1:5" x14ac:dyDescent="0.25">
      <c r="A995">
        <v>2991</v>
      </c>
      <c r="B995" s="142" t="s">
        <v>906</v>
      </c>
      <c r="C995" s="2">
        <v>76</v>
      </c>
      <c r="D995" s="2">
        <v>2232</v>
      </c>
      <c r="E995" s="1" t="s">
        <v>13303</v>
      </c>
    </row>
    <row r="996" spans="1:5" x14ac:dyDescent="0.25">
      <c r="A996">
        <v>2992</v>
      </c>
      <c r="B996" s="142" t="s">
        <v>907</v>
      </c>
      <c r="C996" s="2">
        <v>4.33</v>
      </c>
      <c r="D996" s="2">
        <v>3.77</v>
      </c>
      <c r="E996" s="1" t="s">
        <v>11529</v>
      </c>
    </row>
    <row r="997" spans="1:5" x14ac:dyDescent="0.25">
      <c r="A997">
        <v>2993</v>
      </c>
      <c r="B997" s="142" t="s">
        <v>908</v>
      </c>
      <c r="C997" s="2">
        <v>220</v>
      </c>
      <c r="D997" s="2">
        <v>131.69999999999999</v>
      </c>
      <c r="E997" s="1">
        <f>IF(C997&gt;D997,C997,D997)</f>
        <v>220</v>
      </c>
    </row>
    <row r="998" spans="1:5" x14ac:dyDescent="0.25">
      <c r="A998">
        <v>2994</v>
      </c>
      <c r="B998" s="142" t="s">
        <v>909</v>
      </c>
      <c r="D998" s="2">
        <v>1.3</v>
      </c>
      <c r="E998" s="1" t="s">
        <v>13303</v>
      </c>
    </row>
    <row r="999" spans="1:5" x14ac:dyDescent="0.25">
      <c r="A999">
        <v>2995</v>
      </c>
      <c r="B999" s="142" t="s">
        <v>910</v>
      </c>
      <c r="C999" s="2">
        <v>2.57</v>
      </c>
      <c r="D999" s="2">
        <v>4.03</v>
      </c>
      <c r="E999" s="1" t="s">
        <v>11529</v>
      </c>
    </row>
    <row r="1000" spans="1:5" x14ac:dyDescent="0.25">
      <c r="A1000">
        <v>2996</v>
      </c>
      <c r="B1000" s="142" t="s">
        <v>911</v>
      </c>
      <c r="C1000" s="2">
        <v>584.5</v>
      </c>
      <c r="D1000" s="2">
        <v>73.209999999999994</v>
      </c>
      <c r="E1000" s="1">
        <f>IF(C1000&gt;D1000,C1000,D1000)</f>
        <v>584.5</v>
      </c>
    </row>
    <row r="1001" spans="1:5" x14ac:dyDescent="0.25">
      <c r="A1001">
        <v>2997</v>
      </c>
      <c r="B1001" s="142" t="s">
        <v>912</v>
      </c>
      <c r="C1001" s="2">
        <v>0.39</v>
      </c>
      <c r="D1001" s="2">
        <v>0.28999999999999998</v>
      </c>
      <c r="E1001" s="1" t="s">
        <v>13246</v>
      </c>
    </row>
    <row r="1002" spans="1:5" x14ac:dyDescent="0.25">
      <c r="A1002">
        <v>2998</v>
      </c>
      <c r="B1002" s="142" t="s">
        <v>913</v>
      </c>
      <c r="C1002" s="2">
        <v>150</v>
      </c>
      <c r="D1002" s="2">
        <v>0.4</v>
      </c>
      <c r="E1002" s="1" t="s">
        <v>13303</v>
      </c>
    </row>
    <row r="1003" spans="1:5" x14ac:dyDescent="0.25">
      <c r="A1003">
        <v>2999</v>
      </c>
      <c r="B1003" s="142" t="s">
        <v>914</v>
      </c>
      <c r="C1003" s="2">
        <v>8</v>
      </c>
      <c r="D1003" s="2">
        <v>11.32</v>
      </c>
      <c r="E1003" s="1" t="s">
        <v>13246</v>
      </c>
    </row>
    <row r="1004" spans="1:5" x14ac:dyDescent="0.25">
      <c r="A1004">
        <v>3000</v>
      </c>
      <c r="B1004" s="142" t="s">
        <v>915</v>
      </c>
      <c r="D1004" s="2" t="s">
        <v>22</v>
      </c>
      <c r="E1004" s="1" t="s">
        <v>13303</v>
      </c>
    </row>
    <row r="1005" spans="1:5" x14ac:dyDescent="0.25">
      <c r="A1005">
        <v>3001</v>
      </c>
      <c r="B1005" s="142" t="s">
        <v>916</v>
      </c>
      <c r="C1005" s="2">
        <v>5.32</v>
      </c>
      <c r="D1005" s="2">
        <v>10.210000000000001</v>
      </c>
      <c r="E1005" s="1" t="s">
        <v>13246</v>
      </c>
    </row>
    <row r="1006" spans="1:5" x14ac:dyDescent="0.25">
      <c r="A1006">
        <v>3002</v>
      </c>
      <c r="B1006" s="142" t="s">
        <v>917</v>
      </c>
      <c r="D1006" s="2" t="s">
        <v>22</v>
      </c>
      <c r="E1006" s="1" t="str">
        <f>IF(C1006&gt;D1006,C1006,D1006)</f>
        <v>N/A</v>
      </c>
    </row>
    <row r="1007" spans="1:5" x14ac:dyDescent="0.25">
      <c r="A1007">
        <v>3003</v>
      </c>
      <c r="B1007" s="142" t="s">
        <v>918</v>
      </c>
      <c r="C1007" s="2">
        <v>5.08</v>
      </c>
      <c r="D1007" s="2">
        <v>6.75</v>
      </c>
      <c r="E1007" s="1" t="s">
        <v>13246</v>
      </c>
    </row>
    <row r="1008" spans="1:5" x14ac:dyDescent="0.25">
      <c r="A1008">
        <v>3004</v>
      </c>
      <c r="B1008" s="142" t="s">
        <v>919</v>
      </c>
      <c r="C1008" s="2">
        <v>1.54</v>
      </c>
      <c r="D1008" s="2">
        <v>4.8899999999999997</v>
      </c>
      <c r="E1008" s="1">
        <f>IF(C1008&gt;D1008,C1008,D1008)</f>
        <v>4.8899999999999997</v>
      </c>
    </row>
    <row r="1009" spans="1:5" x14ac:dyDescent="0.25">
      <c r="A1009">
        <v>3005</v>
      </c>
      <c r="B1009" s="142" t="s">
        <v>920</v>
      </c>
      <c r="C1009" s="2">
        <v>0.77</v>
      </c>
      <c r="D1009" s="2">
        <v>1.96</v>
      </c>
      <c r="E1009" s="1" t="s">
        <v>11529</v>
      </c>
    </row>
    <row r="1010" spans="1:5" x14ac:dyDescent="0.25">
      <c r="A1010">
        <v>3006</v>
      </c>
      <c r="B1010" s="142" t="s">
        <v>13008</v>
      </c>
      <c r="C1010" s="2">
        <v>0.4</v>
      </c>
      <c r="D1010" s="2">
        <v>1.37</v>
      </c>
      <c r="E1010" s="1">
        <f>IF(C1010&gt;D1010,C1010,D1010)</f>
        <v>1.37</v>
      </c>
    </row>
    <row r="1011" spans="1:5" x14ac:dyDescent="0.25">
      <c r="A1011">
        <v>3007</v>
      </c>
      <c r="B1011" s="142" t="s">
        <v>13009</v>
      </c>
      <c r="C1011" s="2">
        <v>1.1399999999999999</v>
      </c>
      <c r="D1011" s="2">
        <v>1.31</v>
      </c>
      <c r="E1011" s="1">
        <f>IF(C1011&gt;D1011,C1011,D1011)</f>
        <v>1.31</v>
      </c>
    </row>
    <row r="1012" spans="1:5" x14ac:dyDescent="0.25">
      <c r="A1012">
        <v>3008</v>
      </c>
      <c r="B1012" s="142" t="s">
        <v>13010</v>
      </c>
      <c r="C1012" s="2">
        <v>3</v>
      </c>
      <c r="D1012" s="2">
        <v>2.67</v>
      </c>
      <c r="E1012" s="1">
        <f>IF(C1012&gt;D1012,C1012,D1012)</f>
        <v>3</v>
      </c>
    </row>
    <row r="1013" spans="1:5" x14ac:dyDescent="0.25">
      <c r="A1013">
        <v>3009</v>
      </c>
      <c r="B1013" s="142" t="s">
        <v>921</v>
      </c>
      <c r="D1013" s="2">
        <v>12.9</v>
      </c>
      <c r="E1013" s="1" t="s">
        <v>13246</v>
      </c>
    </row>
    <row r="1014" spans="1:5" x14ac:dyDescent="0.25">
      <c r="A1014">
        <v>3010</v>
      </c>
      <c r="B1014" s="142" t="s">
        <v>922</v>
      </c>
      <c r="D1014" s="2">
        <v>220</v>
      </c>
      <c r="E1014" s="1" t="s">
        <v>13246</v>
      </c>
    </row>
    <row r="1015" spans="1:5" x14ac:dyDescent="0.25">
      <c r="A1015">
        <v>3011</v>
      </c>
      <c r="B1015" s="142" t="s">
        <v>923</v>
      </c>
      <c r="D1015" s="2" t="s">
        <v>22</v>
      </c>
      <c r="E1015" s="1" t="s">
        <v>13303</v>
      </c>
    </row>
    <row r="1016" spans="1:5" x14ac:dyDescent="0.25">
      <c r="A1016">
        <v>3012</v>
      </c>
      <c r="B1016" s="142" t="s">
        <v>924</v>
      </c>
      <c r="D1016" s="2" t="s">
        <v>22</v>
      </c>
      <c r="E1016" s="1" t="s">
        <v>13303</v>
      </c>
    </row>
    <row r="1017" spans="1:5" x14ac:dyDescent="0.25">
      <c r="A1017">
        <v>3013</v>
      </c>
      <c r="B1017" s="142" t="s">
        <v>925</v>
      </c>
      <c r="D1017" s="2" t="s">
        <v>22</v>
      </c>
      <c r="E1017" s="1" t="s">
        <v>13246</v>
      </c>
    </row>
    <row r="1018" spans="1:5" x14ac:dyDescent="0.25">
      <c r="A1018">
        <v>3014</v>
      </c>
      <c r="B1018" s="142" t="s">
        <v>926</v>
      </c>
      <c r="D1018" s="2" t="s">
        <v>22</v>
      </c>
      <c r="E1018" s="1" t="str">
        <f>IF(C1018&gt;D1018,C1018,D1018)</f>
        <v>N/A</v>
      </c>
    </row>
    <row r="1019" spans="1:5" x14ac:dyDescent="0.25">
      <c r="A1019">
        <v>3015</v>
      </c>
      <c r="B1019" s="142" t="s">
        <v>927</v>
      </c>
      <c r="D1019" s="2" t="s">
        <v>22</v>
      </c>
      <c r="E1019" s="1" t="s">
        <v>13303</v>
      </c>
    </row>
    <row r="1020" spans="1:5" x14ac:dyDescent="0.25">
      <c r="A1020">
        <v>3016</v>
      </c>
      <c r="B1020" s="142" t="s">
        <v>928</v>
      </c>
      <c r="D1020" s="2" t="s">
        <v>22</v>
      </c>
      <c r="E1020" s="1" t="str">
        <f>IF(C1020&gt;D1020,C1020,D1020)</f>
        <v>N/A</v>
      </c>
    </row>
    <row r="1021" spans="1:5" x14ac:dyDescent="0.25">
      <c r="A1021">
        <v>3017</v>
      </c>
      <c r="B1021" s="142" t="s">
        <v>929</v>
      </c>
      <c r="D1021" s="2" t="s">
        <v>22</v>
      </c>
      <c r="E1021" s="1" t="s">
        <v>13246</v>
      </c>
    </row>
    <row r="1022" spans="1:5" x14ac:dyDescent="0.25">
      <c r="A1022">
        <v>3018</v>
      </c>
      <c r="B1022" s="142" t="s">
        <v>930</v>
      </c>
      <c r="C1022" s="2">
        <v>25</v>
      </c>
      <c r="D1022" s="2">
        <v>11.51</v>
      </c>
      <c r="E1022" s="1" t="s">
        <v>13246</v>
      </c>
    </row>
    <row r="1023" spans="1:5" x14ac:dyDescent="0.25">
      <c r="A1023">
        <v>3019</v>
      </c>
      <c r="B1023" s="142" t="s">
        <v>931</v>
      </c>
      <c r="C1023" s="2">
        <v>0.89</v>
      </c>
      <c r="D1023" s="2">
        <v>0.73</v>
      </c>
      <c r="E1023" s="1">
        <f>IF(C1023&gt;D1023,C1023,D1023)</f>
        <v>0.89</v>
      </c>
    </row>
    <row r="1024" spans="1:5" x14ac:dyDescent="0.25">
      <c r="A1024">
        <v>3020</v>
      </c>
      <c r="B1024" s="142" t="s">
        <v>932</v>
      </c>
      <c r="C1024" s="2">
        <v>60</v>
      </c>
      <c r="D1024" s="2">
        <v>7692</v>
      </c>
      <c r="E1024" s="1" t="s">
        <v>13303</v>
      </c>
    </row>
    <row r="1025" spans="1:5" x14ac:dyDescent="0.25">
      <c r="A1025">
        <v>3021</v>
      </c>
      <c r="B1025" s="142" t="s">
        <v>933</v>
      </c>
      <c r="C1025" s="2">
        <v>8050</v>
      </c>
      <c r="D1025" s="2">
        <v>2648</v>
      </c>
      <c r="E1025" s="1" t="s">
        <v>13246</v>
      </c>
    </row>
    <row r="1026" spans="1:5" x14ac:dyDescent="0.25">
      <c r="A1026">
        <v>3022</v>
      </c>
      <c r="B1026" s="142" t="s">
        <v>934</v>
      </c>
      <c r="C1026" s="2">
        <v>11000</v>
      </c>
      <c r="D1026" s="2">
        <v>15</v>
      </c>
      <c r="E1026" s="1" t="s">
        <v>13246</v>
      </c>
    </row>
    <row r="1027" spans="1:5" x14ac:dyDescent="0.25">
      <c r="A1027">
        <v>3023</v>
      </c>
      <c r="B1027" s="142" t="s">
        <v>935</v>
      </c>
      <c r="C1027" s="2">
        <v>7.62</v>
      </c>
      <c r="D1027" s="2">
        <v>3.69</v>
      </c>
      <c r="E1027" s="1" t="s">
        <v>13303</v>
      </c>
    </row>
    <row r="1028" spans="1:5" x14ac:dyDescent="0.25">
      <c r="A1028">
        <v>3024</v>
      </c>
      <c r="B1028" s="142" t="s">
        <v>936</v>
      </c>
      <c r="D1028" s="2" t="s">
        <v>22</v>
      </c>
      <c r="E1028" s="1" t="str">
        <f>IF(C1028&gt;D1028,C1028,D1028)</f>
        <v>N/A</v>
      </c>
    </row>
    <row r="1029" spans="1:5" x14ac:dyDescent="0.25">
      <c r="A1029">
        <v>3025</v>
      </c>
      <c r="B1029" s="142" t="s">
        <v>937</v>
      </c>
      <c r="C1029" s="2">
        <v>0.04</v>
      </c>
      <c r="D1029" s="2">
        <v>0.6</v>
      </c>
      <c r="E1029" s="1" t="s">
        <v>13246</v>
      </c>
    </row>
    <row r="1030" spans="1:5" x14ac:dyDescent="0.25">
      <c r="A1030">
        <v>3026</v>
      </c>
      <c r="B1030" s="142" t="s">
        <v>938</v>
      </c>
      <c r="C1030" s="2">
        <v>1.26</v>
      </c>
      <c r="D1030" s="2">
        <v>0.8</v>
      </c>
      <c r="E1030" s="1" t="s">
        <v>13246</v>
      </c>
    </row>
    <row r="1031" spans="1:5" x14ac:dyDescent="0.25">
      <c r="A1031">
        <v>3027</v>
      </c>
      <c r="B1031" s="142" t="s">
        <v>939</v>
      </c>
      <c r="D1031" s="2">
        <v>0.3</v>
      </c>
      <c r="E1031" s="1" t="s">
        <v>13246</v>
      </c>
    </row>
    <row r="1032" spans="1:5" x14ac:dyDescent="0.25">
      <c r="A1032">
        <v>3028</v>
      </c>
      <c r="B1032" s="142" t="s">
        <v>940</v>
      </c>
      <c r="D1032" s="2" t="s">
        <v>22</v>
      </c>
      <c r="E1032" s="1" t="str">
        <f>IF(C1032&gt;D1032,C1032,D1032)</f>
        <v>N/A</v>
      </c>
    </row>
    <row r="1033" spans="1:5" x14ac:dyDescent="0.25">
      <c r="A1033">
        <v>3029</v>
      </c>
      <c r="B1033" s="160" t="s">
        <v>13011</v>
      </c>
      <c r="C1033" s="2">
        <v>0.06</v>
      </c>
      <c r="D1033" s="2">
        <v>34.44</v>
      </c>
      <c r="E1033" s="1" t="s">
        <v>13246</v>
      </c>
    </row>
    <row r="1034" spans="1:5" x14ac:dyDescent="0.25">
      <c r="A1034">
        <v>3030</v>
      </c>
      <c r="B1034" s="142" t="s">
        <v>941</v>
      </c>
      <c r="C1034" s="2">
        <v>500</v>
      </c>
      <c r="D1034" s="2">
        <v>1674</v>
      </c>
      <c r="E1034" s="1" t="s">
        <v>13303</v>
      </c>
    </row>
    <row r="1035" spans="1:5" x14ac:dyDescent="0.25">
      <c r="A1035">
        <v>3031</v>
      </c>
      <c r="B1035" s="142" t="s">
        <v>942</v>
      </c>
      <c r="C1035" s="2">
        <v>2000</v>
      </c>
      <c r="D1035" s="2">
        <v>2000</v>
      </c>
      <c r="E1035" s="1" t="s">
        <v>13246</v>
      </c>
    </row>
    <row r="1036" spans="1:5" x14ac:dyDescent="0.25">
      <c r="A1036">
        <v>3032</v>
      </c>
      <c r="B1036" s="142" t="s">
        <v>943</v>
      </c>
      <c r="C1036" s="2">
        <v>155</v>
      </c>
      <c r="D1036" s="2">
        <v>140</v>
      </c>
      <c r="E1036" s="1" t="s">
        <v>11529</v>
      </c>
    </row>
    <row r="1037" spans="1:5" x14ac:dyDescent="0.25">
      <c r="A1037">
        <v>3033</v>
      </c>
      <c r="B1037" s="144" t="s">
        <v>944</v>
      </c>
      <c r="C1037" s="2">
        <v>12.15</v>
      </c>
      <c r="D1037" s="2">
        <v>12.02</v>
      </c>
      <c r="E1037" s="1" t="s">
        <v>13246</v>
      </c>
    </row>
    <row r="1038" spans="1:5" x14ac:dyDescent="0.25">
      <c r="A1038">
        <v>3034</v>
      </c>
      <c r="B1038" s="142" t="s">
        <v>13012</v>
      </c>
      <c r="C1038" s="2">
        <v>7.55</v>
      </c>
      <c r="D1038" s="2">
        <v>5.65</v>
      </c>
      <c r="E1038" s="1" t="s">
        <v>13246</v>
      </c>
    </row>
    <row r="1039" spans="1:5" x14ac:dyDescent="0.25">
      <c r="A1039">
        <v>3035</v>
      </c>
      <c r="B1039" s="142" t="s">
        <v>945</v>
      </c>
      <c r="D1039" s="2">
        <v>10</v>
      </c>
      <c r="E1039" s="1">
        <f>IF(C1039&gt;D1039,C1039,D1039)</f>
        <v>10</v>
      </c>
    </row>
    <row r="1040" spans="1:5" x14ac:dyDescent="0.25">
      <c r="A1040">
        <v>3036</v>
      </c>
      <c r="B1040" s="142" t="s">
        <v>946</v>
      </c>
      <c r="C1040" s="2">
        <v>2.16</v>
      </c>
      <c r="D1040" s="2">
        <v>2.06</v>
      </c>
      <c r="E1040" s="1" t="s">
        <v>13246</v>
      </c>
    </row>
    <row r="1041" spans="1:5" x14ac:dyDescent="0.25">
      <c r="A1041">
        <v>3037</v>
      </c>
      <c r="B1041" s="142" t="s">
        <v>947</v>
      </c>
      <c r="C1041" s="2">
        <v>0.84</v>
      </c>
      <c r="D1041" s="2">
        <v>0.82</v>
      </c>
      <c r="E1041" s="1" t="s">
        <v>11529</v>
      </c>
    </row>
    <row r="1042" spans="1:5" x14ac:dyDescent="0.25">
      <c r="A1042">
        <v>3038</v>
      </c>
      <c r="B1042" s="142" t="s">
        <v>948</v>
      </c>
      <c r="C1042" s="2">
        <v>3</v>
      </c>
      <c r="D1042" s="2">
        <v>9.92</v>
      </c>
      <c r="E1042" s="1">
        <f>IF(C1042&gt;D1042,C1042,D1042)</f>
        <v>9.92</v>
      </c>
    </row>
    <row r="1043" spans="1:5" x14ac:dyDescent="0.25">
      <c r="A1043">
        <v>3039</v>
      </c>
      <c r="B1043" s="142" t="s">
        <v>949</v>
      </c>
      <c r="C1043" s="2">
        <v>0.18</v>
      </c>
      <c r="E1043" s="1" t="s">
        <v>13246</v>
      </c>
    </row>
    <row r="1044" spans="1:5" x14ac:dyDescent="0.25">
      <c r="A1044">
        <v>3040</v>
      </c>
      <c r="B1044" s="142" t="s">
        <v>950</v>
      </c>
      <c r="C1044" s="2">
        <v>5.89</v>
      </c>
      <c r="D1044" s="2">
        <v>4.3899999999999997</v>
      </c>
      <c r="E1044" s="1" t="s">
        <v>11529</v>
      </c>
    </row>
    <row r="1045" spans="1:5" x14ac:dyDescent="0.25">
      <c r="A1045">
        <v>3041</v>
      </c>
      <c r="B1045" s="144" t="s">
        <v>951</v>
      </c>
      <c r="C1045" s="2">
        <v>59.7</v>
      </c>
      <c r="D1045" s="2">
        <v>124.4</v>
      </c>
      <c r="E1045" s="1" t="s">
        <v>11529</v>
      </c>
    </row>
    <row r="1046" spans="1:5" x14ac:dyDescent="0.25">
      <c r="A1046">
        <v>3042</v>
      </c>
      <c r="B1046" s="142" t="s">
        <v>952</v>
      </c>
      <c r="C1046" s="2">
        <v>7.0000000000000007E-2</v>
      </c>
      <c r="D1046" s="2">
        <v>0.04</v>
      </c>
      <c r="E1046" s="1" t="s">
        <v>13249</v>
      </c>
    </row>
    <row r="1047" spans="1:5" x14ac:dyDescent="0.25">
      <c r="A1047">
        <v>3043</v>
      </c>
      <c r="B1047" s="142" t="s">
        <v>953</v>
      </c>
      <c r="D1047" s="2">
        <v>1.3</v>
      </c>
      <c r="E1047" s="1" t="s">
        <v>13303</v>
      </c>
    </row>
    <row r="1048" spans="1:5" x14ac:dyDescent="0.25">
      <c r="A1048">
        <v>3044</v>
      </c>
      <c r="B1048" s="142" t="s">
        <v>13013</v>
      </c>
      <c r="C1048" s="2">
        <v>0.61</v>
      </c>
      <c r="D1048" s="2">
        <v>1.7</v>
      </c>
      <c r="E1048" s="1" t="s">
        <v>13249</v>
      </c>
    </row>
    <row r="1049" spans="1:5" x14ac:dyDescent="0.25">
      <c r="A1049">
        <v>3045</v>
      </c>
      <c r="B1049" s="160" t="s">
        <v>13014</v>
      </c>
      <c r="C1049" s="2">
        <v>10</v>
      </c>
      <c r="D1049" s="2">
        <v>5.41</v>
      </c>
      <c r="E1049" s="1">
        <f t="shared" ref="E1049:E1066" si="31">IF(C1049&gt;D1049,C1049,D1049)</f>
        <v>10</v>
      </c>
    </row>
    <row r="1050" spans="1:5" x14ac:dyDescent="0.25">
      <c r="A1050">
        <v>3046</v>
      </c>
      <c r="B1050" s="142" t="s">
        <v>954</v>
      </c>
      <c r="C1050" s="2">
        <v>20</v>
      </c>
      <c r="D1050" s="2">
        <v>9.5500000000000007</v>
      </c>
      <c r="E1050" s="1">
        <f t="shared" si="31"/>
        <v>20</v>
      </c>
    </row>
    <row r="1051" spans="1:5" x14ac:dyDescent="0.25">
      <c r="A1051">
        <v>3047</v>
      </c>
      <c r="B1051" s="142" t="s">
        <v>955</v>
      </c>
      <c r="C1051" s="2">
        <v>4.79</v>
      </c>
      <c r="D1051" s="2">
        <v>4.9800000000000004</v>
      </c>
      <c r="E1051" s="1">
        <f t="shared" si="31"/>
        <v>4.9800000000000004</v>
      </c>
    </row>
    <row r="1052" spans="1:5" x14ac:dyDescent="0.25">
      <c r="A1052">
        <v>3048</v>
      </c>
      <c r="B1052" s="164" t="s">
        <v>13015</v>
      </c>
      <c r="C1052" s="2">
        <v>5.5</v>
      </c>
      <c r="D1052" s="2">
        <v>2.77</v>
      </c>
      <c r="E1052" s="1">
        <f t="shared" si="31"/>
        <v>5.5</v>
      </c>
    </row>
    <row r="1053" spans="1:5" x14ac:dyDescent="0.25">
      <c r="A1053">
        <v>3049</v>
      </c>
      <c r="B1053" s="142" t="s">
        <v>956</v>
      </c>
      <c r="C1053" s="2">
        <v>10</v>
      </c>
      <c r="D1053" s="2">
        <v>6.5</v>
      </c>
      <c r="E1053" s="1">
        <f t="shared" si="31"/>
        <v>10</v>
      </c>
    </row>
    <row r="1054" spans="1:5" x14ac:dyDescent="0.25">
      <c r="A1054">
        <v>3050</v>
      </c>
      <c r="B1054" s="142" t="s">
        <v>957</v>
      </c>
      <c r="C1054" s="2">
        <v>3</v>
      </c>
      <c r="D1054" s="2">
        <v>3.3</v>
      </c>
      <c r="E1054" s="1">
        <f t="shared" si="31"/>
        <v>3.3</v>
      </c>
    </row>
    <row r="1055" spans="1:5" x14ac:dyDescent="0.25">
      <c r="A1055">
        <v>3051</v>
      </c>
      <c r="B1055" s="142" t="s">
        <v>958</v>
      </c>
      <c r="C1055" s="2">
        <v>3</v>
      </c>
      <c r="D1055" s="2">
        <v>1.83</v>
      </c>
      <c r="E1055" s="1">
        <f t="shared" si="31"/>
        <v>3</v>
      </c>
    </row>
    <row r="1056" spans="1:5" x14ac:dyDescent="0.25">
      <c r="A1056">
        <v>3052</v>
      </c>
      <c r="B1056" s="142" t="s">
        <v>959</v>
      </c>
      <c r="C1056" s="2">
        <v>3</v>
      </c>
      <c r="D1056" s="2">
        <v>3.29</v>
      </c>
      <c r="E1056" s="1">
        <f t="shared" si="31"/>
        <v>3.29</v>
      </c>
    </row>
    <row r="1057" spans="1:5" x14ac:dyDescent="0.25">
      <c r="A1057">
        <v>3053</v>
      </c>
      <c r="B1057" s="142" t="s">
        <v>960</v>
      </c>
      <c r="C1057" s="2">
        <v>3</v>
      </c>
      <c r="D1057" s="2">
        <v>3.5</v>
      </c>
      <c r="E1057" s="1">
        <f t="shared" si="31"/>
        <v>3.5</v>
      </c>
    </row>
    <row r="1058" spans="1:5" x14ac:dyDescent="0.25">
      <c r="A1058">
        <v>3054</v>
      </c>
      <c r="B1058" s="142" t="s">
        <v>961</v>
      </c>
      <c r="C1058" s="2">
        <v>5</v>
      </c>
      <c r="D1058" s="2">
        <v>5</v>
      </c>
      <c r="E1058" s="1">
        <f t="shared" si="31"/>
        <v>5</v>
      </c>
    </row>
    <row r="1059" spans="1:5" x14ac:dyDescent="0.25">
      <c r="A1059">
        <v>3055</v>
      </c>
      <c r="B1059" s="142" t="s">
        <v>962</v>
      </c>
      <c r="C1059" s="2">
        <v>5.71</v>
      </c>
      <c r="D1059" s="2">
        <v>6.03</v>
      </c>
      <c r="E1059" s="1">
        <f t="shared" si="31"/>
        <v>6.03</v>
      </c>
    </row>
    <row r="1060" spans="1:5" x14ac:dyDescent="0.25">
      <c r="A1060">
        <v>3056</v>
      </c>
      <c r="B1060" s="142" t="s">
        <v>963</v>
      </c>
      <c r="C1060" s="2">
        <v>6.67</v>
      </c>
      <c r="D1060" s="2">
        <v>7.27</v>
      </c>
      <c r="E1060" s="1">
        <f t="shared" si="31"/>
        <v>7.27</v>
      </c>
    </row>
    <row r="1061" spans="1:5" x14ac:dyDescent="0.25">
      <c r="A1061">
        <v>3057</v>
      </c>
      <c r="B1061" s="142" t="s">
        <v>964</v>
      </c>
      <c r="C1061" s="2">
        <v>2</v>
      </c>
      <c r="D1061" s="2">
        <v>2.14</v>
      </c>
      <c r="E1061" s="1">
        <f t="shared" si="31"/>
        <v>2.14</v>
      </c>
    </row>
    <row r="1062" spans="1:5" x14ac:dyDescent="0.25">
      <c r="A1062">
        <v>3058</v>
      </c>
      <c r="B1062" s="142" t="s">
        <v>965</v>
      </c>
      <c r="C1062" s="2">
        <v>4</v>
      </c>
      <c r="D1062" s="2">
        <v>3.88</v>
      </c>
      <c r="E1062" s="1">
        <f t="shared" si="31"/>
        <v>4</v>
      </c>
    </row>
    <row r="1063" spans="1:5" x14ac:dyDescent="0.25">
      <c r="A1063">
        <v>3059</v>
      </c>
      <c r="B1063" s="142" t="s">
        <v>966</v>
      </c>
      <c r="D1063" s="2">
        <v>1.1000000000000001</v>
      </c>
      <c r="E1063" s="1">
        <f t="shared" si="31"/>
        <v>1.1000000000000001</v>
      </c>
    </row>
    <row r="1064" spans="1:5" x14ac:dyDescent="0.25">
      <c r="A1064">
        <v>3060</v>
      </c>
      <c r="B1064" s="142" t="s">
        <v>967</v>
      </c>
      <c r="C1064" s="2">
        <v>3.29</v>
      </c>
      <c r="D1064" s="2">
        <v>2.5</v>
      </c>
      <c r="E1064" s="1">
        <f t="shared" si="31"/>
        <v>3.29</v>
      </c>
    </row>
    <row r="1065" spans="1:5" x14ac:dyDescent="0.25">
      <c r="A1065">
        <v>3061</v>
      </c>
      <c r="B1065" s="142" t="s">
        <v>968</v>
      </c>
      <c r="D1065" s="163">
        <v>5</v>
      </c>
      <c r="E1065" s="140">
        <f t="shared" si="31"/>
        <v>5</v>
      </c>
    </row>
    <row r="1066" spans="1:5" x14ac:dyDescent="0.25">
      <c r="A1066">
        <v>3062</v>
      </c>
      <c r="B1066" s="142" t="s">
        <v>969</v>
      </c>
      <c r="D1066" s="2">
        <v>2</v>
      </c>
      <c r="E1066" s="1">
        <f t="shared" si="31"/>
        <v>2</v>
      </c>
    </row>
    <row r="1067" spans="1:5" x14ac:dyDescent="0.25">
      <c r="A1067">
        <v>3063</v>
      </c>
      <c r="B1067" s="142" t="s">
        <v>970</v>
      </c>
      <c r="D1067" s="2" t="s">
        <v>22</v>
      </c>
      <c r="E1067" s="1" t="s">
        <v>13303</v>
      </c>
    </row>
    <row r="1068" spans="1:5" x14ac:dyDescent="0.25">
      <c r="A1068">
        <v>3064</v>
      </c>
      <c r="B1068" s="142" t="s">
        <v>971</v>
      </c>
      <c r="C1068" s="2">
        <v>5.05</v>
      </c>
      <c r="D1068" s="2">
        <v>4.97</v>
      </c>
      <c r="E1068" s="1" t="s">
        <v>11529</v>
      </c>
    </row>
    <row r="1069" spans="1:5" x14ac:dyDescent="0.25">
      <c r="A1069">
        <v>3065</v>
      </c>
      <c r="B1069" s="144" t="s">
        <v>972</v>
      </c>
      <c r="C1069" s="2">
        <v>5.05</v>
      </c>
      <c r="D1069" s="2">
        <v>4.97</v>
      </c>
      <c r="E1069" s="1" t="s">
        <v>11529</v>
      </c>
    </row>
    <row r="1070" spans="1:5" x14ac:dyDescent="0.25">
      <c r="A1070">
        <v>3066</v>
      </c>
      <c r="B1070" s="142" t="s">
        <v>973</v>
      </c>
      <c r="C1070" s="2">
        <v>5.78</v>
      </c>
      <c r="D1070" s="2">
        <v>5.94</v>
      </c>
      <c r="E1070" s="1">
        <f>IF(C1070&gt;D1070,C1070,D1070)</f>
        <v>5.94</v>
      </c>
    </row>
    <row r="1071" spans="1:5" x14ac:dyDescent="0.25">
      <c r="A1071">
        <v>3067</v>
      </c>
      <c r="B1071" s="142" t="s">
        <v>974</v>
      </c>
      <c r="C1071" s="2">
        <v>35</v>
      </c>
      <c r="D1071" s="2">
        <v>24</v>
      </c>
      <c r="E1071" s="1">
        <f>IF(C1071&gt;D1071,C1071,D1071)</f>
        <v>35</v>
      </c>
    </row>
    <row r="1072" spans="1:5" x14ac:dyDescent="0.25">
      <c r="A1072">
        <v>3068</v>
      </c>
      <c r="B1072" s="142" t="s">
        <v>13016</v>
      </c>
      <c r="C1072" s="2">
        <v>12.7</v>
      </c>
      <c r="D1072" s="2">
        <v>13.29</v>
      </c>
      <c r="E1072" s="1">
        <f>IF(C1072&gt;D1072,C1072,D1072)</f>
        <v>13.29</v>
      </c>
    </row>
    <row r="1073" spans="1:5" x14ac:dyDescent="0.25">
      <c r="A1073">
        <v>3069</v>
      </c>
      <c r="B1073" s="142" t="s">
        <v>975</v>
      </c>
      <c r="C1073" s="2">
        <v>28.85</v>
      </c>
      <c r="D1073" s="2">
        <v>28.85</v>
      </c>
      <c r="E1073" s="1" t="s">
        <v>13246</v>
      </c>
    </row>
    <row r="1074" spans="1:5" x14ac:dyDescent="0.25">
      <c r="A1074">
        <v>3070</v>
      </c>
      <c r="B1074" s="142" t="s">
        <v>976</v>
      </c>
      <c r="C1074" s="2">
        <v>4.43</v>
      </c>
      <c r="D1074" s="2">
        <v>3.27</v>
      </c>
      <c r="E1074" s="1" t="s">
        <v>13246</v>
      </c>
    </row>
    <row r="1075" spans="1:5" x14ac:dyDescent="0.25">
      <c r="A1075">
        <v>3071</v>
      </c>
      <c r="B1075" s="160" t="s">
        <v>13017</v>
      </c>
      <c r="C1075" s="2">
        <v>5.5</v>
      </c>
      <c r="D1075" s="2">
        <v>2.1</v>
      </c>
      <c r="E1075" s="1">
        <f t="shared" ref="E1075:E1084" si="32">IF(C1075&gt;D1075,C1075,D1075)</f>
        <v>5.5</v>
      </c>
    </row>
    <row r="1076" spans="1:5" x14ac:dyDescent="0.25">
      <c r="A1076">
        <v>3072</v>
      </c>
      <c r="B1076" s="160" t="s">
        <v>13018</v>
      </c>
      <c r="C1076" s="2">
        <v>10.3</v>
      </c>
      <c r="D1076" s="2">
        <v>4.96</v>
      </c>
      <c r="E1076" s="1">
        <f t="shared" si="32"/>
        <v>10.3</v>
      </c>
    </row>
    <row r="1077" spans="1:5" x14ac:dyDescent="0.25">
      <c r="A1077">
        <v>3073</v>
      </c>
      <c r="B1077" s="160" t="s">
        <v>13019</v>
      </c>
      <c r="C1077" s="2">
        <v>11.16</v>
      </c>
      <c r="D1077" s="2">
        <v>4.84</v>
      </c>
      <c r="E1077" s="1">
        <f t="shared" si="32"/>
        <v>11.16</v>
      </c>
    </row>
    <row r="1078" spans="1:5" x14ac:dyDescent="0.25">
      <c r="A1078">
        <v>3074</v>
      </c>
      <c r="B1078" s="142" t="s">
        <v>13020</v>
      </c>
      <c r="D1078" s="2">
        <v>1</v>
      </c>
      <c r="E1078" s="1">
        <f t="shared" si="32"/>
        <v>1</v>
      </c>
    </row>
    <row r="1079" spans="1:5" x14ac:dyDescent="0.25">
      <c r="A1079">
        <v>3075</v>
      </c>
      <c r="B1079" s="160" t="s">
        <v>13021</v>
      </c>
      <c r="C1079" s="2">
        <v>5.5</v>
      </c>
      <c r="D1079" s="2">
        <v>5.33</v>
      </c>
      <c r="E1079" s="1">
        <f t="shared" si="32"/>
        <v>5.5</v>
      </c>
    </row>
    <row r="1080" spans="1:5" x14ac:dyDescent="0.25">
      <c r="A1080">
        <v>3076</v>
      </c>
      <c r="B1080" s="160" t="s">
        <v>13022</v>
      </c>
      <c r="D1080" s="2">
        <v>5</v>
      </c>
      <c r="E1080" s="1">
        <f t="shared" si="32"/>
        <v>5</v>
      </c>
    </row>
    <row r="1081" spans="1:5" x14ac:dyDescent="0.25">
      <c r="A1081">
        <v>3077</v>
      </c>
      <c r="B1081" s="160" t="s">
        <v>13023</v>
      </c>
      <c r="C1081" s="2">
        <v>2.95</v>
      </c>
      <c r="D1081" s="2">
        <v>4.3499999999999996</v>
      </c>
      <c r="E1081" s="1">
        <f t="shared" si="32"/>
        <v>4.3499999999999996</v>
      </c>
    </row>
    <row r="1082" spans="1:5" x14ac:dyDescent="0.25">
      <c r="A1082">
        <v>3078</v>
      </c>
      <c r="B1082" s="160" t="s">
        <v>13024</v>
      </c>
      <c r="C1082" s="2">
        <v>0.5</v>
      </c>
      <c r="D1082" s="2">
        <v>1.63</v>
      </c>
      <c r="E1082" s="1">
        <f t="shared" si="32"/>
        <v>1.63</v>
      </c>
    </row>
    <row r="1083" spans="1:5" x14ac:dyDescent="0.25">
      <c r="A1083">
        <v>3079</v>
      </c>
      <c r="B1083" s="144" t="s">
        <v>977</v>
      </c>
      <c r="D1083" s="2">
        <v>0.19</v>
      </c>
      <c r="E1083" s="1" t="s">
        <v>13246</v>
      </c>
    </row>
    <row r="1084" spans="1:5" x14ac:dyDescent="0.25">
      <c r="A1084">
        <v>3080</v>
      </c>
      <c r="B1084" s="144" t="s">
        <v>978</v>
      </c>
      <c r="D1084" s="2">
        <v>1</v>
      </c>
      <c r="E1084" s="1">
        <f t="shared" si="32"/>
        <v>1</v>
      </c>
    </row>
    <row r="1085" spans="1:5" x14ac:dyDescent="0.25">
      <c r="A1085">
        <v>3081</v>
      </c>
      <c r="B1085" s="144" t="s">
        <v>979</v>
      </c>
      <c r="D1085" s="2">
        <v>1.04</v>
      </c>
      <c r="E1085" s="1" t="s">
        <v>13246</v>
      </c>
    </row>
    <row r="1086" spans="1:5" x14ac:dyDescent="0.25">
      <c r="A1086">
        <v>3082</v>
      </c>
      <c r="B1086" s="144" t="s">
        <v>980</v>
      </c>
      <c r="D1086" s="2">
        <v>1</v>
      </c>
      <c r="E1086" s="1">
        <f>IF(C1086&gt;D1086,C1086,D1086)</f>
        <v>1</v>
      </c>
    </row>
    <row r="1087" spans="1:5" x14ac:dyDescent="0.25">
      <c r="A1087">
        <v>3083</v>
      </c>
      <c r="B1087" s="144" t="s">
        <v>981</v>
      </c>
      <c r="C1087" s="2">
        <v>0.03</v>
      </c>
      <c r="D1087" s="2">
        <v>0.03</v>
      </c>
      <c r="E1087" s="1" t="s">
        <v>13249</v>
      </c>
    </row>
    <row r="1088" spans="1:5" x14ac:dyDescent="0.25">
      <c r="A1088">
        <v>3084</v>
      </c>
      <c r="B1088" s="144" t="s">
        <v>982</v>
      </c>
      <c r="C1088" s="2">
        <v>0.74</v>
      </c>
      <c r="D1088" s="2">
        <v>1.21</v>
      </c>
      <c r="E1088" s="1" t="s">
        <v>11529</v>
      </c>
    </row>
    <row r="1089" spans="1:5" x14ac:dyDescent="0.25">
      <c r="A1089">
        <v>3085</v>
      </c>
      <c r="B1089" s="144" t="s">
        <v>983</v>
      </c>
      <c r="D1089" s="2" t="s">
        <v>22</v>
      </c>
      <c r="E1089" s="1" t="s">
        <v>13303</v>
      </c>
    </row>
    <row r="1090" spans="1:5" x14ac:dyDescent="0.25">
      <c r="A1090">
        <v>3086</v>
      </c>
      <c r="B1090" s="144" t="s">
        <v>984</v>
      </c>
      <c r="D1090" s="2" t="s">
        <v>22</v>
      </c>
      <c r="E1090" s="1" t="str">
        <f t="shared" ref="E1090:E1102" si="33">IF(C1090&gt;D1090,C1090,D1090)</f>
        <v>N/A</v>
      </c>
    </row>
    <row r="1091" spans="1:5" x14ac:dyDescent="0.25">
      <c r="A1091">
        <v>3087</v>
      </c>
      <c r="B1091" s="144" t="s">
        <v>985</v>
      </c>
      <c r="C1091" s="2">
        <v>90</v>
      </c>
      <c r="D1091" s="159"/>
      <c r="E1091" s="1" t="s">
        <v>13246</v>
      </c>
    </row>
    <row r="1092" spans="1:5" x14ac:dyDescent="0.25">
      <c r="A1092">
        <v>3088</v>
      </c>
      <c r="B1092" s="144" t="s">
        <v>986</v>
      </c>
      <c r="D1092" s="2" t="s">
        <v>22</v>
      </c>
      <c r="E1092" s="1" t="str">
        <f t="shared" si="33"/>
        <v>N/A</v>
      </c>
    </row>
    <row r="1093" spans="1:5" x14ac:dyDescent="0.25">
      <c r="A1093">
        <v>3089</v>
      </c>
      <c r="B1093" s="144" t="s">
        <v>987</v>
      </c>
      <c r="C1093" s="2">
        <v>13.5</v>
      </c>
      <c r="D1093" s="2">
        <v>9.9</v>
      </c>
      <c r="E1093" s="1">
        <f t="shared" si="33"/>
        <v>13.5</v>
      </c>
    </row>
    <row r="1094" spans="1:5" x14ac:dyDescent="0.25">
      <c r="A1094">
        <v>3090</v>
      </c>
      <c r="B1094" s="144" t="s">
        <v>988</v>
      </c>
      <c r="D1094" s="2" t="s">
        <v>22</v>
      </c>
      <c r="E1094" s="1" t="str">
        <f t="shared" si="33"/>
        <v>N/A</v>
      </c>
    </row>
    <row r="1095" spans="1:5" x14ac:dyDescent="0.25">
      <c r="A1095">
        <v>3091</v>
      </c>
      <c r="B1095" s="160" t="s">
        <v>13025</v>
      </c>
      <c r="C1095" s="2">
        <v>5.66</v>
      </c>
      <c r="D1095" s="2">
        <v>6.22</v>
      </c>
      <c r="E1095" s="140" t="s">
        <v>11529</v>
      </c>
    </row>
    <row r="1096" spans="1:5" x14ac:dyDescent="0.25">
      <c r="A1096">
        <v>3092</v>
      </c>
      <c r="B1096" s="144" t="s">
        <v>989</v>
      </c>
      <c r="C1096" s="2">
        <v>0.1</v>
      </c>
      <c r="D1096" s="2">
        <v>2.1</v>
      </c>
      <c r="E1096" s="1">
        <f t="shared" si="33"/>
        <v>2.1</v>
      </c>
    </row>
    <row r="1097" spans="1:5" x14ac:dyDescent="0.25">
      <c r="A1097">
        <v>3093</v>
      </c>
      <c r="B1097" s="144" t="s">
        <v>990</v>
      </c>
      <c r="D1097" s="2">
        <v>6.37</v>
      </c>
      <c r="E1097" s="1">
        <f t="shared" si="33"/>
        <v>6.37</v>
      </c>
    </row>
    <row r="1098" spans="1:5" x14ac:dyDescent="0.25">
      <c r="A1098">
        <v>3094</v>
      </c>
      <c r="B1098" s="144" t="s">
        <v>991</v>
      </c>
      <c r="D1098" s="2">
        <v>10</v>
      </c>
      <c r="E1098" s="1">
        <f t="shared" si="33"/>
        <v>10</v>
      </c>
    </row>
    <row r="1099" spans="1:5" x14ac:dyDescent="0.25">
      <c r="A1099">
        <v>3095</v>
      </c>
      <c r="B1099" s="144" t="s">
        <v>992</v>
      </c>
      <c r="D1099" s="2">
        <v>2.35</v>
      </c>
      <c r="E1099" s="1">
        <f t="shared" si="33"/>
        <v>2.35</v>
      </c>
    </row>
    <row r="1100" spans="1:5" x14ac:dyDescent="0.25">
      <c r="A1100">
        <v>3096</v>
      </c>
      <c r="B1100" s="144" t="s">
        <v>993</v>
      </c>
      <c r="D1100" s="2">
        <v>3.14</v>
      </c>
      <c r="E1100" s="1">
        <f t="shared" si="33"/>
        <v>3.14</v>
      </c>
    </row>
    <row r="1101" spans="1:5" x14ac:dyDescent="0.25">
      <c r="A1101">
        <v>3097</v>
      </c>
      <c r="B1101" s="144" t="s">
        <v>994</v>
      </c>
      <c r="C1101" s="2">
        <v>4.5</v>
      </c>
      <c r="D1101" s="2">
        <v>4.09</v>
      </c>
      <c r="E1101" s="1">
        <f t="shared" si="33"/>
        <v>4.5</v>
      </c>
    </row>
    <row r="1102" spans="1:5" x14ac:dyDescent="0.25">
      <c r="A1102">
        <v>3098</v>
      </c>
      <c r="B1102" s="160" t="s">
        <v>13026</v>
      </c>
      <c r="C1102" s="2">
        <v>2.5299999999999998</v>
      </c>
      <c r="D1102" s="2">
        <v>2.88</v>
      </c>
      <c r="E1102" s="1">
        <f t="shared" si="33"/>
        <v>2.88</v>
      </c>
    </row>
    <row r="1103" spans="1:5" x14ac:dyDescent="0.25">
      <c r="A1103">
        <v>3099</v>
      </c>
      <c r="B1103" s="144" t="s">
        <v>995</v>
      </c>
      <c r="C1103" s="2">
        <v>96.06</v>
      </c>
      <c r="D1103" s="2">
        <v>43.04</v>
      </c>
      <c r="E1103" s="1" t="s">
        <v>13246</v>
      </c>
    </row>
    <row r="1104" spans="1:5" x14ac:dyDescent="0.25">
      <c r="A1104">
        <v>3100</v>
      </c>
      <c r="B1104" s="144" t="s">
        <v>996</v>
      </c>
      <c r="C1104" s="2">
        <v>0.52</v>
      </c>
      <c r="D1104" s="2">
        <v>0.95</v>
      </c>
      <c r="E1104" s="1" t="s">
        <v>11529</v>
      </c>
    </row>
    <row r="1105" spans="1:5" x14ac:dyDescent="0.25">
      <c r="A1105">
        <v>3101</v>
      </c>
      <c r="B1105" s="144" t="s">
        <v>997</v>
      </c>
      <c r="C1105" s="2">
        <v>1.9</v>
      </c>
      <c r="D1105" s="2">
        <v>11.09</v>
      </c>
      <c r="E1105" s="1">
        <f>IF(C1105&gt;D1105,C1105,D1105)</f>
        <v>11.09</v>
      </c>
    </row>
    <row r="1106" spans="1:5" x14ac:dyDescent="0.25">
      <c r="A1106">
        <v>3102</v>
      </c>
      <c r="B1106" s="144" t="s">
        <v>998</v>
      </c>
      <c r="C1106" s="2">
        <v>2</v>
      </c>
      <c r="D1106" s="2">
        <v>1.2</v>
      </c>
      <c r="E1106" s="1">
        <f>IF(C1106&gt;D1106,C1106,D1106)</f>
        <v>2</v>
      </c>
    </row>
    <row r="1107" spans="1:5" x14ac:dyDescent="0.25">
      <c r="A1107">
        <v>3103</v>
      </c>
      <c r="B1107" s="160" t="s">
        <v>13027</v>
      </c>
      <c r="C1107" s="2">
        <v>4.25</v>
      </c>
      <c r="D1107" s="2">
        <v>29.6</v>
      </c>
      <c r="E1107" s="1">
        <f>IF(C1107&gt;D1107,C1107,D1107)</f>
        <v>29.6</v>
      </c>
    </row>
    <row r="1108" spans="1:5" x14ac:dyDescent="0.25">
      <c r="A1108">
        <v>3104</v>
      </c>
      <c r="B1108" s="144" t="s">
        <v>999</v>
      </c>
      <c r="C1108" s="2">
        <v>2076</v>
      </c>
      <c r="D1108" s="2">
        <v>223.1</v>
      </c>
      <c r="E1108" s="1" t="s">
        <v>13303</v>
      </c>
    </row>
    <row r="1109" spans="1:5" x14ac:dyDescent="0.25">
      <c r="A1109">
        <v>3105</v>
      </c>
      <c r="B1109" s="144" t="s">
        <v>1000</v>
      </c>
      <c r="C1109" s="2">
        <v>311.39999999999998</v>
      </c>
      <c r="D1109" s="2">
        <v>781.1</v>
      </c>
      <c r="E1109" s="1" t="s">
        <v>13246</v>
      </c>
    </row>
    <row r="1110" spans="1:5" x14ac:dyDescent="0.25">
      <c r="A1110">
        <v>3106</v>
      </c>
      <c r="B1110" s="144" t="s">
        <v>1001</v>
      </c>
      <c r="C1110" s="2">
        <v>192.5</v>
      </c>
      <c r="D1110" s="2">
        <v>239.6</v>
      </c>
      <c r="E1110" s="1" t="s">
        <v>13246</v>
      </c>
    </row>
    <row r="1111" spans="1:5" x14ac:dyDescent="0.25">
      <c r="A1111">
        <v>3107</v>
      </c>
      <c r="B1111" s="144" t="s">
        <v>1002</v>
      </c>
      <c r="C1111" s="2">
        <v>47.09</v>
      </c>
      <c r="D1111" s="2">
        <v>97.42</v>
      </c>
      <c r="E1111" s="1" t="s">
        <v>13249</v>
      </c>
    </row>
    <row r="1112" spans="1:5" x14ac:dyDescent="0.25">
      <c r="A1112">
        <v>3108</v>
      </c>
      <c r="B1112" s="144" t="s">
        <v>1003</v>
      </c>
      <c r="C1112" s="2">
        <v>11.67</v>
      </c>
      <c r="D1112" s="2">
        <v>9.0500000000000007</v>
      </c>
      <c r="E1112" s="1">
        <f>IF(C1112&gt;D1112,C1112,D1112)</f>
        <v>11.67</v>
      </c>
    </row>
    <row r="1113" spans="1:5" x14ac:dyDescent="0.25">
      <c r="A1113">
        <v>3109</v>
      </c>
      <c r="B1113" s="144" t="s">
        <v>1004</v>
      </c>
      <c r="C1113" s="2">
        <v>10.89</v>
      </c>
      <c r="D1113" s="2">
        <v>12.22</v>
      </c>
      <c r="E1113" s="1" t="s">
        <v>13246</v>
      </c>
    </row>
    <row r="1114" spans="1:5" x14ac:dyDescent="0.25">
      <c r="A1114">
        <v>3110</v>
      </c>
      <c r="B1114" s="144" t="s">
        <v>1005</v>
      </c>
      <c r="C1114" s="2">
        <v>0.84</v>
      </c>
      <c r="D1114" s="2">
        <v>2.58</v>
      </c>
      <c r="E1114" s="1">
        <f>IF(C1114&gt;D1114,C1114,D1114)</f>
        <v>2.58</v>
      </c>
    </row>
    <row r="1115" spans="1:5" x14ac:dyDescent="0.25">
      <c r="A1115">
        <v>3111</v>
      </c>
      <c r="B1115" s="144" t="s">
        <v>1006</v>
      </c>
      <c r="C1115" s="2">
        <v>80.91</v>
      </c>
      <c r="D1115" s="2">
        <v>65.209999999999994</v>
      </c>
      <c r="E1115" s="1" t="s">
        <v>13246</v>
      </c>
    </row>
    <row r="1116" spans="1:5" x14ac:dyDescent="0.25">
      <c r="A1116">
        <v>3112</v>
      </c>
      <c r="B1116" s="144" t="s">
        <v>1007</v>
      </c>
      <c r="D1116" s="159">
        <v>275</v>
      </c>
      <c r="E1116" s="161" t="s">
        <v>13246</v>
      </c>
    </row>
    <row r="1117" spans="1:5" x14ac:dyDescent="0.25">
      <c r="A1117">
        <v>3113</v>
      </c>
      <c r="B1117" s="144" t="s">
        <v>1008</v>
      </c>
      <c r="C1117" s="2">
        <v>84.53</v>
      </c>
      <c r="D1117" s="2">
        <v>108.2</v>
      </c>
      <c r="E1117" s="1" t="s">
        <v>11529</v>
      </c>
    </row>
    <row r="1118" spans="1:5" x14ac:dyDescent="0.25">
      <c r="A1118">
        <v>3114</v>
      </c>
      <c r="B1118" s="144" t="s">
        <v>1009</v>
      </c>
      <c r="D1118" s="2" t="s">
        <v>22</v>
      </c>
      <c r="E1118" s="1" t="s">
        <v>13303</v>
      </c>
    </row>
    <row r="1119" spans="1:5" x14ac:dyDescent="0.25">
      <c r="A1119">
        <v>3114</v>
      </c>
      <c r="B1119" s="144" t="s">
        <v>1010</v>
      </c>
      <c r="C1119" s="2">
        <v>240</v>
      </c>
      <c r="E1119" s="1" t="s">
        <v>13303</v>
      </c>
    </row>
    <row r="1120" spans="1:5" x14ac:dyDescent="0.25">
      <c r="A1120">
        <v>3115</v>
      </c>
      <c r="B1120" s="144" t="s">
        <v>1011</v>
      </c>
      <c r="C1120" s="2">
        <v>46.06</v>
      </c>
      <c r="D1120" s="2">
        <v>49.79</v>
      </c>
      <c r="E1120" s="1" t="s">
        <v>13246</v>
      </c>
    </row>
    <row r="1121" spans="1:5" x14ac:dyDescent="0.25">
      <c r="A1121">
        <v>3116</v>
      </c>
      <c r="B1121" s="144" t="s">
        <v>1012</v>
      </c>
      <c r="C1121" s="2">
        <v>17.8</v>
      </c>
      <c r="D1121" s="2">
        <v>18.12</v>
      </c>
      <c r="E1121" s="1" t="s">
        <v>11529</v>
      </c>
    </row>
    <row r="1122" spans="1:5" x14ac:dyDescent="0.25">
      <c r="A1122">
        <v>3117</v>
      </c>
      <c r="B1122" s="144" t="s">
        <v>1013</v>
      </c>
      <c r="C1122" s="2">
        <v>5</v>
      </c>
      <c r="E1122" s="1" t="s">
        <v>13303</v>
      </c>
    </row>
    <row r="1123" spans="1:5" x14ac:dyDescent="0.25">
      <c r="A1123">
        <v>3118</v>
      </c>
      <c r="B1123" s="144" t="s">
        <v>1014</v>
      </c>
      <c r="C1123" s="2">
        <v>87.43</v>
      </c>
      <c r="D1123" s="2">
        <v>62.24</v>
      </c>
      <c r="E1123" s="1" t="s">
        <v>13246</v>
      </c>
    </row>
    <row r="1124" spans="1:5" x14ac:dyDescent="0.25">
      <c r="A1124">
        <v>3119</v>
      </c>
      <c r="B1124" s="144" t="s">
        <v>1015</v>
      </c>
      <c r="C1124" s="2">
        <v>2.91</v>
      </c>
      <c r="D1124" s="2">
        <v>2.85</v>
      </c>
      <c r="E1124" s="1" t="s">
        <v>11529</v>
      </c>
    </row>
    <row r="1125" spans="1:5" x14ac:dyDescent="0.25">
      <c r="A1125">
        <v>3120</v>
      </c>
      <c r="B1125" s="144" t="s">
        <v>1016</v>
      </c>
      <c r="D1125" s="2">
        <v>61</v>
      </c>
      <c r="E1125" s="1" t="s">
        <v>13303</v>
      </c>
    </row>
    <row r="1126" spans="1:5" x14ac:dyDescent="0.25">
      <c r="A1126">
        <v>3121</v>
      </c>
      <c r="B1126" s="144" t="s">
        <v>1017</v>
      </c>
      <c r="D1126" s="2">
        <v>618.4</v>
      </c>
      <c r="E1126" s="1" t="s">
        <v>13246</v>
      </c>
    </row>
    <row r="1127" spans="1:5" x14ac:dyDescent="0.25">
      <c r="A1127">
        <v>3122</v>
      </c>
      <c r="B1127" s="144" t="s">
        <v>1018</v>
      </c>
      <c r="D1127" s="2">
        <v>6</v>
      </c>
      <c r="E1127" s="1" t="s">
        <v>13303</v>
      </c>
    </row>
    <row r="1128" spans="1:5" x14ac:dyDescent="0.25">
      <c r="A1128">
        <v>3123</v>
      </c>
      <c r="B1128" s="144" t="s">
        <v>1019</v>
      </c>
      <c r="C1128" s="2">
        <v>2000</v>
      </c>
      <c r="D1128" s="2">
        <v>2000</v>
      </c>
      <c r="E1128" s="1" t="s">
        <v>13246</v>
      </c>
    </row>
    <row r="1129" spans="1:5" x14ac:dyDescent="0.25">
      <c r="A1129">
        <v>3124</v>
      </c>
      <c r="B1129" s="144" t="s">
        <v>1020</v>
      </c>
      <c r="C1129" s="2">
        <v>10.08</v>
      </c>
      <c r="D1129" s="2">
        <v>4.99</v>
      </c>
      <c r="E1129" s="1">
        <f t="shared" ref="E1129:E1192" si="34">IF(C1129&gt;D1129,C1129,D1129)</f>
        <v>10.08</v>
      </c>
    </row>
    <row r="1130" spans="1:5" x14ac:dyDescent="0.25">
      <c r="A1130">
        <v>3125</v>
      </c>
      <c r="B1130" s="142" t="s">
        <v>1021</v>
      </c>
      <c r="D1130" s="2">
        <v>3</v>
      </c>
      <c r="E1130" s="1">
        <f t="shared" si="34"/>
        <v>3</v>
      </c>
    </row>
    <row r="1131" spans="1:5" x14ac:dyDescent="0.25">
      <c r="A1131">
        <v>3126</v>
      </c>
      <c r="B1131" s="142" t="s">
        <v>1022</v>
      </c>
      <c r="C1131" s="2">
        <v>1</v>
      </c>
      <c r="D1131" s="2">
        <v>1.18</v>
      </c>
      <c r="E1131" s="1">
        <f t="shared" si="34"/>
        <v>1.18</v>
      </c>
    </row>
    <row r="1132" spans="1:5" x14ac:dyDescent="0.25">
      <c r="A1132">
        <v>3127</v>
      </c>
      <c r="B1132" s="142" t="s">
        <v>1023</v>
      </c>
      <c r="C1132" s="2">
        <v>1</v>
      </c>
      <c r="D1132" s="2">
        <v>1.5</v>
      </c>
      <c r="E1132" s="1">
        <f t="shared" si="34"/>
        <v>1.5</v>
      </c>
    </row>
    <row r="1133" spans="1:5" x14ac:dyDescent="0.25">
      <c r="A1133">
        <v>3128</v>
      </c>
      <c r="B1133" s="142" t="s">
        <v>1024</v>
      </c>
      <c r="C1133" s="2">
        <v>1</v>
      </c>
      <c r="D1133" s="2">
        <v>1</v>
      </c>
      <c r="E1133" s="1">
        <f t="shared" si="34"/>
        <v>1</v>
      </c>
    </row>
    <row r="1134" spans="1:5" x14ac:dyDescent="0.25">
      <c r="A1134">
        <v>3129</v>
      </c>
      <c r="B1134" s="144" t="s">
        <v>1025</v>
      </c>
      <c r="D1134" s="2">
        <v>3</v>
      </c>
      <c r="E1134" s="1">
        <f t="shared" si="34"/>
        <v>3</v>
      </c>
    </row>
    <row r="1135" spans="1:5" x14ac:dyDescent="0.25">
      <c r="A1135">
        <v>3130</v>
      </c>
      <c r="B1135" s="144" t="s">
        <v>1026</v>
      </c>
      <c r="D1135" s="2">
        <v>0.1</v>
      </c>
      <c r="E1135" s="1">
        <f t="shared" si="34"/>
        <v>0.1</v>
      </c>
    </row>
    <row r="1136" spans="1:5" x14ac:dyDescent="0.25">
      <c r="A1136">
        <v>3131</v>
      </c>
      <c r="B1136" s="160" t="s">
        <v>13028</v>
      </c>
      <c r="D1136" s="2">
        <v>1</v>
      </c>
      <c r="E1136" s="1">
        <f t="shared" si="34"/>
        <v>1</v>
      </c>
    </row>
    <row r="1137" spans="1:5" x14ac:dyDescent="0.25">
      <c r="A1137">
        <v>3132</v>
      </c>
      <c r="B1137" s="144" t="s">
        <v>1027</v>
      </c>
      <c r="C1137" s="2">
        <v>1</v>
      </c>
      <c r="D1137" s="2">
        <v>2.44</v>
      </c>
      <c r="E1137" s="1">
        <f t="shared" si="34"/>
        <v>2.44</v>
      </c>
    </row>
    <row r="1138" spans="1:5" x14ac:dyDescent="0.25">
      <c r="A1138">
        <v>3133</v>
      </c>
      <c r="B1138" s="144" t="s">
        <v>1028</v>
      </c>
      <c r="C1138" s="2">
        <v>1</v>
      </c>
      <c r="D1138" s="2">
        <v>3.25</v>
      </c>
      <c r="E1138" s="1">
        <f t="shared" si="34"/>
        <v>3.25</v>
      </c>
    </row>
    <row r="1139" spans="1:5" x14ac:dyDescent="0.25">
      <c r="A1139">
        <v>3134</v>
      </c>
      <c r="B1139" s="144" t="s">
        <v>1029</v>
      </c>
      <c r="D1139" s="2">
        <v>1.6</v>
      </c>
      <c r="E1139" s="1">
        <f t="shared" si="34"/>
        <v>1.6</v>
      </c>
    </row>
    <row r="1140" spans="1:5" x14ac:dyDescent="0.25">
      <c r="A1140">
        <v>3135</v>
      </c>
      <c r="B1140" s="142" t="s">
        <v>13029</v>
      </c>
      <c r="C1140" s="2">
        <v>0.5</v>
      </c>
      <c r="D1140" s="2">
        <v>20</v>
      </c>
      <c r="E1140" s="1">
        <f t="shared" si="34"/>
        <v>20</v>
      </c>
    </row>
    <row r="1141" spans="1:5" x14ac:dyDescent="0.25">
      <c r="A1141">
        <v>3136</v>
      </c>
      <c r="B1141" s="142" t="s">
        <v>1030</v>
      </c>
      <c r="C1141" s="2">
        <v>1</v>
      </c>
      <c r="D1141" s="2">
        <v>1.8</v>
      </c>
      <c r="E1141" s="1">
        <f t="shared" si="34"/>
        <v>1.8</v>
      </c>
    </row>
    <row r="1142" spans="1:5" x14ac:dyDescent="0.25">
      <c r="A1142">
        <v>3137</v>
      </c>
      <c r="B1142" s="142" t="s">
        <v>1031</v>
      </c>
      <c r="C1142" s="2">
        <v>10</v>
      </c>
      <c r="D1142" s="2">
        <v>5</v>
      </c>
      <c r="E1142" s="1">
        <f t="shared" si="34"/>
        <v>10</v>
      </c>
    </row>
    <row r="1143" spans="1:5" x14ac:dyDescent="0.25">
      <c r="A1143">
        <v>3138</v>
      </c>
      <c r="B1143" s="142" t="s">
        <v>1032</v>
      </c>
      <c r="D1143" s="2">
        <v>2</v>
      </c>
      <c r="E1143" s="1">
        <f t="shared" si="34"/>
        <v>2</v>
      </c>
    </row>
    <row r="1144" spans="1:5" x14ac:dyDescent="0.25">
      <c r="A1144">
        <v>3139</v>
      </c>
      <c r="B1144" s="160" t="s">
        <v>13030</v>
      </c>
      <c r="D1144" s="2">
        <v>2</v>
      </c>
      <c r="E1144" s="1">
        <f t="shared" si="34"/>
        <v>2</v>
      </c>
    </row>
    <row r="1145" spans="1:5" x14ac:dyDescent="0.25">
      <c r="A1145">
        <v>3140</v>
      </c>
      <c r="B1145" s="142" t="s">
        <v>1033</v>
      </c>
      <c r="D1145" s="2">
        <v>2</v>
      </c>
      <c r="E1145" s="1">
        <f t="shared" si="34"/>
        <v>2</v>
      </c>
    </row>
    <row r="1146" spans="1:5" x14ac:dyDescent="0.25">
      <c r="A1146">
        <v>3141</v>
      </c>
      <c r="B1146" s="142" t="s">
        <v>1034</v>
      </c>
      <c r="C1146" s="2">
        <v>4</v>
      </c>
      <c r="D1146" s="2">
        <v>3.84</v>
      </c>
      <c r="E1146" s="1">
        <f t="shared" si="34"/>
        <v>4</v>
      </c>
    </row>
    <row r="1147" spans="1:5" x14ac:dyDescent="0.25">
      <c r="A1147">
        <v>3142</v>
      </c>
      <c r="B1147" s="142" t="s">
        <v>1035</v>
      </c>
      <c r="D1147" s="2">
        <v>2.25</v>
      </c>
      <c r="E1147" s="1">
        <f t="shared" si="34"/>
        <v>2.25</v>
      </c>
    </row>
    <row r="1148" spans="1:5" x14ac:dyDescent="0.25">
      <c r="A1148">
        <v>3143</v>
      </c>
      <c r="B1148" s="144" t="s">
        <v>1036</v>
      </c>
      <c r="D1148" s="2">
        <v>5</v>
      </c>
      <c r="E1148" s="1">
        <f t="shared" si="34"/>
        <v>5</v>
      </c>
    </row>
    <row r="1149" spans="1:5" x14ac:dyDescent="0.25">
      <c r="A1149">
        <v>3144</v>
      </c>
      <c r="B1149" s="144" t="s">
        <v>1037</v>
      </c>
      <c r="C1149" s="2">
        <v>4</v>
      </c>
      <c r="D1149" s="2">
        <v>0.99</v>
      </c>
      <c r="E1149" s="1">
        <f t="shared" si="34"/>
        <v>4</v>
      </c>
    </row>
    <row r="1150" spans="1:5" x14ac:dyDescent="0.25">
      <c r="A1150">
        <v>3145</v>
      </c>
      <c r="B1150" s="144" t="s">
        <v>1038</v>
      </c>
      <c r="C1150" s="2">
        <v>4</v>
      </c>
      <c r="D1150" s="2">
        <v>1.42</v>
      </c>
      <c r="E1150" s="1">
        <f t="shared" si="34"/>
        <v>4</v>
      </c>
    </row>
    <row r="1151" spans="1:5" x14ac:dyDescent="0.25">
      <c r="A1151">
        <v>3146</v>
      </c>
      <c r="B1151" s="144" t="s">
        <v>1039</v>
      </c>
      <c r="C1151" s="2">
        <v>0.1</v>
      </c>
      <c r="D1151" s="2">
        <v>0.13</v>
      </c>
      <c r="E1151" s="1">
        <f t="shared" si="34"/>
        <v>0.13</v>
      </c>
    </row>
    <row r="1152" spans="1:5" x14ac:dyDescent="0.25">
      <c r="A1152">
        <v>3147</v>
      </c>
      <c r="B1152" s="144" t="s">
        <v>1040</v>
      </c>
      <c r="C1152" s="2">
        <v>2.5</v>
      </c>
      <c r="D1152" s="2">
        <v>2.67</v>
      </c>
      <c r="E1152" s="1">
        <f t="shared" si="34"/>
        <v>2.67</v>
      </c>
    </row>
    <row r="1153" spans="1:5" x14ac:dyDescent="0.25">
      <c r="A1153">
        <v>3148</v>
      </c>
      <c r="B1153" s="142" t="s">
        <v>13031</v>
      </c>
      <c r="C1153" s="2">
        <v>4</v>
      </c>
      <c r="D1153" s="2">
        <v>8.8699999999999992</v>
      </c>
      <c r="E1153" s="1">
        <f t="shared" si="34"/>
        <v>8.8699999999999992</v>
      </c>
    </row>
    <row r="1154" spans="1:5" x14ac:dyDescent="0.25">
      <c r="A1154">
        <v>3149</v>
      </c>
      <c r="B1154" s="142" t="s">
        <v>1041</v>
      </c>
      <c r="C1154" s="2">
        <v>1</v>
      </c>
      <c r="D1154" s="2">
        <v>2.06</v>
      </c>
      <c r="E1154" s="1">
        <f t="shared" si="34"/>
        <v>2.06</v>
      </c>
    </row>
    <row r="1155" spans="1:5" x14ac:dyDescent="0.25">
      <c r="A1155">
        <v>3150</v>
      </c>
      <c r="B1155" s="142" t="s">
        <v>1042</v>
      </c>
      <c r="C1155" s="2">
        <v>1</v>
      </c>
      <c r="D1155" s="2">
        <v>2.5</v>
      </c>
      <c r="E1155" s="1">
        <f t="shared" si="34"/>
        <v>2.5</v>
      </c>
    </row>
    <row r="1156" spans="1:5" x14ac:dyDescent="0.25">
      <c r="A1156">
        <v>3151</v>
      </c>
      <c r="B1156" s="142" t="s">
        <v>1043</v>
      </c>
      <c r="D1156" s="2">
        <v>4.25</v>
      </c>
      <c r="E1156" s="1">
        <f t="shared" si="34"/>
        <v>4.25</v>
      </c>
    </row>
    <row r="1157" spans="1:5" x14ac:dyDescent="0.25">
      <c r="A1157">
        <v>3152</v>
      </c>
      <c r="B1157" s="142" t="s">
        <v>1044</v>
      </c>
      <c r="C1157" s="2">
        <v>3.33</v>
      </c>
      <c r="D1157" s="2">
        <v>4.1900000000000004</v>
      </c>
      <c r="E1157" s="1">
        <f t="shared" si="34"/>
        <v>4.1900000000000004</v>
      </c>
    </row>
    <row r="1158" spans="1:5" x14ac:dyDescent="0.25">
      <c r="A1158">
        <v>3153</v>
      </c>
      <c r="B1158" s="142" t="s">
        <v>13032</v>
      </c>
      <c r="C1158" s="2">
        <v>6.58</v>
      </c>
      <c r="D1158" s="2">
        <v>3.83</v>
      </c>
      <c r="E1158" s="1">
        <f t="shared" si="34"/>
        <v>6.58</v>
      </c>
    </row>
    <row r="1159" spans="1:5" x14ac:dyDescent="0.25">
      <c r="A1159">
        <v>3154</v>
      </c>
      <c r="B1159" s="142" t="s">
        <v>1045</v>
      </c>
      <c r="C1159" s="2">
        <v>1</v>
      </c>
      <c r="D1159" s="2">
        <v>3.33</v>
      </c>
      <c r="E1159" s="1">
        <f t="shared" si="34"/>
        <v>3.33</v>
      </c>
    </row>
    <row r="1160" spans="1:5" x14ac:dyDescent="0.25">
      <c r="A1160">
        <v>3155</v>
      </c>
      <c r="B1160" s="142" t="s">
        <v>1046</v>
      </c>
      <c r="C1160" s="2">
        <v>1</v>
      </c>
      <c r="D1160" s="2">
        <v>2.42</v>
      </c>
      <c r="E1160" s="1">
        <f t="shared" si="34"/>
        <v>2.42</v>
      </c>
    </row>
    <row r="1161" spans="1:5" x14ac:dyDescent="0.25">
      <c r="A1161">
        <v>3156</v>
      </c>
      <c r="B1161" s="160" t="s">
        <v>13033</v>
      </c>
      <c r="C1161" s="2">
        <v>4</v>
      </c>
      <c r="D1161" s="2">
        <v>3.98</v>
      </c>
      <c r="E1161" s="1">
        <f t="shared" si="34"/>
        <v>4</v>
      </c>
    </row>
    <row r="1162" spans="1:5" x14ac:dyDescent="0.25">
      <c r="A1162">
        <v>3157</v>
      </c>
      <c r="B1162" s="142" t="s">
        <v>13034</v>
      </c>
      <c r="D1162" s="2">
        <v>8</v>
      </c>
      <c r="E1162" s="1">
        <f t="shared" si="34"/>
        <v>8</v>
      </c>
    </row>
    <row r="1163" spans="1:5" x14ac:dyDescent="0.25">
      <c r="A1163">
        <v>3158</v>
      </c>
      <c r="B1163" s="142" t="s">
        <v>1047</v>
      </c>
      <c r="D1163" s="2">
        <v>0.55000000000000004</v>
      </c>
      <c r="E1163" s="1">
        <f t="shared" si="34"/>
        <v>0.55000000000000004</v>
      </c>
    </row>
    <row r="1164" spans="1:5" x14ac:dyDescent="0.25">
      <c r="A1164">
        <v>3159</v>
      </c>
      <c r="B1164" s="142" t="s">
        <v>1048</v>
      </c>
      <c r="C1164" s="2">
        <v>4</v>
      </c>
      <c r="D1164" s="2">
        <v>2.4</v>
      </c>
      <c r="E1164" s="1">
        <f t="shared" si="34"/>
        <v>4</v>
      </c>
    </row>
    <row r="1165" spans="1:5" x14ac:dyDescent="0.25">
      <c r="A1165">
        <v>3160</v>
      </c>
      <c r="B1165" s="142" t="s">
        <v>1049</v>
      </c>
      <c r="C1165" s="2">
        <v>2.0499999999999998</v>
      </c>
      <c r="D1165" s="2">
        <v>1.03</v>
      </c>
      <c r="E1165" s="1">
        <f t="shared" si="34"/>
        <v>2.0499999999999998</v>
      </c>
    </row>
    <row r="1166" spans="1:5" x14ac:dyDescent="0.25">
      <c r="A1166">
        <v>3161</v>
      </c>
      <c r="B1166" s="142" t="s">
        <v>1050</v>
      </c>
      <c r="C1166" s="2">
        <v>0.3</v>
      </c>
      <c r="D1166" s="2">
        <v>0.53</v>
      </c>
      <c r="E1166" s="1">
        <f t="shared" si="34"/>
        <v>0.53</v>
      </c>
    </row>
    <row r="1167" spans="1:5" x14ac:dyDescent="0.25">
      <c r="A1167">
        <v>3162</v>
      </c>
      <c r="B1167" s="144" t="s">
        <v>1051</v>
      </c>
      <c r="C1167" s="2">
        <v>0.1</v>
      </c>
      <c r="D1167" s="2">
        <v>0.43</v>
      </c>
      <c r="E1167" s="1">
        <f t="shared" si="34"/>
        <v>0.43</v>
      </c>
    </row>
    <row r="1168" spans="1:5" x14ac:dyDescent="0.25">
      <c r="A1168">
        <v>3163</v>
      </c>
      <c r="B1168" s="142" t="s">
        <v>1052</v>
      </c>
      <c r="C1168" s="2">
        <v>3.75</v>
      </c>
      <c r="D1168" s="2">
        <v>3</v>
      </c>
      <c r="E1168" s="1">
        <f t="shared" si="34"/>
        <v>3.75</v>
      </c>
    </row>
    <row r="1169" spans="1:5" x14ac:dyDescent="0.25">
      <c r="A1169">
        <v>3164</v>
      </c>
      <c r="B1169" s="142" t="s">
        <v>1053</v>
      </c>
      <c r="D1169" s="2">
        <v>1.1000000000000001</v>
      </c>
      <c r="E1169" s="1">
        <f t="shared" si="34"/>
        <v>1.1000000000000001</v>
      </c>
    </row>
    <row r="1170" spans="1:5" x14ac:dyDescent="0.25">
      <c r="A1170">
        <v>3165</v>
      </c>
      <c r="B1170" s="142" t="s">
        <v>1054</v>
      </c>
      <c r="D1170" s="2">
        <v>4.24</v>
      </c>
      <c r="E1170" s="1">
        <f t="shared" si="34"/>
        <v>4.24</v>
      </c>
    </row>
    <row r="1171" spans="1:5" x14ac:dyDescent="0.25">
      <c r="A1171">
        <v>3166</v>
      </c>
      <c r="B1171" s="144" t="s">
        <v>1055</v>
      </c>
      <c r="C1171" s="2">
        <v>5.31</v>
      </c>
      <c r="D1171" s="2">
        <v>10.130000000000001</v>
      </c>
      <c r="E1171" s="1">
        <f t="shared" si="34"/>
        <v>10.130000000000001</v>
      </c>
    </row>
    <row r="1172" spans="1:5" x14ac:dyDescent="0.25">
      <c r="A1172">
        <v>3167</v>
      </c>
      <c r="B1172" s="160" t="s">
        <v>13035</v>
      </c>
      <c r="C1172" s="2">
        <v>6.31</v>
      </c>
      <c r="D1172" s="2">
        <v>3.52</v>
      </c>
      <c r="E1172" s="1">
        <f t="shared" si="34"/>
        <v>6.31</v>
      </c>
    </row>
    <row r="1173" spans="1:5" x14ac:dyDescent="0.25">
      <c r="A1173">
        <v>3168</v>
      </c>
      <c r="B1173" s="144" t="s">
        <v>1056</v>
      </c>
      <c r="D1173" s="2">
        <v>4</v>
      </c>
      <c r="E1173" s="1">
        <f t="shared" si="34"/>
        <v>4</v>
      </c>
    </row>
    <row r="1174" spans="1:5" x14ac:dyDescent="0.25">
      <c r="A1174">
        <v>3169</v>
      </c>
      <c r="B1174" s="160" t="s">
        <v>13036</v>
      </c>
      <c r="C1174" s="2">
        <v>8</v>
      </c>
      <c r="D1174" s="2">
        <v>4.03</v>
      </c>
      <c r="E1174" s="1">
        <f t="shared" si="34"/>
        <v>8</v>
      </c>
    </row>
    <row r="1175" spans="1:5" x14ac:dyDescent="0.25">
      <c r="A1175">
        <v>3170</v>
      </c>
      <c r="B1175" s="144" t="s">
        <v>1057</v>
      </c>
      <c r="C1175" s="2">
        <v>4</v>
      </c>
      <c r="D1175" s="2">
        <v>3.39</v>
      </c>
      <c r="E1175" s="1">
        <f t="shared" si="34"/>
        <v>4</v>
      </c>
    </row>
    <row r="1176" spans="1:5" x14ac:dyDescent="0.25">
      <c r="A1176">
        <v>3171</v>
      </c>
      <c r="B1176" s="160" t="s">
        <v>13037</v>
      </c>
      <c r="C1176" s="2">
        <v>8.14</v>
      </c>
      <c r="D1176" s="2">
        <v>4.51</v>
      </c>
      <c r="E1176" s="1">
        <f t="shared" si="34"/>
        <v>8.14</v>
      </c>
    </row>
    <row r="1177" spans="1:5" x14ac:dyDescent="0.25">
      <c r="A1177">
        <v>3172</v>
      </c>
      <c r="B1177" s="144" t="s">
        <v>1058</v>
      </c>
      <c r="C1177" s="2">
        <v>8.01</v>
      </c>
      <c r="D1177" s="2">
        <v>6.83</v>
      </c>
      <c r="E1177" s="1">
        <f t="shared" si="34"/>
        <v>8.01</v>
      </c>
    </row>
    <row r="1178" spans="1:5" x14ac:dyDescent="0.25">
      <c r="A1178">
        <v>3173</v>
      </c>
      <c r="B1178" s="142" t="s">
        <v>1059</v>
      </c>
      <c r="C1178" s="2">
        <v>10</v>
      </c>
      <c r="D1178" s="2">
        <v>14.33</v>
      </c>
      <c r="E1178" s="1">
        <f t="shared" si="34"/>
        <v>14.33</v>
      </c>
    </row>
    <row r="1179" spans="1:5" x14ac:dyDescent="0.25">
      <c r="A1179">
        <v>3174</v>
      </c>
      <c r="B1179" s="142" t="s">
        <v>13038</v>
      </c>
      <c r="C1179" s="2">
        <v>180</v>
      </c>
      <c r="D1179" s="2">
        <v>80</v>
      </c>
      <c r="E1179" s="1">
        <f t="shared" si="34"/>
        <v>180</v>
      </c>
    </row>
    <row r="1180" spans="1:5" x14ac:dyDescent="0.25">
      <c r="A1180">
        <v>3175</v>
      </c>
      <c r="B1180" s="160" t="s">
        <v>13039</v>
      </c>
      <c r="C1180" s="2">
        <v>4.13</v>
      </c>
      <c r="D1180" s="2">
        <v>2.12</v>
      </c>
      <c r="E1180" s="1">
        <f t="shared" si="34"/>
        <v>4.13</v>
      </c>
    </row>
    <row r="1181" spans="1:5" x14ac:dyDescent="0.25">
      <c r="A1181" s="138">
        <v>3176</v>
      </c>
      <c r="B1181" s="160" t="s">
        <v>13040</v>
      </c>
      <c r="C1181" s="2">
        <v>5.45</v>
      </c>
      <c r="D1181" s="2">
        <v>9.82</v>
      </c>
      <c r="E1181" s="1">
        <f t="shared" si="34"/>
        <v>9.82</v>
      </c>
    </row>
    <row r="1182" spans="1:5" x14ac:dyDescent="0.25">
      <c r="A1182" s="138">
        <v>3177</v>
      </c>
      <c r="B1182" s="160" t="s">
        <v>13041</v>
      </c>
      <c r="C1182" s="2">
        <v>0.2</v>
      </c>
      <c r="D1182" s="2">
        <v>0.4</v>
      </c>
      <c r="E1182" s="1">
        <f t="shared" si="34"/>
        <v>0.4</v>
      </c>
    </row>
    <row r="1183" spans="1:5" x14ac:dyDescent="0.25">
      <c r="A1183" s="138">
        <v>3178</v>
      </c>
      <c r="B1183" s="160" t="s">
        <v>13042</v>
      </c>
      <c r="C1183" s="2">
        <v>4</v>
      </c>
      <c r="D1183" s="2">
        <v>1.67</v>
      </c>
      <c r="E1183" s="1">
        <f t="shared" si="34"/>
        <v>4</v>
      </c>
    </row>
    <row r="1184" spans="1:5" x14ac:dyDescent="0.25">
      <c r="A1184" s="138">
        <v>3179</v>
      </c>
      <c r="B1184" s="160" t="s">
        <v>13043</v>
      </c>
      <c r="C1184" s="2">
        <v>4</v>
      </c>
      <c r="D1184" s="2">
        <v>2.67</v>
      </c>
      <c r="E1184" s="1">
        <f t="shared" si="34"/>
        <v>4</v>
      </c>
    </row>
    <row r="1185" spans="1:5" x14ac:dyDescent="0.25">
      <c r="A1185">
        <v>3180</v>
      </c>
      <c r="B1185" s="142" t="s">
        <v>1060</v>
      </c>
      <c r="C1185" s="2">
        <v>10</v>
      </c>
      <c r="D1185" s="2">
        <v>8.5500000000000007</v>
      </c>
      <c r="E1185" s="1">
        <f t="shared" si="34"/>
        <v>10</v>
      </c>
    </row>
    <row r="1186" spans="1:5" x14ac:dyDescent="0.25">
      <c r="A1186">
        <v>3181</v>
      </c>
      <c r="B1186" s="160" t="s">
        <v>13044</v>
      </c>
      <c r="C1186" s="2">
        <v>5.36</v>
      </c>
      <c r="D1186" s="2">
        <v>2</v>
      </c>
      <c r="E1186" s="1">
        <f t="shared" si="34"/>
        <v>5.36</v>
      </c>
    </row>
    <row r="1187" spans="1:5" x14ac:dyDescent="0.25">
      <c r="A1187">
        <v>3182</v>
      </c>
      <c r="B1187" s="160" t="s">
        <v>13045</v>
      </c>
      <c r="C1187" s="2">
        <v>4</v>
      </c>
      <c r="D1187" s="2">
        <v>1.75</v>
      </c>
      <c r="E1187" s="1">
        <f t="shared" si="34"/>
        <v>4</v>
      </c>
    </row>
    <row r="1188" spans="1:5" x14ac:dyDescent="0.25">
      <c r="A1188">
        <v>3183</v>
      </c>
      <c r="B1188" s="144" t="s">
        <v>1061</v>
      </c>
      <c r="C1188" s="2">
        <v>1</v>
      </c>
      <c r="D1188" s="2">
        <v>0.62</v>
      </c>
      <c r="E1188" s="1">
        <f t="shared" si="34"/>
        <v>1</v>
      </c>
    </row>
    <row r="1189" spans="1:5" x14ac:dyDescent="0.25">
      <c r="A1189">
        <v>3184</v>
      </c>
      <c r="B1189" s="144" t="s">
        <v>1062</v>
      </c>
      <c r="C1189" s="2">
        <v>4</v>
      </c>
      <c r="D1189" s="2">
        <v>3.4</v>
      </c>
      <c r="E1189" s="1">
        <f t="shared" si="34"/>
        <v>4</v>
      </c>
    </row>
    <row r="1190" spans="1:5" x14ac:dyDescent="0.25">
      <c r="A1190">
        <v>3185</v>
      </c>
      <c r="B1190" s="144" t="s">
        <v>1063</v>
      </c>
      <c r="D1190" s="2" t="s">
        <v>22</v>
      </c>
      <c r="E1190" s="1" t="str">
        <f t="shared" si="34"/>
        <v>N/A</v>
      </c>
    </row>
    <row r="1191" spans="1:5" x14ac:dyDescent="0.25">
      <c r="A1191">
        <v>3186</v>
      </c>
      <c r="B1191" s="160" t="s">
        <v>13046</v>
      </c>
      <c r="D1191" s="2">
        <v>5</v>
      </c>
      <c r="E1191" s="1">
        <f t="shared" si="34"/>
        <v>5</v>
      </c>
    </row>
    <row r="1192" spans="1:5" x14ac:dyDescent="0.25">
      <c r="A1192">
        <v>3187</v>
      </c>
      <c r="B1192" s="144" t="s">
        <v>1064</v>
      </c>
      <c r="D1192" s="2">
        <v>1.07</v>
      </c>
      <c r="E1192" s="1">
        <f t="shared" si="34"/>
        <v>1.07</v>
      </c>
    </row>
    <row r="1193" spans="1:5" x14ac:dyDescent="0.25">
      <c r="A1193">
        <v>3188</v>
      </c>
      <c r="B1193" s="144" t="s">
        <v>1065</v>
      </c>
      <c r="C1193" s="2">
        <v>1</v>
      </c>
      <c r="D1193" s="2">
        <v>1</v>
      </c>
      <c r="E1193" s="1">
        <f t="shared" ref="E1193:E1198" si="35">IF(C1193&gt;D1193,C1193,D1193)</f>
        <v>1</v>
      </c>
    </row>
    <row r="1194" spans="1:5" x14ac:dyDescent="0.25">
      <c r="A1194">
        <v>3189</v>
      </c>
      <c r="B1194" s="144" t="s">
        <v>1066</v>
      </c>
      <c r="C1194" s="2">
        <v>1</v>
      </c>
      <c r="D1194" s="2">
        <v>0.87</v>
      </c>
      <c r="E1194" s="1">
        <f t="shared" si="35"/>
        <v>1</v>
      </c>
    </row>
    <row r="1195" spans="1:5" x14ac:dyDescent="0.25">
      <c r="A1195">
        <v>3190</v>
      </c>
      <c r="B1195" s="144" t="s">
        <v>1067</v>
      </c>
      <c r="D1195" s="2">
        <v>6</v>
      </c>
      <c r="E1195" s="1">
        <f t="shared" si="35"/>
        <v>6</v>
      </c>
    </row>
    <row r="1196" spans="1:5" x14ac:dyDescent="0.25">
      <c r="A1196">
        <v>3191</v>
      </c>
      <c r="B1196" s="144" t="s">
        <v>1068</v>
      </c>
      <c r="D1196" s="2" t="s">
        <v>22</v>
      </c>
      <c r="E1196" s="1" t="str">
        <f t="shared" si="35"/>
        <v>N/A</v>
      </c>
    </row>
    <row r="1197" spans="1:5" x14ac:dyDescent="0.25">
      <c r="A1197">
        <v>3192</v>
      </c>
      <c r="B1197" s="144" t="s">
        <v>1069</v>
      </c>
      <c r="D1197" s="2">
        <v>2.67</v>
      </c>
      <c r="E1197" s="1">
        <f t="shared" si="35"/>
        <v>2.67</v>
      </c>
    </row>
    <row r="1198" spans="1:5" x14ac:dyDescent="0.25">
      <c r="A1198">
        <v>3193</v>
      </c>
      <c r="B1198" s="144" t="s">
        <v>1070</v>
      </c>
      <c r="D1198" s="2">
        <v>1</v>
      </c>
      <c r="E1198" s="1">
        <f t="shared" si="35"/>
        <v>1</v>
      </c>
    </row>
    <row r="1199" spans="1:5" x14ac:dyDescent="0.25">
      <c r="A1199">
        <v>3194</v>
      </c>
      <c r="B1199" s="144" t="s">
        <v>1071</v>
      </c>
      <c r="D1199" s="2">
        <v>4</v>
      </c>
      <c r="E1199" s="1" t="s">
        <v>13246</v>
      </c>
    </row>
    <row r="1200" spans="1:5" x14ac:dyDescent="0.25">
      <c r="A1200">
        <v>3195</v>
      </c>
      <c r="B1200" s="144" t="s">
        <v>1072</v>
      </c>
      <c r="C1200" s="2">
        <v>8</v>
      </c>
      <c r="D1200" s="2">
        <v>4</v>
      </c>
      <c r="E1200" s="1">
        <f t="shared" ref="E1200:E1263" si="36">IF(C1200&gt;D1200,C1200,D1200)</f>
        <v>8</v>
      </c>
    </row>
    <row r="1201" spans="1:5" x14ac:dyDescent="0.25">
      <c r="A1201">
        <v>3196</v>
      </c>
      <c r="B1201" s="144" t="s">
        <v>1073</v>
      </c>
      <c r="C1201" s="2">
        <v>3.75</v>
      </c>
      <c r="D1201" s="2">
        <v>2.77</v>
      </c>
      <c r="E1201" s="1">
        <f t="shared" si="36"/>
        <v>3.75</v>
      </c>
    </row>
    <row r="1202" spans="1:5" x14ac:dyDescent="0.25">
      <c r="A1202">
        <v>3197</v>
      </c>
      <c r="B1202" s="160" t="s">
        <v>13047</v>
      </c>
      <c r="C1202" s="2">
        <v>5</v>
      </c>
      <c r="D1202" s="2">
        <v>2.9</v>
      </c>
      <c r="E1202" s="1">
        <f t="shared" si="36"/>
        <v>5</v>
      </c>
    </row>
    <row r="1203" spans="1:5" x14ac:dyDescent="0.25">
      <c r="A1203">
        <v>3198</v>
      </c>
      <c r="B1203" s="144" t="s">
        <v>1074</v>
      </c>
      <c r="D1203" s="2">
        <v>16</v>
      </c>
      <c r="E1203" s="1">
        <f t="shared" si="36"/>
        <v>16</v>
      </c>
    </row>
    <row r="1204" spans="1:5" x14ac:dyDescent="0.25">
      <c r="A1204">
        <v>3199</v>
      </c>
      <c r="B1204" s="144" t="s">
        <v>1075</v>
      </c>
      <c r="C1204" s="2">
        <v>10</v>
      </c>
      <c r="D1204" s="2">
        <v>5.5</v>
      </c>
      <c r="E1204" s="1">
        <f t="shared" si="36"/>
        <v>10</v>
      </c>
    </row>
    <row r="1205" spans="1:5" x14ac:dyDescent="0.25">
      <c r="A1205">
        <v>3200</v>
      </c>
      <c r="B1205" s="144" t="s">
        <v>1076</v>
      </c>
      <c r="D1205" s="2">
        <v>1</v>
      </c>
      <c r="E1205" s="1">
        <f t="shared" si="36"/>
        <v>1</v>
      </c>
    </row>
    <row r="1206" spans="1:5" x14ac:dyDescent="0.25">
      <c r="A1206">
        <v>3201</v>
      </c>
      <c r="B1206" s="144" t="s">
        <v>1077</v>
      </c>
      <c r="D1206" s="2">
        <v>1.34</v>
      </c>
      <c r="E1206" s="1">
        <f t="shared" si="36"/>
        <v>1.34</v>
      </c>
    </row>
    <row r="1207" spans="1:5" x14ac:dyDescent="0.25">
      <c r="A1207">
        <v>3202</v>
      </c>
      <c r="B1207" s="144" t="s">
        <v>1078</v>
      </c>
      <c r="C1207" s="2">
        <v>3</v>
      </c>
      <c r="D1207" s="2">
        <v>18</v>
      </c>
      <c r="E1207" s="1">
        <f t="shared" si="36"/>
        <v>18</v>
      </c>
    </row>
    <row r="1208" spans="1:5" x14ac:dyDescent="0.25">
      <c r="A1208">
        <v>3203</v>
      </c>
      <c r="B1208" s="144" t="s">
        <v>1079</v>
      </c>
      <c r="D1208" s="2">
        <v>10</v>
      </c>
      <c r="E1208" s="1">
        <f t="shared" si="36"/>
        <v>10</v>
      </c>
    </row>
    <row r="1209" spans="1:5" x14ac:dyDescent="0.25">
      <c r="A1209">
        <v>3204</v>
      </c>
      <c r="B1209" s="144" t="s">
        <v>1080</v>
      </c>
      <c r="D1209" s="2">
        <v>1.91</v>
      </c>
      <c r="E1209" s="1">
        <f t="shared" si="36"/>
        <v>1.91</v>
      </c>
    </row>
    <row r="1210" spans="1:5" x14ac:dyDescent="0.25">
      <c r="A1210">
        <v>3205</v>
      </c>
      <c r="B1210" s="144" t="s">
        <v>1081</v>
      </c>
      <c r="D1210" s="2">
        <v>3</v>
      </c>
      <c r="E1210" s="1">
        <f t="shared" si="36"/>
        <v>3</v>
      </c>
    </row>
    <row r="1211" spans="1:5" x14ac:dyDescent="0.25">
      <c r="A1211">
        <v>3206</v>
      </c>
      <c r="B1211" s="144" t="s">
        <v>1082</v>
      </c>
      <c r="D1211" s="2">
        <v>2</v>
      </c>
      <c r="E1211" s="1">
        <f t="shared" si="36"/>
        <v>2</v>
      </c>
    </row>
    <row r="1212" spans="1:5" x14ac:dyDescent="0.25">
      <c r="A1212">
        <v>3207</v>
      </c>
      <c r="B1212" s="144" t="s">
        <v>1083</v>
      </c>
      <c r="D1212" s="2">
        <v>0.75</v>
      </c>
      <c r="E1212" s="1">
        <f t="shared" si="36"/>
        <v>0.75</v>
      </c>
    </row>
    <row r="1213" spans="1:5" x14ac:dyDescent="0.25">
      <c r="A1213">
        <v>3208</v>
      </c>
      <c r="B1213" s="144" t="s">
        <v>1084</v>
      </c>
      <c r="C1213" s="2">
        <v>0.5</v>
      </c>
      <c r="D1213" s="2">
        <v>1.25</v>
      </c>
      <c r="E1213" s="1">
        <f t="shared" si="36"/>
        <v>1.25</v>
      </c>
    </row>
    <row r="1214" spans="1:5" x14ac:dyDescent="0.25">
      <c r="A1214">
        <v>3209</v>
      </c>
      <c r="B1214" s="144" t="s">
        <v>1085</v>
      </c>
      <c r="D1214" s="2">
        <v>2</v>
      </c>
      <c r="E1214" s="1">
        <f t="shared" si="36"/>
        <v>2</v>
      </c>
    </row>
    <row r="1215" spans="1:5" x14ac:dyDescent="0.25">
      <c r="A1215">
        <v>3210</v>
      </c>
      <c r="B1215" s="160" t="s">
        <v>13048</v>
      </c>
      <c r="D1215" s="2">
        <v>0.2</v>
      </c>
      <c r="E1215" s="1">
        <f t="shared" si="36"/>
        <v>0.2</v>
      </c>
    </row>
    <row r="1216" spans="1:5" x14ac:dyDescent="0.25">
      <c r="A1216">
        <v>3211</v>
      </c>
      <c r="B1216" s="144" t="s">
        <v>1086</v>
      </c>
      <c r="C1216" s="2">
        <v>2</v>
      </c>
      <c r="D1216" s="2">
        <v>3</v>
      </c>
      <c r="E1216" s="1" t="s">
        <v>22</v>
      </c>
    </row>
    <row r="1217" spans="1:5" x14ac:dyDescent="0.25">
      <c r="A1217">
        <v>3212</v>
      </c>
      <c r="B1217" s="144" t="s">
        <v>1087</v>
      </c>
      <c r="C1217" s="2">
        <v>2</v>
      </c>
      <c r="D1217" s="2">
        <v>4</v>
      </c>
      <c r="E1217" s="1">
        <f t="shared" si="36"/>
        <v>4</v>
      </c>
    </row>
    <row r="1218" spans="1:5" x14ac:dyDescent="0.25">
      <c r="A1218">
        <v>3213</v>
      </c>
      <c r="B1218" s="144" t="s">
        <v>1088</v>
      </c>
      <c r="C1218" s="2">
        <v>2</v>
      </c>
      <c r="D1218" s="2">
        <v>2</v>
      </c>
      <c r="E1218" s="1">
        <f t="shared" si="36"/>
        <v>2</v>
      </c>
    </row>
    <row r="1219" spans="1:5" x14ac:dyDescent="0.25">
      <c r="A1219">
        <v>3214</v>
      </c>
      <c r="B1219" s="144" t="s">
        <v>1089</v>
      </c>
      <c r="C1219" s="2">
        <v>11</v>
      </c>
      <c r="D1219" s="2">
        <v>5.3</v>
      </c>
      <c r="E1219" s="1">
        <f t="shared" si="36"/>
        <v>11</v>
      </c>
    </row>
    <row r="1220" spans="1:5" x14ac:dyDescent="0.25">
      <c r="A1220" s="138">
        <v>3215</v>
      </c>
      <c r="B1220" s="144" t="s">
        <v>1090</v>
      </c>
      <c r="D1220" s="2">
        <v>2.71</v>
      </c>
      <c r="E1220" s="1">
        <f t="shared" si="36"/>
        <v>2.71</v>
      </c>
    </row>
    <row r="1221" spans="1:5" x14ac:dyDescent="0.25">
      <c r="A1221">
        <v>3216</v>
      </c>
      <c r="B1221" s="142" t="s">
        <v>1091</v>
      </c>
      <c r="D1221" s="2" t="s">
        <v>22</v>
      </c>
      <c r="E1221" s="1" t="str">
        <f t="shared" si="36"/>
        <v>N/A</v>
      </c>
    </row>
    <row r="1222" spans="1:5" x14ac:dyDescent="0.25">
      <c r="A1222">
        <v>3217</v>
      </c>
      <c r="B1222" s="142" t="s">
        <v>1092</v>
      </c>
      <c r="C1222" s="2">
        <v>4</v>
      </c>
      <c r="D1222" s="2">
        <v>2.5</v>
      </c>
      <c r="E1222" s="1">
        <f t="shared" si="36"/>
        <v>4</v>
      </c>
    </row>
    <row r="1223" spans="1:5" x14ac:dyDescent="0.25">
      <c r="A1223">
        <v>3218</v>
      </c>
      <c r="B1223" s="142" t="s">
        <v>1093</v>
      </c>
      <c r="C1223" s="2">
        <v>4</v>
      </c>
      <c r="D1223" s="2">
        <v>2.02</v>
      </c>
      <c r="E1223" s="1">
        <f t="shared" si="36"/>
        <v>4</v>
      </c>
    </row>
    <row r="1224" spans="1:5" x14ac:dyDescent="0.25">
      <c r="A1224">
        <v>3219</v>
      </c>
      <c r="B1224" s="144" t="s">
        <v>1094</v>
      </c>
      <c r="D1224" s="2">
        <v>1.7</v>
      </c>
      <c r="E1224" s="1">
        <f t="shared" si="36"/>
        <v>1.7</v>
      </c>
    </row>
    <row r="1225" spans="1:5" x14ac:dyDescent="0.25">
      <c r="A1225">
        <v>3220</v>
      </c>
      <c r="B1225" s="142" t="s">
        <v>1095</v>
      </c>
      <c r="D1225" s="2">
        <v>0.55000000000000004</v>
      </c>
      <c r="E1225" s="1">
        <f t="shared" si="36"/>
        <v>0.55000000000000004</v>
      </c>
    </row>
    <row r="1226" spans="1:5" x14ac:dyDescent="0.25">
      <c r="A1226">
        <v>3221</v>
      </c>
      <c r="B1226" s="142" t="s">
        <v>1096</v>
      </c>
      <c r="D1226" s="2">
        <v>3.87</v>
      </c>
      <c r="E1226" s="1">
        <f t="shared" si="36"/>
        <v>3.87</v>
      </c>
    </row>
    <row r="1227" spans="1:5" x14ac:dyDescent="0.25">
      <c r="A1227">
        <v>3222</v>
      </c>
      <c r="B1227" s="142" t="s">
        <v>1097</v>
      </c>
      <c r="D1227" s="2">
        <v>4.34</v>
      </c>
      <c r="E1227" s="1">
        <f t="shared" si="36"/>
        <v>4.34</v>
      </c>
    </row>
    <row r="1228" spans="1:5" x14ac:dyDescent="0.25">
      <c r="A1228">
        <v>3223</v>
      </c>
      <c r="B1228" s="142" t="s">
        <v>1098</v>
      </c>
      <c r="C1228" s="2">
        <v>4</v>
      </c>
      <c r="D1228" s="2">
        <v>1.17</v>
      </c>
      <c r="E1228" s="1">
        <f t="shared" si="36"/>
        <v>4</v>
      </c>
    </row>
    <row r="1229" spans="1:5" x14ac:dyDescent="0.25">
      <c r="A1229">
        <v>3224</v>
      </c>
      <c r="B1229" s="142" t="s">
        <v>1099</v>
      </c>
      <c r="D1229" s="2">
        <v>4</v>
      </c>
      <c r="E1229" s="1">
        <f t="shared" si="36"/>
        <v>4</v>
      </c>
    </row>
    <row r="1230" spans="1:5" x14ac:dyDescent="0.25">
      <c r="A1230">
        <v>3225</v>
      </c>
      <c r="B1230" s="144" t="s">
        <v>1100</v>
      </c>
      <c r="C1230" s="2">
        <v>1</v>
      </c>
      <c r="D1230" s="2">
        <v>1</v>
      </c>
      <c r="E1230" s="1">
        <f t="shared" si="36"/>
        <v>1</v>
      </c>
    </row>
    <row r="1231" spans="1:5" x14ac:dyDescent="0.25">
      <c r="A1231">
        <v>3226</v>
      </c>
      <c r="B1231" s="142" t="s">
        <v>1101</v>
      </c>
      <c r="D1231" s="2">
        <v>5.03</v>
      </c>
      <c r="E1231" s="1">
        <f t="shared" si="36"/>
        <v>5.03</v>
      </c>
    </row>
    <row r="1232" spans="1:5" x14ac:dyDescent="0.25">
      <c r="A1232">
        <v>3227</v>
      </c>
      <c r="B1232" s="142" t="s">
        <v>1102</v>
      </c>
      <c r="C1232" s="2">
        <v>1</v>
      </c>
      <c r="D1232" s="2">
        <v>1</v>
      </c>
      <c r="E1232" s="1">
        <f t="shared" si="36"/>
        <v>1</v>
      </c>
    </row>
    <row r="1233" spans="1:5" x14ac:dyDescent="0.25">
      <c r="A1233">
        <v>3228</v>
      </c>
      <c r="B1233" s="142" t="s">
        <v>1103</v>
      </c>
      <c r="C1233" s="2">
        <v>1</v>
      </c>
      <c r="D1233" s="2">
        <v>0.94</v>
      </c>
      <c r="E1233" s="1">
        <f t="shared" si="36"/>
        <v>1</v>
      </c>
    </row>
    <row r="1234" spans="1:5" x14ac:dyDescent="0.25">
      <c r="A1234">
        <v>3229</v>
      </c>
      <c r="B1234" s="144" t="s">
        <v>1104</v>
      </c>
      <c r="C1234" s="2">
        <v>4</v>
      </c>
      <c r="D1234" s="2">
        <v>2.5</v>
      </c>
      <c r="E1234" s="1">
        <f t="shared" si="36"/>
        <v>4</v>
      </c>
    </row>
    <row r="1235" spans="1:5" x14ac:dyDescent="0.25">
      <c r="A1235">
        <v>3230</v>
      </c>
      <c r="B1235" s="142" t="s">
        <v>1105</v>
      </c>
      <c r="D1235" s="2">
        <v>6</v>
      </c>
      <c r="E1235" s="1">
        <f t="shared" si="36"/>
        <v>6</v>
      </c>
    </row>
    <row r="1236" spans="1:5" x14ac:dyDescent="0.25">
      <c r="A1236">
        <v>3231</v>
      </c>
      <c r="B1236" s="142" t="s">
        <v>1106</v>
      </c>
      <c r="C1236" s="2">
        <v>0.05</v>
      </c>
      <c r="D1236" s="2">
        <v>0.55000000000000004</v>
      </c>
      <c r="E1236" s="1">
        <f t="shared" si="36"/>
        <v>0.55000000000000004</v>
      </c>
    </row>
    <row r="1237" spans="1:5" x14ac:dyDescent="0.25">
      <c r="A1237">
        <v>3232</v>
      </c>
      <c r="B1237" s="142" t="s">
        <v>1107</v>
      </c>
      <c r="D1237" s="2">
        <v>2</v>
      </c>
      <c r="E1237" s="1">
        <f t="shared" si="36"/>
        <v>2</v>
      </c>
    </row>
    <row r="1238" spans="1:5" x14ac:dyDescent="0.25">
      <c r="A1238">
        <v>3233</v>
      </c>
      <c r="B1238" s="142" t="s">
        <v>8340</v>
      </c>
      <c r="E1238" s="1" t="s">
        <v>13283</v>
      </c>
    </row>
    <row r="1239" spans="1:5" x14ac:dyDescent="0.25">
      <c r="A1239">
        <v>3235</v>
      </c>
      <c r="B1239" s="142" t="s">
        <v>1108</v>
      </c>
      <c r="C1239" s="2">
        <v>3.25</v>
      </c>
      <c r="D1239" s="2">
        <v>3.5</v>
      </c>
      <c r="E1239" s="1">
        <f t="shared" si="36"/>
        <v>3.5</v>
      </c>
    </row>
    <row r="1240" spans="1:5" x14ac:dyDescent="0.25">
      <c r="A1240">
        <v>3236</v>
      </c>
      <c r="B1240" s="142" t="s">
        <v>1109</v>
      </c>
      <c r="D1240" s="2">
        <v>0.78</v>
      </c>
      <c r="E1240" s="1">
        <f t="shared" si="36"/>
        <v>0.78</v>
      </c>
    </row>
    <row r="1241" spans="1:5" x14ac:dyDescent="0.25">
      <c r="A1241">
        <v>3237</v>
      </c>
      <c r="B1241" s="142" t="s">
        <v>1110</v>
      </c>
      <c r="C1241" s="2">
        <v>1.03</v>
      </c>
      <c r="D1241" s="2">
        <v>2.76</v>
      </c>
      <c r="E1241" s="1">
        <f t="shared" si="36"/>
        <v>2.76</v>
      </c>
    </row>
    <row r="1242" spans="1:5" x14ac:dyDescent="0.25">
      <c r="A1242">
        <v>3238</v>
      </c>
      <c r="B1242" s="142" t="s">
        <v>1111</v>
      </c>
      <c r="D1242" s="163">
        <v>1</v>
      </c>
      <c r="E1242" s="140">
        <f t="shared" si="36"/>
        <v>1</v>
      </c>
    </row>
    <row r="1243" spans="1:5" x14ac:dyDescent="0.25">
      <c r="A1243">
        <v>3239</v>
      </c>
      <c r="B1243" s="142" t="s">
        <v>1112</v>
      </c>
      <c r="C1243" s="2">
        <v>4</v>
      </c>
      <c r="D1243" s="2">
        <v>2</v>
      </c>
      <c r="E1243" s="1">
        <f t="shared" si="36"/>
        <v>4</v>
      </c>
    </row>
    <row r="1244" spans="1:5" x14ac:dyDescent="0.25">
      <c r="A1244">
        <v>3240</v>
      </c>
      <c r="B1244" s="144" t="s">
        <v>1113</v>
      </c>
      <c r="D1244" s="2" t="s">
        <v>22</v>
      </c>
      <c r="E1244" s="1" t="str">
        <f t="shared" si="36"/>
        <v>N/A</v>
      </c>
    </row>
    <row r="1245" spans="1:5" x14ac:dyDescent="0.25">
      <c r="A1245">
        <v>3241</v>
      </c>
      <c r="B1245" s="144" t="s">
        <v>1114</v>
      </c>
      <c r="D1245" s="2">
        <v>1</v>
      </c>
      <c r="E1245" s="1">
        <f t="shared" si="36"/>
        <v>1</v>
      </c>
    </row>
    <row r="1246" spans="1:5" x14ac:dyDescent="0.25">
      <c r="A1246">
        <v>3242</v>
      </c>
      <c r="B1246" s="160" t="s">
        <v>13049</v>
      </c>
      <c r="D1246" s="2">
        <v>2.08</v>
      </c>
      <c r="E1246" s="1">
        <f t="shared" si="36"/>
        <v>2.08</v>
      </c>
    </row>
    <row r="1247" spans="1:5" x14ac:dyDescent="0.25">
      <c r="A1247">
        <v>3243</v>
      </c>
      <c r="B1247" s="144" t="s">
        <v>1115</v>
      </c>
      <c r="C1247" s="2">
        <v>0.1</v>
      </c>
      <c r="D1247" s="2">
        <v>10</v>
      </c>
      <c r="E1247" s="1">
        <f t="shared" si="36"/>
        <v>10</v>
      </c>
    </row>
    <row r="1248" spans="1:5" x14ac:dyDescent="0.25">
      <c r="A1248">
        <v>3244</v>
      </c>
      <c r="B1248" s="144" t="s">
        <v>1116</v>
      </c>
      <c r="C1248" s="2">
        <v>1</v>
      </c>
      <c r="D1248" s="2">
        <v>2</v>
      </c>
      <c r="E1248" s="140" t="s">
        <v>11529</v>
      </c>
    </row>
    <row r="1249" spans="1:5" x14ac:dyDescent="0.25">
      <c r="A1249">
        <v>3245</v>
      </c>
      <c r="B1249" s="144" t="s">
        <v>1117</v>
      </c>
      <c r="D1249" s="2">
        <v>1.75</v>
      </c>
      <c r="E1249" s="1">
        <f t="shared" si="36"/>
        <v>1.75</v>
      </c>
    </row>
    <row r="1250" spans="1:5" x14ac:dyDescent="0.25">
      <c r="A1250">
        <v>3246</v>
      </c>
      <c r="B1250" s="144" t="s">
        <v>1118</v>
      </c>
      <c r="D1250" s="2">
        <v>4.5</v>
      </c>
      <c r="E1250" s="1">
        <f t="shared" si="36"/>
        <v>4.5</v>
      </c>
    </row>
    <row r="1251" spans="1:5" x14ac:dyDescent="0.25">
      <c r="A1251">
        <v>3247</v>
      </c>
      <c r="B1251" s="144" t="s">
        <v>1119</v>
      </c>
      <c r="C1251" s="2">
        <v>5</v>
      </c>
      <c r="D1251" s="2">
        <v>3.6</v>
      </c>
      <c r="E1251" s="1">
        <f t="shared" si="36"/>
        <v>5</v>
      </c>
    </row>
    <row r="1252" spans="1:5" x14ac:dyDescent="0.25">
      <c r="A1252">
        <v>3248</v>
      </c>
      <c r="B1252" s="160" t="s">
        <v>13050</v>
      </c>
      <c r="D1252" s="2" t="s">
        <v>22</v>
      </c>
      <c r="E1252" s="1" t="str">
        <f t="shared" si="36"/>
        <v>N/A</v>
      </c>
    </row>
    <row r="1253" spans="1:5" x14ac:dyDescent="0.25">
      <c r="A1253">
        <v>3249</v>
      </c>
      <c r="B1253" s="144" t="s">
        <v>1120</v>
      </c>
      <c r="D1253" s="2">
        <v>2</v>
      </c>
      <c r="E1253" s="1">
        <f t="shared" si="36"/>
        <v>2</v>
      </c>
    </row>
    <row r="1254" spans="1:5" x14ac:dyDescent="0.25">
      <c r="A1254">
        <v>3250</v>
      </c>
      <c r="B1254" s="142" t="s">
        <v>1121</v>
      </c>
      <c r="D1254" s="2" t="s">
        <v>22</v>
      </c>
      <c r="E1254" s="1" t="str">
        <f t="shared" si="36"/>
        <v>N/A</v>
      </c>
    </row>
    <row r="1255" spans="1:5" x14ac:dyDescent="0.25">
      <c r="A1255">
        <v>3251</v>
      </c>
      <c r="B1255" s="142" t="s">
        <v>1122</v>
      </c>
      <c r="D1255" s="2" t="s">
        <v>22</v>
      </c>
      <c r="E1255" s="1" t="str">
        <f t="shared" si="36"/>
        <v>N/A</v>
      </c>
    </row>
    <row r="1256" spans="1:5" x14ac:dyDescent="0.25">
      <c r="A1256">
        <v>3252</v>
      </c>
      <c r="B1256" s="142" t="s">
        <v>1123</v>
      </c>
      <c r="D1256" s="2">
        <v>300</v>
      </c>
      <c r="E1256" s="1">
        <f t="shared" si="36"/>
        <v>300</v>
      </c>
    </row>
    <row r="1257" spans="1:5" x14ac:dyDescent="0.25">
      <c r="A1257">
        <v>3253</v>
      </c>
      <c r="B1257" s="142" t="s">
        <v>1124</v>
      </c>
      <c r="D1257" s="2" t="s">
        <v>22</v>
      </c>
      <c r="E1257" s="1" t="str">
        <f t="shared" si="36"/>
        <v>N/A</v>
      </c>
    </row>
    <row r="1258" spans="1:5" x14ac:dyDescent="0.25">
      <c r="A1258">
        <v>3254</v>
      </c>
      <c r="B1258" s="142" t="s">
        <v>1125</v>
      </c>
      <c r="D1258" s="2" t="s">
        <v>22</v>
      </c>
      <c r="E1258" s="1" t="str">
        <f t="shared" si="36"/>
        <v>N/A</v>
      </c>
    </row>
    <row r="1259" spans="1:5" x14ac:dyDescent="0.25">
      <c r="A1259">
        <v>3255</v>
      </c>
      <c r="B1259" s="160" t="s">
        <v>13051</v>
      </c>
      <c r="D1259" s="2">
        <v>450</v>
      </c>
      <c r="E1259" s="1" t="s">
        <v>13246</v>
      </c>
    </row>
    <row r="1260" spans="1:5" x14ac:dyDescent="0.25">
      <c r="A1260">
        <v>3256</v>
      </c>
      <c r="B1260" s="142" t="s">
        <v>1126</v>
      </c>
      <c r="C1260" s="2">
        <v>0.5</v>
      </c>
      <c r="D1260" s="2">
        <v>0.5</v>
      </c>
      <c r="E1260" s="1">
        <f>IF(C1260&gt;D1260,C1260,D1260)</f>
        <v>0.5</v>
      </c>
    </row>
    <row r="1261" spans="1:5" x14ac:dyDescent="0.25">
      <c r="A1261">
        <v>3259</v>
      </c>
      <c r="B1261" s="160" t="s">
        <v>13052</v>
      </c>
      <c r="D1261" s="2" t="s">
        <v>22</v>
      </c>
      <c r="E1261" s="1" t="str">
        <f t="shared" si="36"/>
        <v>N/A</v>
      </c>
    </row>
    <row r="1262" spans="1:5" x14ac:dyDescent="0.25">
      <c r="A1262">
        <v>3260</v>
      </c>
      <c r="B1262" s="160" t="s">
        <v>13053</v>
      </c>
      <c r="D1262" s="2" t="s">
        <v>22</v>
      </c>
      <c r="E1262" s="1" t="str">
        <f t="shared" si="36"/>
        <v>N/A</v>
      </c>
    </row>
    <row r="1263" spans="1:5" x14ac:dyDescent="0.25">
      <c r="A1263">
        <v>3261</v>
      </c>
      <c r="B1263" s="144" t="s">
        <v>1127</v>
      </c>
      <c r="C1263" s="2">
        <v>25</v>
      </c>
      <c r="D1263" s="2">
        <v>25</v>
      </c>
      <c r="E1263" s="1">
        <f t="shared" si="36"/>
        <v>25</v>
      </c>
    </row>
    <row r="1264" spans="1:5" x14ac:dyDescent="0.25">
      <c r="A1264">
        <v>3262</v>
      </c>
      <c r="B1264" s="144" t="s">
        <v>1128</v>
      </c>
      <c r="D1264" s="2" t="s">
        <v>22</v>
      </c>
      <c r="E1264" s="1" t="str">
        <f t="shared" ref="E1264:E1327" si="37">IF(C1264&gt;D1264,C1264,D1264)</f>
        <v>N/A</v>
      </c>
    </row>
    <row r="1265" spans="1:5" x14ac:dyDescent="0.25">
      <c r="A1265">
        <v>3263</v>
      </c>
      <c r="B1265" s="144" t="s">
        <v>1129</v>
      </c>
      <c r="C1265" s="2">
        <v>100</v>
      </c>
      <c r="D1265" s="2">
        <v>100</v>
      </c>
      <c r="E1265" s="1" t="s">
        <v>13246</v>
      </c>
    </row>
    <row r="1266" spans="1:5" x14ac:dyDescent="0.25">
      <c r="A1266">
        <v>3264</v>
      </c>
      <c r="B1266" s="144" t="s">
        <v>1130</v>
      </c>
      <c r="D1266" s="2" t="s">
        <v>22</v>
      </c>
      <c r="E1266" s="1" t="str">
        <f t="shared" si="37"/>
        <v>N/A</v>
      </c>
    </row>
    <row r="1267" spans="1:5" x14ac:dyDescent="0.25">
      <c r="A1267">
        <v>3265</v>
      </c>
      <c r="B1267" s="142" t="s">
        <v>1131</v>
      </c>
      <c r="D1267" s="2" t="s">
        <v>22</v>
      </c>
      <c r="E1267" s="1" t="str">
        <f t="shared" si="37"/>
        <v>N/A</v>
      </c>
    </row>
    <row r="1268" spans="1:5" x14ac:dyDescent="0.25">
      <c r="A1268">
        <v>3266</v>
      </c>
      <c r="B1268" s="142" t="s">
        <v>13054</v>
      </c>
      <c r="D1268" s="2">
        <v>1</v>
      </c>
      <c r="E1268" s="1">
        <f t="shared" si="37"/>
        <v>1</v>
      </c>
    </row>
    <row r="1269" spans="1:5" x14ac:dyDescent="0.25">
      <c r="A1269">
        <v>3267</v>
      </c>
      <c r="B1269" s="142" t="s">
        <v>1132</v>
      </c>
      <c r="D1269" s="2" t="s">
        <v>22</v>
      </c>
      <c r="E1269" s="1" t="str">
        <f t="shared" si="37"/>
        <v>N/A</v>
      </c>
    </row>
    <row r="1270" spans="1:5" x14ac:dyDescent="0.25">
      <c r="A1270">
        <v>3268</v>
      </c>
      <c r="B1270" s="142" t="s">
        <v>1133</v>
      </c>
      <c r="C1270" s="2">
        <v>2.5999999999999999E-2</v>
      </c>
      <c r="D1270" s="154">
        <v>7.1999999999999998E-3</v>
      </c>
      <c r="E1270" s="1">
        <f t="shared" si="37"/>
        <v>2.5999999999999999E-2</v>
      </c>
    </row>
    <row r="1271" spans="1:5" x14ac:dyDescent="0.25">
      <c r="A1271">
        <v>3269</v>
      </c>
      <c r="B1271" s="142" t="s">
        <v>1134</v>
      </c>
      <c r="D1271" s="2">
        <v>5.2</v>
      </c>
      <c r="E1271" s="1">
        <f t="shared" si="37"/>
        <v>5.2</v>
      </c>
    </row>
    <row r="1272" spans="1:5" x14ac:dyDescent="0.25">
      <c r="A1272">
        <v>3270</v>
      </c>
      <c r="B1272" s="144" t="s">
        <v>1135</v>
      </c>
      <c r="D1272" s="2">
        <v>4.4999999999999998E-2</v>
      </c>
      <c r="E1272" s="1">
        <f t="shared" si="37"/>
        <v>4.4999999999999998E-2</v>
      </c>
    </row>
    <row r="1273" spans="1:5" x14ac:dyDescent="0.25">
      <c r="A1273">
        <v>3271</v>
      </c>
      <c r="B1273" s="144" t="s">
        <v>1136</v>
      </c>
      <c r="C1273" s="2">
        <v>2</v>
      </c>
      <c r="D1273" s="2">
        <v>10</v>
      </c>
      <c r="E1273" s="1">
        <f t="shared" si="37"/>
        <v>10</v>
      </c>
    </row>
    <row r="1274" spans="1:5" x14ac:dyDescent="0.25">
      <c r="A1274">
        <v>3272</v>
      </c>
      <c r="B1274" s="144" t="s">
        <v>1137</v>
      </c>
      <c r="D1274" s="2">
        <v>10</v>
      </c>
      <c r="E1274" s="1">
        <f t="shared" si="37"/>
        <v>10</v>
      </c>
    </row>
    <row r="1275" spans="1:5" x14ac:dyDescent="0.25">
      <c r="A1275">
        <v>3273</v>
      </c>
      <c r="B1275" s="144" t="s">
        <v>1138</v>
      </c>
      <c r="C1275" s="2">
        <v>5</v>
      </c>
      <c r="D1275" s="2">
        <v>10</v>
      </c>
      <c r="E1275" s="1">
        <f t="shared" si="37"/>
        <v>10</v>
      </c>
    </row>
    <row r="1276" spans="1:5" x14ac:dyDescent="0.25">
      <c r="A1276">
        <v>3274</v>
      </c>
      <c r="B1276" s="144" t="s">
        <v>1139</v>
      </c>
      <c r="D1276" s="2" t="s">
        <v>22</v>
      </c>
      <c r="E1276" s="1" t="str">
        <f t="shared" si="37"/>
        <v>N/A</v>
      </c>
    </row>
    <row r="1277" spans="1:5" x14ac:dyDescent="0.25">
      <c r="A1277">
        <v>3275</v>
      </c>
      <c r="B1277" s="144" t="s">
        <v>1140</v>
      </c>
      <c r="D1277" s="2" t="s">
        <v>22</v>
      </c>
      <c r="E1277" s="1" t="str">
        <f t="shared" si="37"/>
        <v>N/A</v>
      </c>
    </row>
    <row r="1278" spans="1:5" x14ac:dyDescent="0.25">
      <c r="A1278">
        <v>3276</v>
      </c>
      <c r="B1278" s="144" t="s">
        <v>1141</v>
      </c>
      <c r="D1278" s="2" t="s">
        <v>22</v>
      </c>
      <c r="E1278" s="1" t="str">
        <f t="shared" si="37"/>
        <v>N/A</v>
      </c>
    </row>
    <row r="1279" spans="1:5" x14ac:dyDescent="0.25">
      <c r="A1279">
        <v>3277</v>
      </c>
      <c r="B1279" s="144" t="s">
        <v>1142</v>
      </c>
      <c r="C1279" s="2">
        <v>60</v>
      </c>
      <c r="D1279" s="2">
        <v>60</v>
      </c>
      <c r="E1279" s="1">
        <f t="shared" si="37"/>
        <v>60</v>
      </c>
    </row>
    <row r="1280" spans="1:5" x14ac:dyDescent="0.25">
      <c r="A1280">
        <v>3278</v>
      </c>
      <c r="B1280" s="142" t="s">
        <v>1143</v>
      </c>
      <c r="D1280" s="2">
        <v>15</v>
      </c>
      <c r="E1280" s="1">
        <f t="shared" si="37"/>
        <v>15</v>
      </c>
    </row>
    <row r="1281" spans="1:5" x14ac:dyDescent="0.25">
      <c r="A1281">
        <v>3279</v>
      </c>
      <c r="B1281" s="142" t="s">
        <v>1144</v>
      </c>
      <c r="D1281" s="2">
        <v>0.1</v>
      </c>
      <c r="E1281" s="1">
        <f t="shared" si="37"/>
        <v>0.1</v>
      </c>
    </row>
    <row r="1282" spans="1:5" x14ac:dyDescent="0.25">
      <c r="A1282">
        <v>3280</v>
      </c>
      <c r="B1282" s="142" t="s">
        <v>1145</v>
      </c>
      <c r="D1282" s="159">
        <v>5</v>
      </c>
      <c r="E1282" s="1">
        <f t="shared" si="37"/>
        <v>5</v>
      </c>
    </row>
    <row r="1283" spans="1:5" x14ac:dyDescent="0.25">
      <c r="A1283">
        <v>3281</v>
      </c>
      <c r="B1283" s="142" t="s">
        <v>1146</v>
      </c>
      <c r="D1283" s="2">
        <v>10</v>
      </c>
      <c r="E1283" s="1">
        <f t="shared" si="37"/>
        <v>10</v>
      </c>
    </row>
    <row r="1284" spans="1:5" x14ac:dyDescent="0.25">
      <c r="A1284">
        <v>3282</v>
      </c>
      <c r="B1284" s="142" t="s">
        <v>1147</v>
      </c>
      <c r="D1284" s="2">
        <v>1</v>
      </c>
      <c r="E1284" s="1">
        <f t="shared" si="37"/>
        <v>1</v>
      </c>
    </row>
    <row r="1285" spans="1:5" x14ac:dyDescent="0.25">
      <c r="A1285">
        <v>3283</v>
      </c>
      <c r="B1285" s="142" t="s">
        <v>1148</v>
      </c>
      <c r="C1285" s="2">
        <v>5</v>
      </c>
      <c r="D1285" s="2">
        <v>5</v>
      </c>
      <c r="E1285" s="1">
        <f t="shared" si="37"/>
        <v>5</v>
      </c>
    </row>
    <row r="1286" spans="1:5" x14ac:dyDescent="0.25">
      <c r="A1286">
        <v>3284</v>
      </c>
      <c r="B1286" s="160" t="s">
        <v>13055</v>
      </c>
      <c r="C1286" s="2">
        <v>2</v>
      </c>
      <c r="D1286" s="2">
        <v>2</v>
      </c>
      <c r="E1286" s="1">
        <f t="shared" si="37"/>
        <v>2</v>
      </c>
    </row>
    <row r="1287" spans="1:5" x14ac:dyDescent="0.25">
      <c r="A1287">
        <v>3285</v>
      </c>
      <c r="B1287" s="142" t="s">
        <v>1149</v>
      </c>
      <c r="C1287" s="2">
        <v>600</v>
      </c>
      <c r="D1287" s="2">
        <v>600</v>
      </c>
      <c r="E1287" s="1">
        <f t="shared" si="37"/>
        <v>600</v>
      </c>
    </row>
    <row r="1288" spans="1:5" x14ac:dyDescent="0.25">
      <c r="A1288" s="240">
        <v>3286</v>
      </c>
      <c r="B1288" s="162" t="s">
        <v>1150</v>
      </c>
      <c r="C1288" s="159"/>
      <c r="D1288" s="159">
        <v>20</v>
      </c>
      <c r="E1288" s="161">
        <f t="shared" si="37"/>
        <v>20</v>
      </c>
    </row>
    <row r="1289" spans="1:5" x14ac:dyDescent="0.25">
      <c r="A1289">
        <v>3287</v>
      </c>
      <c r="B1289" s="142" t="s">
        <v>1151</v>
      </c>
      <c r="C1289" s="2">
        <v>1000</v>
      </c>
      <c r="D1289" s="2">
        <v>150</v>
      </c>
      <c r="E1289" s="1">
        <f t="shared" si="37"/>
        <v>1000</v>
      </c>
    </row>
    <row r="1290" spans="1:5" x14ac:dyDescent="0.25">
      <c r="A1290">
        <v>3288</v>
      </c>
      <c r="B1290" s="142" t="s">
        <v>1152</v>
      </c>
      <c r="C1290" s="2">
        <v>6.0000000000000001E-3</v>
      </c>
      <c r="D1290" s="2">
        <v>0.5</v>
      </c>
      <c r="E1290" s="1">
        <f t="shared" si="37"/>
        <v>0.5</v>
      </c>
    </row>
    <row r="1291" spans="1:5" x14ac:dyDescent="0.25">
      <c r="A1291">
        <v>3289</v>
      </c>
      <c r="B1291" s="142" t="s">
        <v>13056</v>
      </c>
      <c r="C1291" s="2">
        <v>1</v>
      </c>
      <c r="D1291" s="2">
        <v>1</v>
      </c>
      <c r="E1291" s="1">
        <f t="shared" si="37"/>
        <v>1</v>
      </c>
    </row>
    <row r="1292" spans="1:5" x14ac:dyDescent="0.25">
      <c r="A1292">
        <v>3290</v>
      </c>
      <c r="B1292" s="144" t="s">
        <v>1153</v>
      </c>
      <c r="D1292" s="2">
        <v>20</v>
      </c>
      <c r="E1292" s="1">
        <f t="shared" si="37"/>
        <v>20</v>
      </c>
    </row>
    <row r="1293" spans="1:5" x14ac:dyDescent="0.25">
      <c r="A1293">
        <v>3291</v>
      </c>
      <c r="B1293" s="144" t="s">
        <v>1154</v>
      </c>
      <c r="C1293" s="2">
        <v>10</v>
      </c>
      <c r="D1293" s="2">
        <v>10</v>
      </c>
      <c r="E1293" s="1">
        <f t="shared" si="37"/>
        <v>10</v>
      </c>
    </row>
    <row r="1294" spans="1:5" x14ac:dyDescent="0.25">
      <c r="A1294">
        <v>3292</v>
      </c>
      <c r="B1294" s="142" t="s">
        <v>1155</v>
      </c>
      <c r="D1294" s="2">
        <v>0.3</v>
      </c>
      <c r="E1294" s="1">
        <f t="shared" si="37"/>
        <v>0.3</v>
      </c>
    </row>
    <row r="1295" spans="1:5" x14ac:dyDescent="0.25">
      <c r="A1295">
        <v>3293</v>
      </c>
      <c r="B1295" s="160" t="s">
        <v>13057</v>
      </c>
      <c r="D1295" s="2" t="s">
        <v>22</v>
      </c>
      <c r="E1295" s="1" t="str">
        <f t="shared" si="37"/>
        <v>N/A</v>
      </c>
    </row>
    <row r="1296" spans="1:5" x14ac:dyDescent="0.25">
      <c r="A1296">
        <v>3294</v>
      </c>
      <c r="B1296" s="144" t="s">
        <v>13058</v>
      </c>
      <c r="D1296" s="2">
        <v>2</v>
      </c>
      <c r="E1296" s="140" t="s">
        <v>11529</v>
      </c>
    </row>
    <row r="1297" spans="1:5" x14ac:dyDescent="0.25">
      <c r="A1297">
        <v>3295</v>
      </c>
      <c r="B1297" s="160" t="s">
        <v>13059</v>
      </c>
      <c r="D1297" s="2">
        <v>50</v>
      </c>
      <c r="E1297" s="1" t="s">
        <v>13246</v>
      </c>
    </row>
    <row r="1298" spans="1:5" x14ac:dyDescent="0.25">
      <c r="A1298">
        <v>3296</v>
      </c>
      <c r="B1298" s="144" t="s">
        <v>1156</v>
      </c>
      <c r="D1298" s="2">
        <v>10</v>
      </c>
      <c r="E1298" s="1">
        <f t="shared" si="37"/>
        <v>10</v>
      </c>
    </row>
    <row r="1299" spans="1:5" x14ac:dyDescent="0.25">
      <c r="A1299">
        <v>3297</v>
      </c>
      <c r="B1299" s="144" t="s">
        <v>12923</v>
      </c>
      <c r="D1299" s="2">
        <v>50</v>
      </c>
      <c r="E1299" s="1">
        <f t="shared" si="37"/>
        <v>50</v>
      </c>
    </row>
    <row r="1300" spans="1:5" x14ac:dyDescent="0.25">
      <c r="A1300" s="138">
        <v>3298</v>
      </c>
      <c r="B1300" s="144" t="s">
        <v>1157</v>
      </c>
      <c r="D1300" s="2">
        <v>0.2</v>
      </c>
      <c r="E1300" s="1">
        <f t="shared" si="37"/>
        <v>0.2</v>
      </c>
    </row>
    <row r="1301" spans="1:5" x14ac:dyDescent="0.25">
      <c r="A1301">
        <v>3298</v>
      </c>
      <c r="B1301" s="142" t="s">
        <v>1150</v>
      </c>
      <c r="D1301" s="2">
        <v>20</v>
      </c>
      <c r="E1301" s="1">
        <f t="shared" si="37"/>
        <v>20</v>
      </c>
    </row>
    <row r="1302" spans="1:5" x14ac:dyDescent="0.25">
      <c r="A1302" s="138">
        <v>3299</v>
      </c>
      <c r="B1302" s="144" t="s">
        <v>1158</v>
      </c>
      <c r="D1302" s="2" t="s">
        <v>22</v>
      </c>
      <c r="E1302" s="1" t="str">
        <f t="shared" si="37"/>
        <v>N/A</v>
      </c>
    </row>
    <row r="1303" spans="1:5" x14ac:dyDescent="0.25">
      <c r="A1303" s="138">
        <v>3300</v>
      </c>
      <c r="B1303" s="144" t="s">
        <v>1159</v>
      </c>
      <c r="D1303" s="2">
        <v>0.2</v>
      </c>
      <c r="E1303" s="1">
        <f t="shared" si="37"/>
        <v>0.2</v>
      </c>
    </row>
    <row r="1304" spans="1:5" x14ac:dyDescent="0.25">
      <c r="A1304">
        <v>3301</v>
      </c>
      <c r="B1304" s="160" t="s">
        <v>13060</v>
      </c>
      <c r="D1304" s="2">
        <v>50</v>
      </c>
      <c r="E1304" s="1" t="s">
        <v>13246</v>
      </c>
    </row>
    <row r="1305" spans="1:5" x14ac:dyDescent="0.25">
      <c r="A1305">
        <v>3302</v>
      </c>
      <c r="B1305" s="144" t="s">
        <v>1160</v>
      </c>
      <c r="D1305" s="2">
        <v>10</v>
      </c>
      <c r="E1305" s="1">
        <f t="shared" si="37"/>
        <v>10</v>
      </c>
    </row>
    <row r="1306" spans="1:5" x14ac:dyDescent="0.25">
      <c r="A1306">
        <v>3303</v>
      </c>
      <c r="B1306" s="144" t="s">
        <v>1161</v>
      </c>
      <c r="D1306" s="2">
        <v>0.08</v>
      </c>
      <c r="E1306" s="1">
        <f t="shared" si="37"/>
        <v>0.08</v>
      </c>
    </row>
    <row r="1307" spans="1:5" x14ac:dyDescent="0.25">
      <c r="A1307">
        <v>3304</v>
      </c>
      <c r="B1307" s="144" t="s">
        <v>1162</v>
      </c>
      <c r="D1307" s="2">
        <v>1.2</v>
      </c>
      <c r="E1307" s="1">
        <f t="shared" si="37"/>
        <v>1.2</v>
      </c>
    </row>
    <row r="1308" spans="1:5" x14ac:dyDescent="0.25">
      <c r="A1308">
        <v>3305</v>
      </c>
      <c r="B1308" s="144" t="s">
        <v>1163</v>
      </c>
      <c r="C1308" s="2">
        <v>0.85</v>
      </c>
      <c r="D1308" s="2">
        <v>0.78</v>
      </c>
      <c r="E1308" s="1">
        <f t="shared" si="37"/>
        <v>0.85</v>
      </c>
    </row>
    <row r="1309" spans="1:5" x14ac:dyDescent="0.25">
      <c r="A1309">
        <v>3306</v>
      </c>
      <c r="B1309" s="144" t="s">
        <v>13061</v>
      </c>
      <c r="D1309" s="2">
        <v>4.4999999999999998E-2</v>
      </c>
      <c r="E1309" s="1">
        <f t="shared" si="37"/>
        <v>4.4999999999999998E-2</v>
      </c>
    </row>
    <row r="1310" spans="1:5" x14ac:dyDescent="0.25">
      <c r="A1310">
        <v>3307</v>
      </c>
      <c r="B1310" s="144" t="s">
        <v>1164</v>
      </c>
      <c r="C1310" s="2">
        <v>0.1</v>
      </c>
      <c r="D1310" s="2">
        <v>0.1</v>
      </c>
      <c r="E1310" s="1">
        <f t="shared" si="37"/>
        <v>0.1</v>
      </c>
    </row>
    <row r="1311" spans="1:5" x14ac:dyDescent="0.25">
      <c r="A1311">
        <v>3308</v>
      </c>
      <c r="B1311" s="144" t="s">
        <v>1165</v>
      </c>
      <c r="D1311" s="2" t="s">
        <v>22</v>
      </c>
      <c r="E1311" s="1" t="str">
        <f t="shared" si="37"/>
        <v>N/A</v>
      </c>
    </row>
    <row r="1312" spans="1:5" x14ac:dyDescent="0.25">
      <c r="A1312">
        <v>3309</v>
      </c>
      <c r="B1312" s="144" t="s">
        <v>1166</v>
      </c>
      <c r="D1312" s="2">
        <v>10</v>
      </c>
      <c r="E1312" s="1">
        <f t="shared" si="37"/>
        <v>10</v>
      </c>
    </row>
    <row r="1313" spans="1:5" x14ac:dyDescent="0.25">
      <c r="A1313">
        <v>3310</v>
      </c>
      <c r="B1313" s="144" t="s">
        <v>1167</v>
      </c>
      <c r="D1313" s="2">
        <v>7.2999999999999995E-2</v>
      </c>
      <c r="E1313" s="1">
        <f t="shared" si="37"/>
        <v>7.2999999999999995E-2</v>
      </c>
    </row>
    <row r="1314" spans="1:5" x14ac:dyDescent="0.25">
      <c r="A1314">
        <v>3311</v>
      </c>
      <c r="B1314" s="144" t="s">
        <v>1168</v>
      </c>
      <c r="C1314" s="2">
        <v>3</v>
      </c>
      <c r="D1314" s="2">
        <v>3</v>
      </c>
      <c r="E1314" s="1">
        <f t="shared" si="37"/>
        <v>3</v>
      </c>
    </row>
    <row r="1315" spans="1:5" x14ac:dyDescent="0.25">
      <c r="A1315">
        <v>3312</v>
      </c>
      <c r="B1315" s="144" t="s">
        <v>1169</v>
      </c>
      <c r="D1315" s="2" t="s">
        <v>22</v>
      </c>
      <c r="E1315" s="1" t="str">
        <f t="shared" si="37"/>
        <v>N/A</v>
      </c>
    </row>
    <row r="1316" spans="1:5" x14ac:dyDescent="0.25">
      <c r="A1316">
        <v>3313</v>
      </c>
      <c r="B1316" s="144" t="s">
        <v>1170</v>
      </c>
      <c r="D1316" s="2" t="s">
        <v>22</v>
      </c>
      <c r="E1316" s="1" t="str">
        <f t="shared" si="37"/>
        <v>N/A</v>
      </c>
    </row>
    <row r="1317" spans="1:5" x14ac:dyDescent="0.25">
      <c r="A1317">
        <v>3314</v>
      </c>
      <c r="B1317" s="144" t="s">
        <v>1171</v>
      </c>
      <c r="D1317" s="2" t="s">
        <v>22</v>
      </c>
      <c r="E1317" s="1" t="str">
        <f t="shared" si="37"/>
        <v>N/A</v>
      </c>
    </row>
    <row r="1318" spans="1:5" x14ac:dyDescent="0.25">
      <c r="A1318">
        <v>3315</v>
      </c>
      <c r="B1318" s="144" t="s">
        <v>1172</v>
      </c>
      <c r="D1318" s="2" t="s">
        <v>22</v>
      </c>
      <c r="E1318" s="1" t="str">
        <f t="shared" si="37"/>
        <v>N/A</v>
      </c>
    </row>
    <row r="1319" spans="1:5" x14ac:dyDescent="0.25">
      <c r="A1319">
        <v>3316</v>
      </c>
      <c r="B1319" s="142" t="s">
        <v>1173</v>
      </c>
      <c r="D1319" s="2">
        <v>2</v>
      </c>
      <c r="E1319" s="1">
        <f t="shared" si="37"/>
        <v>2</v>
      </c>
    </row>
    <row r="1320" spans="1:5" x14ac:dyDescent="0.25">
      <c r="A1320">
        <v>3317</v>
      </c>
      <c r="B1320" s="142" t="s">
        <v>1174</v>
      </c>
      <c r="C1320" s="2">
        <v>3</v>
      </c>
      <c r="D1320" s="2">
        <v>3</v>
      </c>
      <c r="E1320" s="1">
        <f t="shared" si="37"/>
        <v>3</v>
      </c>
    </row>
    <row r="1321" spans="1:5" x14ac:dyDescent="0.25">
      <c r="A1321">
        <v>3318</v>
      </c>
      <c r="B1321" s="142" t="s">
        <v>1175</v>
      </c>
      <c r="C1321" s="2">
        <v>1</v>
      </c>
      <c r="D1321" s="2">
        <v>1</v>
      </c>
      <c r="E1321" s="1">
        <f t="shared" si="37"/>
        <v>1</v>
      </c>
    </row>
    <row r="1322" spans="1:5" x14ac:dyDescent="0.25">
      <c r="A1322">
        <v>3319</v>
      </c>
      <c r="B1322" s="144" t="s">
        <v>12924</v>
      </c>
      <c r="D1322" s="2">
        <v>50</v>
      </c>
      <c r="E1322" s="1" t="s">
        <v>13246</v>
      </c>
    </row>
    <row r="1323" spans="1:5" x14ac:dyDescent="0.25">
      <c r="A1323">
        <v>3320</v>
      </c>
      <c r="B1323" s="142" t="s">
        <v>1176</v>
      </c>
      <c r="C1323" s="2">
        <v>20</v>
      </c>
      <c r="D1323" s="2">
        <v>20</v>
      </c>
      <c r="E1323" s="1">
        <f t="shared" si="37"/>
        <v>20</v>
      </c>
    </row>
    <row r="1324" spans="1:5" x14ac:dyDescent="0.25">
      <c r="A1324">
        <v>3321</v>
      </c>
      <c r="B1324" s="142" t="s">
        <v>1177</v>
      </c>
      <c r="D1324" s="2">
        <v>5</v>
      </c>
      <c r="E1324" s="1">
        <f t="shared" si="37"/>
        <v>5</v>
      </c>
    </row>
    <row r="1325" spans="1:5" x14ac:dyDescent="0.25">
      <c r="A1325">
        <v>3322</v>
      </c>
      <c r="B1325" s="144" t="s">
        <v>12925</v>
      </c>
      <c r="D1325" s="2">
        <v>50</v>
      </c>
      <c r="E1325" s="1" t="s">
        <v>13246</v>
      </c>
    </row>
    <row r="1326" spans="1:5" x14ac:dyDescent="0.25">
      <c r="A1326">
        <v>3324</v>
      </c>
      <c r="B1326" s="144" t="s">
        <v>1178</v>
      </c>
      <c r="D1326" s="2" t="s">
        <v>22</v>
      </c>
      <c r="E1326" s="1" t="str">
        <f t="shared" si="37"/>
        <v>N/A</v>
      </c>
    </row>
    <row r="1327" spans="1:5" x14ac:dyDescent="0.25">
      <c r="A1327">
        <v>3325</v>
      </c>
      <c r="B1327" s="144" t="s">
        <v>1179</v>
      </c>
      <c r="D1327" s="2" t="s">
        <v>22</v>
      </c>
      <c r="E1327" s="1" t="str">
        <f t="shared" si="37"/>
        <v>N/A</v>
      </c>
    </row>
    <row r="1328" spans="1:5" x14ac:dyDescent="0.25">
      <c r="A1328">
        <v>3326</v>
      </c>
      <c r="B1328" s="142" t="s">
        <v>1180</v>
      </c>
      <c r="C1328" s="2">
        <v>0.37</v>
      </c>
      <c r="D1328" s="2">
        <v>5.7000000000000002E-2</v>
      </c>
      <c r="E1328" s="1">
        <f t="shared" ref="E1328:E1391" si="38">IF(C1328&gt;D1328,C1328,D1328)</f>
        <v>0.37</v>
      </c>
    </row>
    <row r="1329" spans="1:5" x14ac:dyDescent="0.25">
      <c r="A1329">
        <v>3327</v>
      </c>
      <c r="B1329" s="142" t="s">
        <v>1181</v>
      </c>
      <c r="D1329" s="2" t="s">
        <v>22</v>
      </c>
      <c r="E1329" s="1" t="str">
        <f t="shared" si="38"/>
        <v>N/A</v>
      </c>
    </row>
    <row r="1330" spans="1:5" x14ac:dyDescent="0.25">
      <c r="A1330">
        <v>3328</v>
      </c>
      <c r="B1330" s="142" t="s">
        <v>1182</v>
      </c>
      <c r="D1330" s="2" t="s">
        <v>22</v>
      </c>
      <c r="E1330" s="1" t="str">
        <f t="shared" si="38"/>
        <v>N/A</v>
      </c>
    </row>
    <row r="1331" spans="1:5" x14ac:dyDescent="0.25">
      <c r="A1331">
        <v>3329</v>
      </c>
      <c r="B1331" s="142" t="s">
        <v>1183</v>
      </c>
      <c r="D1331" s="2" t="s">
        <v>22</v>
      </c>
      <c r="E1331" s="1" t="str">
        <f t="shared" si="38"/>
        <v>N/A</v>
      </c>
    </row>
    <row r="1332" spans="1:5" x14ac:dyDescent="0.25">
      <c r="A1332">
        <v>3330</v>
      </c>
      <c r="B1332" s="144" t="s">
        <v>1184</v>
      </c>
      <c r="D1332" s="2" t="s">
        <v>22</v>
      </c>
      <c r="E1332" s="1" t="str">
        <f t="shared" si="38"/>
        <v>N/A</v>
      </c>
    </row>
    <row r="1333" spans="1:5" x14ac:dyDescent="0.25">
      <c r="A1333">
        <v>3331</v>
      </c>
      <c r="B1333" s="144" t="s">
        <v>1185</v>
      </c>
      <c r="C1333" s="2">
        <v>3</v>
      </c>
      <c r="D1333" s="2">
        <v>3</v>
      </c>
      <c r="E1333" s="1">
        <f t="shared" si="38"/>
        <v>3</v>
      </c>
    </row>
    <row r="1334" spans="1:5" x14ac:dyDescent="0.25">
      <c r="A1334">
        <v>3332</v>
      </c>
      <c r="B1334" s="144" t="s">
        <v>1186</v>
      </c>
      <c r="C1334" s="2">
        <v>25</v>
      </c>
      <c r="D1334" s="2">
        <v>5</v>
      </c>
      <c r="E1334" s="1">
        <f t="shared" si="38"/>
        <v>25</v>
      </c>
    </row>
    <row r="1335" spans="1:5" x14ac:dyDescent="0.25">
      <c r="A1335">
        <v>3333</v>
      </c>
      <c r="B1335" s="144" t="s">
        <v>1187</v>
      </c>
      <c r="D1335" s="2" t="s">
        <v>22</v>
      </c>
      <c r="E1335" s="1" t="str">
        <f t="shared" si="38"/>
        <v>N/A</v>
      </c>
    </row>
    <row r="1336" spans="1:5" x14ac:dyDescent="0.25">
      <c r="A1336">
        <v>3334</v>
      </c>
      <c r="B1336" s="144" t="s">
        <v>1188</v>
      </c>
      <c r="D1336" s="2" t="s">
        <v>22</v>
      </c>
      <c r="E1336" s="1" t="str">
        <f t="shared" si="38"/>
        <v>N/A</v>
      </c>
    </row>
    <row r="1337" spans="1:5" x14ac:dyDescent="0.25">
      <c r="A1337">
        <v>3335</v>
      </c>
      <c r="B1337" s="142" t="s">
        <v>1189</v>
      </c>
      <c r="D1337" s="2">
        <v>1</v>
      </c>
      <c r="E1337" s="1">
        <f t="shared" si="38"/>
        <v>1</v>
      </c>
    </row>
    <row r="1338" spans="1:5" x14ac:dyDescent="0.25">
      <c r="A1338">
        <v>3336</v>
      </c>
      <c r="B1338" s="142" t="s">
        <v>1190</v>
      </c>
      <c r="D1338" s="2">
        <v>0.1</v>
      </c>
      <c r="E1338" s="1">
        <f t="shared" si="38"/>
        <v>0.1</v>
      </c>
    </row>
    <row r="1339" spans="1:5" x14ac:dyDescent="0.25">
      <c r="A1339">
        <v>3337</v>
      </c>
      <c r="B1339" s="142" t="s">
        <v>1191</v>
      </c>
      <c r="D1339" s="2" t="s">
        <v>22</v>
      </c>
      <c r="E1339" s="1" t="str">
        <f t="shared" si="38"/>
        <v>N/A</v>
      </c>
    </row>
    <row r="1340" spans="1:5" x14ac:dyDescent="0.25">
      <c r="A1340">
        <v>3338</v>
      </c>
      <c r="B1340" s="142" t="s">
        <v>1192</v>
      </c>
      <c r="D1340" s="2">
        <v>1</v>
      </c>
      <c r="E1340" s="1">
        <f t="shared" si="38"/>
        <v>1</v>
      </c>
    </row>
    <row r="1341" spans="1:5" x14ac:dyDescent="0.25">
      <c r="A1341">
        <v>3339</v>
      </c>
      <c r="B1341" s="142" t="s">
        <v>13062</v>
      </c>
      <c r="C1341" s="2">
        <v>40</v>
      </c>
      <c r="D1341" s="2">
        <v>10</v>
      </c>
      <c r="E1341" s="1">
        <f t="shared" si="38"/>
        <v>40</v>
      </c>
    </row>
    <row r="1342" spans="1:5" x14ac:dyDescent="0.25">
      <c r="A1342">
        <v>3340</v>
      </c>
      <c r="B1342" s="142" t="s">
        <v>1193</v>
      </c>
      <c r="D1342" s="2" t="s">
        <v>22</v>
      </c>
      <c r="E1342" s="1" t="str">
        <f t="shared" si="38"/>
        <v>N/A</v>
      </c>
    </row>
    <row r="1343" spans="1:5" x14ac:dyDescent="0.25">
      <c r="A1343">
        <v>3341</v>
      </c>
      <c r="B1343" s="142" t="s">
        <v>1194</v>
      </c>
      <c r="C1343" s="2">
        <v>25</v>
      </c>
      <c r="D1343" s="2">
        <v>5</v>
      </c>
      <c r="E1343" s="1">
        <f t="shared" si="38"/>
        <v>25</v>
      </c>
    </row>
    <row r="1344" spans="1:5" x14ac:dyDescent="0.25">
      <c r="A1344">
        <v>3342</v>
      </c>
      <c r="B1344" s="142" t="s">
        <v>1195</v>
      </c>
      <c r="D1344" s="2">
        <v>2</v>
      </c>
      <c r="E1344" s="1">
        <f t="shared" si="38"/>
        <v>2</v>
      </c>
    </row>
    <row r="1345" spans="1:5" x14ac:dyDescent="0.25">
      <c r="A1345">
        <v>3343</v>
      </c>
      <c r="B1345" s="142" t="s">
        <v>1196</v>
      </c>
      <c r="D1345" s="2">
        <v>1</v>
      </c>
      <c r="E1345" s="1">
        <f t="shared" si="38"/>
        <v>1</v>
      </c>
    </row>
    <row r="1346" spans="1:5" x14ac:dyDescent="0.25">
      <c r="A1346">
        <v>3344</v>
      </c>
      <c r="B1346" s="142" t="s">
        <v>13063</v>
      </c>
      <c r="D1346" s="2">
        <v>4</v>
      </c>
      <c r="E1346" s="1">
        <f t="shared" si="38"/>
        <v>4</v>
      </c>
    </row>
    <row r="1347" spans="1:5" x14ac:dyDescent="0.25">
      <c r="A1347">
        <v>3345</v>
      </c>
      <c r="B1347" s="142" t="s">
        <v>1197</v>
      </c>
      <c r="D1347" s="2">
        <v>0.2</v>
      </c>
      <c r="E1347" s="1">
        <f t="shared" si="38"/>
        <v>0.2</v>
      </c>
    </row>
    <row r="1348" spans="1:5" x14ac:dyDescent="0.25">
      <c r="A1348">
        <v>3346</v>
      </c>
      <c r="B1348" s="142" t="s">
        <v>1198</v>
      </c>
      <c r="D1348" s="2">
        <v>0.5</v>
      </c>
      <c r="E1348" s="1">
        <f t="shared" si="38"/>
        <v>0.5</v>
      </c>
    </row>
    <row r="1349" spans="1:5" x14ac:dyDescent="0.25">
      <c r="A1349">
        <v>3347</v>
      </c>
      <c r="B1349" s="144" t="s">
        <v>1199</v>
      </c>
      <c r="D1349" s="2">
        <v>1</v>
      </c>
      <c r="E1349" s="1">
        <f t="shared" si="38"/>
        <v>1</v>
      </c>
    </row>
    <row r="1350" spans="1:5" x14ac:dyDescent="0.25">
      <c r="A1350">
        <v>3348</v>
      </c>
      <c r="B1350" s="142" t="s">
        <v>1200</v>
      </c>
      <c r="D1350" s="2">
        <v>2</v>
      </c>
      <c r="E1350" s="1">
        <f t="shared" si="38"/>
        <v>2</v>
      </c>
    </row>
    <row r="1351" spans="1:5" x14ac:dyDescent="0.25">
      <c r="A1351">
        <v>3349</v>
      </c>
      <c r="B1351" s="142" t="s">
        <v>1201</v>
      </c>
      <c r="D1351" s="2">
        <v>1</v>
      </c>
      <c r="E1351" s="1">
        <f t="shared" si="38"/>
        <v>1</v>
      </c>
    </row>
    <row r="1352" spans="1:5" x14ac:dyDescent="0.25">
      <c r="A1352">
        <v>3350</v>
      </c>
      <c r="B1352" s="142" t="s">
        <v>13064</v>
      </c>
      <c r="D1352" s="2" t="s">
        <v>22</v>
      </c>
      <c r="E1352" s="1" t="str">
        <f t="shared" si="38"/>
        <v>N/A</v>
      </c>
    </row>
    <row r="1353" spans="1:5" x14ac:dyDescent="0.25">
      <c r="A1353">
        <v>3351</v>
      </c>
      <c r="B1353" s="144" t="s">
        <v>1202</v>
      </c>
      <c r="D1353" s="2">
        <v>5</v>
      </c>
      <c r="E1353" s="1">
        <f t="shared" si="38"/>
        <v>5</v>
      </c>
    </row>
    <row r="1354" spans="1:5" x14ac:dyDescent="0.25">
      <c r="A1354">
        <v>3352</v>
      </c>
      <c r="B1354" s="144" t="s">
        <v>1203</v>
      </c>
      <c r="D1354" s="2">
        <v>1</v>
      </c>
      <c r="E1354" s="1">
        <f t="shared" si="38"/>
        <v>1</v>
      </c>
    </row>
    <row r="1355" spans="1:5" x14ac:dyDescent="0.25">
      <c r="A1355">
        <v>3353</v>
      </c>
      <c r="B1355" s="160" t="s">
        <v>13065</v>
      </c>
      <c r="D1355" s="2">
        <v>1</v>
      </c>
      <c r="E1355" s="1">
        <f t="shared" si="38"/>
        <v>1</v>
      </c>
    </row>
    <row r="1356" spans="1:5" x14ac:dyDescent="0.25">
      <c r="A1356">
        <v>3354</v>
      </c>
      <c r="B1356" s="160" t="s">
        <v>13066</v>
      </c>
      <c r="D1356" s="2">
        <v>8</v>
      </c>
      <c r="E1356" s="1">
        <f t="shared" si="38"/>
        <v>8</v>
      </c>
    </row>
    <row r="1357" spans="1:5" x14ac:dyDescent="0.25">
      <c r="A1357">
        <v>3355</v>
      </c>
      <c r="B1357" s="142" t="s">
        <v>1204</v>
      </c>
      <c r="D1357" s="2">
        <v>300</v>
      </c>
      <c r="E1357" s="1">
        <f t="shared" si="38"/>
        <v>300</v>
      </c>
    </row>
    <row r="1358" spans="1:5" x14ac:dyDescent="0.25">
      <c r="A1358">
        <v>3356</v>
      </c>
      <c r="B1358" s="142" t="s">
        <v>13067</v>
      </c>
      <c r="D1358" s="2">
        <v>2</v>
      </c>
      <c r="E1358" s="1" t="s">
        <v>13246</v>
      </c>
    </row>
    <row r="1359" spans="1:5" x14ac:dyDescent="0.25">
      <c r="A1359">
        <v>3357</v>
      </c>
      <c r="B1359" s="144" t="s">
        <v>1205</v>
      </c>
      <c r="D1359" s="2" t="s">
        <v>22</v>
      </c>
      <c r="E1359" s="1" t="str">
        <f t="shared" si="38"/>
        <v>N/A</v>
      </c>
    </row>
    <row r="1360" spans="1:5" x14ac:dyDescent="0.25">
      <c r="A1360">
        <v>3358</v>
      </c>
      <c r="B1360" s="144" t="s">
        <v>1206</v>
      </c>
      <c r="C1360" s="2">
        <v>0.01</v>
      </c>
      <c r="D1360" s="2">
        <v>0</v>
      </c>
      <c r="E1360" s="1">
        <f t="shared" si="38"/>
        <v>0.01</v>
      </c>
    </row>
    <row r="1361" spans="1:5" x14ac:dyDescent="0.25">
      <c r="A1361">
        <v>3359</v>
      </c>
      <c r="B1361" s="144" t="s">
        <v>1207</v>
      </c>
      <c r="D1361" s="2">
        <v>5</v>
      </c>
      <c r="E1361" s="1">
        <f t="shared" si="38"/>
        <v>5</v>
      </c>
    </row>
    <row r="1362" spans="1:5" x14ac:dyDescent="0.25">
      <c r="A1362">
        <v>3360</v>
      </c>
      <c r="B1362" s="144" t="s">
        <v>1208</v>
      </c>
      <c r="D1362" s="2">
        <v>0.03</v>
      </c>
      <c r="E1362" s="1">
        <f t="shared" si="38"/>
        <v>0.03</v>
      </c>
    </row>
    <row r="1363" spans="1:5" x14ac:dyDescent="0.25">
      <c r="A1363">
        <v>3361</v>
      </c>
      <c r="B1363" s="144" t="s">
        <v>1209</v>
      </c>
      <c r="D1363" s="2">
        <v>1.5</v>
      </c>
      <c r="E1363" s="1">
        <f t="shared" si="38"/>
        <v>1.5</v>
      </c>
    </row>
    <row r="1364" spans="1:5" x14ac:dyDescent="0.25">
      <c r="A1364">
        <v>3362</v>
      </c>
      <c r="B1364" s="144" t="s">
        <v>1210</v>
      </c>
      <c r="D1364" s="2">
        <v>1</v>
      </c>
      <c r="E1364" s="1">
        <f t="shared" si="38"/>
        <v>1</v>
      </c>
    </row>
    <row r="1365" spans="1:5" x14ac:dyDescent="0.25">
      <c r="A1365">
        <v>3363</v>
      </c>
      <c r="B1365" s="144" t="s">
        <v>1211</v>
      </c>
      <c r="D1365" s="2">
        <v>0.05</v>
      </c>
      <c r="E1365" s="1">
        <f t="shared" si="38"/>
        <v>0.05</v>
      </c>
    </row>
    <row r="1366" spans="1:5" x14ac:dyDescent="0.25">
      <c r="A1366">
        <v>3364</v>
      </c>
      <c r="B1366" s="144" t="s">
        <v>1212</v>
      </c>
      <c r="D1366" s="2">
        <v>2</v>
      </c>
      <c r="E1366" s="1">
        <f t="shared" si="38"/>
        <v>2</v>
      </c>
    </row>
    <row r="1367" spans="1:5" x14ac:dyDescent="0.25">
      <c r="A1367">
        <v>3365</v>
      </c>
      <c r="B1367" s="144" t="s">
        <v>1213</v>
      </c>
      <c r="D1367" s="2">
        <v>2</v>
      </c>
      <c r="E1367" s="1">
        <f t="shared" si="38"/>
        <v>2</v>
      </c>
    </row>
    <row r="1368" spans="1:5" x14ac:dyDescent="0.25">
      <c r="A1368">
        <v>3366</v>
      </c>
      <c r="B1368" s="144" t="s">
        <v>1214</v>
      </c>
      <c r="D1368" s="2" t="s">
        <v>22</v>
      </c>
      <c r="E1368" s="1" t="str">
        <f t="shared" si="38"/>
        <v>N/A</v>
      </c>
    </row>
    <row r="1369" spans="1:5" x14ac:dyDescent="0.25">
      <c r="A1369">
        <v>3367</v>
      </c>
      <c r="B1369" s="144" t="s">
        <v>1215</v>
      </c>
      <c r="D1369" s="2">
        <v>2</v>
      </c>
      <c r="E1369" s="1">
        <f t="shared" si="38"/>
        <v>2</v>
      </c>
    </row>
    <row r="1370" spans="1:5" x14ac:dyDescent="0.25">
      <c r="A1370">
        <v>3368</v>
      </c>
      <c r="B1370" s="144" t="s">
        <v>1216</v>
      </c>
      <c r="D1370" s="2" t="s">
        <v>22</v>
      </c>
      <c r="E1370" s="1" t="str">
        <f t="shared" si="38"/>
        <v>N/A</v>
      </c>
    </row>
    <row r="1371" spans="1:5" x14ac:dyDescent="0.25">
      <c r="A1371">
        <v>3369</v>
      </c>
      <c r="B1371" s="144" t="s">
        <v>1217</v>
      </c>
      <c r="D1371" s="2">
        <v>5</v>
      </c>
      <c r="E1371" s="1">
        <f t="shared" si="38"/>
        <v>5</v>
      </c>
    </row>
    <row r="1372" spans="1:5" x14ac:dyDescent="0.25">
      <c r="A1372">
        <v>3370</v>
      </c>
      <c r="B1372" s="144" t="s">
        <v>1218</v>
      </c>
      <c r="D1372" s="2" t="s">
        <v>22</v>
      </c>
      <c r="E1372" s="1" t="str">
        <f t="shared" si="38"/>
        <v>N/A</v>
      </c>
    </row>
    <row r="1373" spans="1:5" x14ac:dyDescent="0.25">
      <c r="A1373">
        <v>3371</v>
      </c>
      <c r="B1373" s="144" t="s">
        <v>1219</v>
      </c>
      <c r="D1373" s="2" t="s">
        <v>22</v>
      </c>
      <c r="E1373" s="1" t="str">
        <f t="shared" si="38"/>
        <v>N/A</v>
      </c>
    </row>
    <row r="1374" spans="1:5" x14ac:dyDescent="0.25">
      <c r="A1374">
        <v>3372</v>
      </c>
      <c r="B1374" s="144" t="s">
        <v>1220</v>
      </c>
      <c r="D1374" s="2" t="s">
        <v>22</v>
      </c>
      <c r="E1374" s="1" t="str">
        <f t="shared" si="38"/>
        <v>N/A</v>
      </c>
    </row>
    <row r="1375" spans="1:5" x14ac:dyDescent="0.25">
      <c r="A1375">
        <v>3373</v>
      </c>
      <c r="B1375" s="144" t="s">
        <v>1221</v>
      </c>
      <c r="D1375" s="2">
        <v>10</v>
      </c>
      <c r="E1375" s="1">
        <f t="shared" si="38"/>
        <v>10</v>
      </c>
    </row>
    <row r="1376" spans="1:5" x14ac:dyDescent="0.25">
      <c r="A1376">
        <v>3374</v>
      </c>
      <c r="B1376" s="144" t="s">
        <v>1222</v>
      </c>
      <c r="D1376" s="2" t="s">
        <v>22</v>
      </c>
      <c r="E1376" s="1" t="str">
        <f t="shared" si="38"/>
        <v>N/A</v>
      </c>
    </row>
    <row r="1377" spans="1:5" x14ac:dyDescent="0.25">
      <c r="A1377">
        <v>3375</v>
      </c>
      <c r="B1377" s="144" t="s">
        <v>1223</v>
      </c>
      <c r="D1377" s="2">
        <v>1</v>
      </c>
      <c r="E1377" s="1">
        <f t="shared" si="38"/>
        <v>1</v>
      </c>
    </row>
    <row r="1378" spans="1:5" x14ac:dyDescent="0.25">
      <c r="A1378">
        <v>3376</v>
      </c>
      <c r="B1378" s="144" t="s">
        <v>1224</v>
      </c>
      <c r="D1378" s="2">
        <v>1</v>
      </c>
      <c r="E1378" s="1">
        <f t="shared" si="38"/>
        <v>1</v>
      </c>
    </row>
    <row r="1379" spans="1:5" x14ac:dyDescent="0.25">
      <c r="A1379">
        <v>3377</v>
      </c>
      <c r="B1379" s="144" t="s">
        <v>1225</v>
      </c>
      <c r="D1379" s="2" t="s">
        <v>22</v>
      </c>
      <c r="E1379" s="1" t="s">
        <v>11529</v>
      </c>
    </row>
    <row r="1380" spans="1:5" x14ac:dyDescent="0.25">
      <c r="A1380">
        <v>3378</v>
      </c>
      <c r="B1380" s="144" t="s">
        <v>1226</v>
      </c>
      <c r="D1380" s="2" t="s">
        <v>22</v>
      </c>
      <c r="E1380" s="1" t="str">
        <f t="shared" si="38"/>
        <v>N/A</v>
      </c>
    </row>
    <row r="1381" spans="1:5" x14ac:dyDescent="0.25">
      <c r="A1381">
        <v>3379</v>
      </c>
      <c r="B1381" s="160" t="s">
        <v>13068</v>
      </c>
      <c r="D1381" s="2">
        <v>0.15</v>
      </c>
      <c r="E1381" s="1">
        <f t="shared" si="38"/>
        <v>0.15</v>
      </c>
    </row>
    <row r="1382" spans="1:5" x14ac:dyDescent="0.25">
      <c r="A1382">
        <v>3380</v>
      </c>
      <c r="B1382" s="144" t="s">
        <v>1227</v>
      </c>
      <c r="C1382" s="2">
        <v>15</v>
      </c>
      <c r="D1382" s="163">
        <v>5</v>
      </c>
      <c r="E1382" s="1">
        <f t="shared" si="38"/>
        <v>15</v>
      </c>
    </row>
    <row r="1383" spans="1:5" x14ac:dyDescent="0.25">
      <c r="A1383">
        <v>3381</v>
      </c>
      <c r="B1383" s="142" t="s">
        <v>1228</v>
      </c>
      <c r="D1383" s="2" t="s">
        <v>22</v>
      </c>
      <c r="E1383" s="1" t="str">
        <f t="shared" si="38"/>
        <v>N/A</v>
      </c>
    </row>
    <row r="1384" spans="1:5" x14ac:dyDescent="0.25">
      <c r="A1384">
        <v>3382</v>
      </c>
      <c r="B1384" s="142" t="s">
        <v>1229</v>
      </c>
      <c r="D1384" s="2">
        <v>0.5</v>
      </c>
      <c r="E1384" s="1">
        <f t="shared" si="38"/>
        <v>0.5</v>
      </c>
    </row>
    <row r="1385" spans="1:5" x14ac:dyDescent="0.25">
      <c r="A1385">
        <v>3383</v>
      </c>
      <c r="B1385" s="142" t="s">
        <v>1230</v>
      </c>
      <c r="D1385" s="2" t="s">
        <v>22</v>
      </c>
      <c r="E1385" s="1" t="str">
        <f t="shared" si="38"/>
        <v>N/A</v>
      </c>
    </row>
    <row r="1386" spans="1:5" x14ac:dyDescent="0.25">
      <c r="A1386">
        <v>3384</v>
      </c>
      <c r="B1386" s="142" t="s">
        <v>1231</v>
      </c>
      <c r="C1386" s="2">
        <v>25</v>
      </c>
      <c r="D1386" s="2">
        <v>10</v>
      </c>
      <c r="E1386" s="1">
        <f t="shared" si="38"/>
        <v>25</v>
      </c>
    </row>
    <row r="1387" spans="1:5" x14ac:dyDescent="0.25">
      <c r="A1387">
        <v>3385</v>
      </c>
      <c r="B1387" s="142" t="s">
        <v>1232</v>
      </c>
      <c r="D1387" s="2">
        <v>1</v>
      </c>
      <c r="E1387" s="1">
        <f t="shared" si="38"/>
        <v>1</v>
      </c>
    </row>
    <row r="1388" spans="1:5" x14ac:dyDescent="0.25">
      <c r="A1388">
        <v>3386</v>
      </c>
      <c r="B1388" s="142" t="s">
        <v>1233</v>
      </c>
      <c r="D1388" s="2" t="s">
        <v>22</v>
      </c>
      <c r="E1388" s="1" t="str">
        <f t="shared" si="38"/>
        <v>N/A</v>
      </c>
    </row>
    <row r="1389" spans="1:5" x14ac:dyDescent="0.25">
      <c r="A1389">
        <v>3387</v>
      </c>
      <c r="B1389" s="160" t="s">
        <v>13069</v>
      </c>
      <c r="D1389" s="2">
        <v>1</v>
      </c>
      <c r="E1389" s="1">
        <f t="shared" si="38"/>
        <v>1</v>
      </c>
    </row>
    <row r="1390" spans="1:5" x14ac:dyDescent="0.25">
      <c r="A1390">
        <v>3388</v>
      </c>
      <c r="B1390" s="144" t="s">
        <v>1234</v>
      </c>
      <c r="C1390" s="2">
        <v>0.21</v>
      </c>
      <c r="E1390" s="1">
        <f t="shared" si="38"/>
        <v>0.21</v>
      </c>
    </row>
    <row r="1391" spans="1:5" x14ac:dyDescent="0.25">
      <c r="A1391">
        <v>3389</v>
      </c>
      <c r="B1391" s="144" t="s">
        <v>1235</v>
      </c>
      <c r="D1391" s="2" t="s">
        <v>22</v>
      </c>
      <c r="E1391" s="1" t="str">
        <f t="shared" si="38"/>
        <v>N/A</v>
      </c>
    </row>
    <row r="1392" spans="1:5" x14ac:dyDescent="0.25">
      <c r="A1392">
        <v>3390</v>
      </c>
      <c r="B1392" s="142" t="s">
        <v>1236</v>
      </c>
      <c r="C1392" s="154">
        <v>5.4999999999999997E-3</v>
      </c>
      <c r="D1392" s="2">
        <v>0.2</v>
      </c>
      <c r="E1392" s="1">
        <f t="shared" ref="E1392:E1455" si="39">IF(C1392&gt;D1392,C1392,D1392)</f>
        <v>0.2</v>
      </c>
    </row>
    <row r="1393" spans="1:5" x14ac:dyDescent="0.25">
      <c r="A1393">
        <v>3391</v>
      </c>
      <c r="B1393" s="142" t="s">
        <v>1237</v>
      </c>
      <c r="D1393" s="2">
        <v>1</v>
      </c>
      <c r="E1393" s="1">
        <f t="shared" si="39"/>
        <v>1</v>
      </c>
    </row>
    <row r="1394" spans="1:5" x14ac:dyDescent="0.25">
      <c r="A1394">
        <v>3392</v>
      </c>
      <c r="B1394" s="144" t="s">
        <v>1238</v>
      </c>
      <c r="C1394" s="2">
        <v>0.5</v>
      </c>
      <c r="D1394" s="2">
        <v>5</v>
      </c>
      <c r="E1394" s="1">
        <f t="shared" si="39"/>
        <v>5</v>
      </c>
    </row>
    <row r="1395" spans="1:5" x14ac:dyDescent="0.25">
      <c r="A1395">
        <v>3393</v>
      </c>
      <c r="B1395" s="160" t="s">
        <v>13070</v>
      </c>
      <c r="D1395" s="2">
        <v>1</v>
      </c>
      <c r="E1395" s="1">
        <f t="shared" si="39"/>
        <v>1</v>
      </c>
    </row>
    <row r="1396" spans="1:5" x14ac:dyDescent="0.25">
      <c r="A1396">
        <v>3394</v>
      </c>
      <c r="B1396" s="142" t="s">
        <v>1239</v>
      </c>
      <c r="D1396" s="2">
        <v>0.06</v>
      </c>
      <c r="E1396" s="1">
        <f t="shared" si="39"/>
        <v>0.06</v>
      </c>
    </row>
    <row r="1397" spans="1:5" x14ac:dyDescent="0.25">
      <c r="A1397">
        <v>3395</v>
      </c>
      <c r="B1397" s="142" t="s">
        <v>1240</v>
      </c>
      <c r="C1397" s="2">
        <v>1.2999999999999999E-2</v>
      </c>
      <c r="D1397" s="2">
        <v>0.13</v>
      </c>
      <c r="E1397" s="1">
        <f t="shared" si="39"/>
        <v>0.13</v>
      </c>
    </row>
    <row r="1398" spans="1:5" x14ac:dyDescent="0.25">
      <c r="A1398">
        <v>3396</v>
      </c>
      <c r="B1398" s="160" t="s">
        <v>13071</v>
      </c>
      <c r="D1398" s="2" t="s">
        <v>22</v>
      </c>
      <c r="E1398" s="1" t="str">
        <f t="shared" si="39"/>
        <v>N/A</v>
      </c>
    </row>
    <row r="1399" spans="1:5" x14ac:dyDescent="0.25">
      <c r="A1399">
        <v>3397</v>
      </c>
      <c r="B1399" s="160" t="s">
        <v>13072</v>
      </c>
      <c r="D1399" s="2">
        <v>1.5</v>
      </c>
      <c r="E1399" s="1">
        <f t="shared" si="39"/>
        <v>1.5</v>
      </c>
    </row>
    <row r="1400" spans="1:5" x14ac:dyDescent="0.25">
      <c r="A1400">
        <v>3398</v>
      </c>
      <c r="B1400" s="142" t="s">
        <v>1241</v>
      </c>
      <c r="D1400" s="2">
        <v>100</v>
      </c>
      <c r="E1400" s="1">
        <f t="shared" si="39"/>
        <v>100</v>
      </c>
    </row>
    <row r="1401" spans="1:5" x14ac:dyDescent="0.25">
      <c r="A1401">
        <v>3399</v>
      </c>
      <c r="B1401" s="142" t="s">
        <v>1242</v>
      </c>
      <c r="D1401" s="2">
        <v>2</v>
      </c>
      <c r="E1401" s="1">
        <f t="shared" si="39"/>
        <v>2</v>
      </c>
    </row>
    <row r="1402" spans="1:5" x14ac:dyDescent="0.25">
      <c r="A1402">
        <v>3400</v>
      </c>
      <c r="B1402" s="142" t="s">
        <v>1243</v>
      </c>
      <c r="D1402" s="2">
        <v>2</v>
      </c>
      <c r="E1402" s="1">
        <f t="shared" si="39"/>
        <v>2</v>
      </c>
    </row>
    <row r="1403" spans="1:5" x14ac:dyDescent="0.25">
      <c r="A1403">
        <v>3401</v>
      </c>
      <c r="B1403" s="142" t="s">
        <v>1244</v>
      </c>
      <c r="D1403" s="2">
        <v>0.02</v>
      </c>
      <c r="E1403" s="1">
        <f t="shared" si="39"/>
        <v>0.02</v>
      </c>
    </row>
    <row r="1404" spans="1:5" x14ac:dyDescent="0.25">
      <c r="A1404">
        <v>3402</v>
      </c>
      <c r="B1404" s="160" t="s">
        <v>13073</v>
      </c>
      <c r="C1404" s="2">
        <v>0.5</v>
      </c>
      <c r="D1404" s="2">
        <v>2</v>
      </c>
      <c r="E1404" s="1">
        <f t="shared" si="39"/>
        <v>2</v>
      </c>
    </row>
    <row r="1405" spans="1:5" x14ac:dyDescent="0.25">
      <c r="A1405">
        <v>3403</v>
      </c>
      <c r="B1405" s="160" t="s">
        <v>13074</v>
      </c>
      <c r="C1405" s="2">
        <v>0.5</v>
      </c>
      <c r="D1405" s="2">
        <v>3.5</v>
      </c>
      <c r="E1405" s="1">
        <f t="shared" si="39"/>
        <v>3.5</v>
      </c>
    </row>
    <row r="1406" spans="1:5" x14ac:dyDescent="0.25">
      <c r="A1406" s="240">
        <v>3404</v>
      </c>
      <c r="B1406" s="162" t="s">
        <v>1245</v>
      </c>
      <c r="C1406" s="159"/>
      <c r="D1406" s="159" t="s">
        <v>22</v>
      </c>
      <c r="E1406" s="161" t="str">
        <f t="shared" si="39"/>
        <v>N/A</v>
      </c>
    </row>
    <row r="1407" spans="1:5" x14ac:dyDescent="0.25">
      <c r="A1407">
        <v>3405</v>
      </c>
      <c r="B1407" s="142" t="s">
        <v>1246</v>
      </c>
      <c r="D1407" s="159">
        <v>3</v>
      </c>
      <c r="E1407" s="161">
        <f t="shared" si="39"/>
        <v>3</v>
      </c>
    </row>
    <row r="1408" spans="1:5" x14ac:dyDescent="0.25">
      <c r="A1408">
        <v>3406</v>
      </c>
      <c r="B1408" s="144" t="s">
        <v>1247</v>
      </c>
      <c r="C1408" s="2">
        <v>1</v>
      </c>
      <c r="D1408" s="2">
        <v>1</v>
      </c>
      <c r="E1408" s="1">
        <f t="shared" si="39"/>
        <v>1</v>
      </c>
    </row>
    <row r="1409" spans="1:5" x14ac:dyDescent="0.25">
      <c r="A1409">
        <v>3407</v>
      </c>
      <c r="B1409" s="144" t="s">
        <v>1248</v>
      </c>
      <c r="D1409" s="2">
        <v>5</v>
      </c>
      <c r="E1409" s="1">
        <f t="shared" si="39"/>
        <v>5</v>
      </c>
    </row>
    <row r="1410" spans="1:5" x14ac:dyDescent="0.25">
      <c r="A1410">
        <v>3408</v>
      </c>
      <c r="B1410" s="144" t="s">
        <v>1249</v>
      </c>
      <c r="C1410" s="2">
        <v>0.13</v>
      </c>
      <c r="D1410" s="2">
        <v>0.5</v>
      </c>
      <c r="E1410" s="1">
        <f t="shared" si="39"/>
        <v>0.5</v>
      </c>
    </row>
    <row r="1411" spans="1:5" x14ac:dyDescent="0.25">
      <c r="A1411">
        <v>3409</v>
      </c>
      <c r="B1411" s="144" t="s">
        <v>1250</v>
      </c>
      <c r="D1411" s="2">
        <v>1</v>
      </c>
      <c r="E1411" s="1">
        <f t="shared" si="39"/>
        <v>1</v>
      </c>
    </row>
    <row r="1412" spans="1:5" x14ac:dyDescent="0.25">
      <c r="A1412">
        <v>3410</v>
      </c>
      <c r="B1412" s="144" t="s">
        <v>1251</v>
      </c>
      <c r="D1412" s="2">
        <v>1</v>
      </c>
      <c r="E1412" s="1">
        <f t="shared" si="39"/>
        <v>1</v>
      </c>
    </row>
    <row r="1413" spans="1:5" x14ac:dyDescent="0.25">
      <c r="A1413">
        <v>3411</v>
      </c>
      <c r="B1413" s="144" t="s">
        <v>1252</v>
      </c>
      <c r="C1413" s="2">
        <v>10</v>
      </c>
      <c r="D1413" s="2">
        <v>10</v>
      </c>
      <c r="E1413" s="1">
        <f t="shared" si="39"/>
        <v>10</v>
      </c>
    </row>
    <row r="1414" spans="1:5" x14ac:dyDescent="0.25">
      <c r="A1414">
        <v>3412</v>
      </c>
      <c r="B1414" s="144" t="s">
        <v>1253</v>
      </c>
      <c r="D1414" s="2" t="s">
        <v>22</v>
      </c>
      <c r="E1414" s="1" t="str">
        <f t="shared" si="39"/>
        <v>N/A</v>
      </c>
    </row>
    <row r="1415" spans="1:5" x14ac:dyDescent="0.25">
      <c r="A1415">
        <v>3413</v>
      </c>
      <c r="B1415" s="144" t="s">
        <v>1254</v>
      </c>
      <c r="C1415" s="2">
        <v>2</v>
      </c>
      <c r="D1415" s="2">
        <v>2</v>
      </c>
      <c r="E1415" s="1">
        <f t="shared" si="39"/>
        <v>2</v>
      </c>
    </row>
    <row r="1416" spans="1:5" x14ac:dyDescent="0.25">
      <c r="A1416">
        <v>3414</v>
      </c>
      <c r="B1416" s="144" t="s">
        <v>1255</v>
      </c>
      <c r="D1416" s="159">
        <v>0.5</v>
      </c>
      <c r="E1416" s="161">
        <f t="shared" si="39"/>
        <v>0.5</v>
      </c>
    </row>
    <row r="1417" spans="1:5" x14ac:dyDescent="0.25">
      <c r="A1417">
        <v>3415</v>
      </c>
      <c r="B1417" s="144" t="s">
        <v>1256</v>
      </c>
      <c r="C1417" s="2">
        <v>2</v>
      </c>
      <c r="D1417" s="2">
        <v>0.05</v>
      </c>
      <c r="E1417" s="1">
        <f t="shared" si="39"/>
        <v>2</v>
      </c>
    </row>
    <row r="1418" spans="1:5" x14ac:dyDescent="0.25">
      <c r="A1418" s="138">
        <v>3416</v>
      </c>
      <c r="B1418" s="144" t="s">
        <v>1257</v>
      </c>
      <c r="D1418" s="2">
        <v>1</v>
      </c>
      <c r="E1418" s="1">
        <f t="shared" si="39"/>
        <v>1</v>
      </c>
    </row>
    <row r="1419" spans="1:5" x14ac:dyDescent="0.25">
      <c r="A1419">
        <v>3417</v>
      </c>
      <c r="B1419" s="142" t="s">
        <v>1258</v>
      </c>
      <c r="D1419" s="2">
        <v>2</v>
      </c>
      <c r="E1419" s="1">
        <f t="shared" si="39"/>
        <v>2</v>
      </c>
    </row>
    <row r="1420" spans="1:5" x14ac:dyDescent="0.25">
      <c r="A1420">
        <v>3418</v>
      </c>
      <c r="B1420" s="142" t="s">
        <v>1259</v>
      </c>
      <c r="D1420" s="2">
        <v>0.05</v>
      </c>
      <c r="E1420" s="1">
        <f t="shared" si="39"/>
        <v>0.05</v>
      </c>
    </row>
    <row r="1421" spans="1:5" x14ac:dyDescent="0.25">
      <c r="A1421">
        <v>3419</v>
      </c>
      <c r="B1421" s="142" t="s">
        <v>1260</v>
      </c>
      <c r="D1421" s="2">
        <v>83.3</v>
      </c>
      <c r="E1421" s="1">
        <f t="shared" si="39"/>
        <v>83.3</v>
      </c>
    </row>
    <row r="1422" spans="1:5" x14ac:dyDescent="0.25">
      <c r="A1422">
        <v>3420</v>
      </c>
      <c r="B1422" s="144" t="s">
        <v>1261</v>
      </c>
      <c r="D1422" s="2">
        <v>2</v>
      </c>
      <c r="E1422" s="1" t="s">
        <v>11529</v>
      </c>
    </row>
    <row r="1423" spans="1:5" x14ac:dyDescent="0.25">
      <c r="A1423">
        <v>3421</v>
      </c>
      <c r="B1423" s="144" t="s">
        <v>1262</v>
      </c>
      <c r="D1423" s="2">
        <v>2.5</v>
      </c>
      <c r="E1423" s="1">
        <f t="shared" si="39"/>
        <v>2.5</v>
      </c>
    </row>
    <row r="1424" spans="1:5" x14ac:dyDescent="0.25">
      <c r="A1424">
        <v>3422</v>
      </c>
      <c r="B1424" s="144" t="s">
        <v>1263</v>
      </c>
      <c r="D1424" s="163">
        <v>1.4999999999999999E-2</v>
      </c>
      <c r="E1424" s="140">
        <f t="shared" si="39"/>
        <v>1.4999999999999999E-2</v>
      </c>
    </row>
    <row r="1425" spans="1:5" x14ac:dyDescent="0.25">
      <c r="A1425">
        <v>3423</v>
      </c>
      <c r="B1425" s="144" t="s">
        <v>1264</v>
      </c>
      <c r="D1425" s="2" t="s">
        <v>22</v>
      </c>
      <c r="E1425" s="1" t="str">
        <f t="shared" si="39"/>
        <v>N/A</v>
      </c>
    </row>
    <row r="1426" spans="1:5" x14ac:dyDescent="0.25">
      <c r="A1426">
        <v>3424</v>
      </c>
      <c r="B1426" s="142" t="s">
        <v>1265</v>
      </c>
      <c r="D1426" s="2">
        <v>2</v>
      </c>
      <c r="E1426" s="1">
        <f t="shared" si="39"/>
        <v>2</v>
      </c>
    </row>
    <row r="1427" spans="1:5" x14ac:dyDescent="0.25">
      <c r="A1427">
        <v>3425</v>
      </c>
      <c r="B1427" s="144" t="s">
        <v>1266</v>
      </c>
      <c r="C1427" s="2">
        <v>0.03</v>
      </c>
      <c r="D1427" s="2">
        <v>0.03</v>
      </c>
      <c r="E1427" s="1">
        <f t="shared" si="39"/>
        <v>0.03</v>
      </c>
    </row>
    <row r="1428" spans="1:5" x14ac:dyDescent="0.25">
      <c r="A1428">
        <v>3426</v>
      </c>
      <c r="B1428" s="142" t="s">
        <v>1267</v>
      </c>
      <c r="D1428" s="2">
        <v>60</v>
      </c>
      <c r="E1428" s="1">
        <f t="shared" si="39"/>
        <v>60</v>
      </c>
    </row>
    <row r="1429" spans="1:5" x14ac:dyDescent="0.25">
      <c r="A1429">
        <v>3427</v>
      </c>
      <c r="B1429" s="142" t="s">
        <v>1268</v>
      </c>
      <c r="D1429" s="2">
        <v>2</v>
      </c>
      <c r="E1429" s="1">
        <f t="shared" si="39"/>
        <v>2</v>
      </c>
    </row>
    <row r="1430" spans="1:5" x14ac:dyDescent="0.25">
      <c r="A1430">
        <v>3428</v>
      </c>
      <c r="B1430" s="142" t="s">
        <v>1269</v>
      </c>
      <c r="D1430" s="2">
        <v>80</v>
      </c>
      <c r="E1430" s="1">
        <f t="shared" si="39"/>
        <v>80</v>
      </c>
    </row>
    <row r="1431" spans="1:5" x14ac:dyDescent="0.25">
      <c r="A1431">
        <v>3429</v>
      </c>
      <c r="B1431" s="160" t="s">
        <v>13075</v>
      </c>
      <c r="C1431" s="2">
        <v>1</v>
      </c>
      <c r="D1431" s="2">
        <v>6</v>
      </c>
      <c r="E1431" s="1">
        <f t="shared" si="39"/>
        <v>6</v>
      </c>
    </row>
    <row r="1432" spans="1:5" x14ac:dyDescent="0.25">
      <c r="A1432">
        <v>3430</v>
      </c>
      <c r="B1432" s="144" t="s">
        <v>1270</v>
      </c>
      <c r="C1432" s="2">
        <v>2</v>
      </c>
      <c r="D1432" s="2">
        <v>2</v>
      </c>
      <c r="E1432" s="1">
        <f t="shared" si="39"/>
        <v>2</v>
      </c>
    </row>
    <row r="1433" spans="1:5" x14ac:dyDescent="0.25">
      <c r="A1433">
        <v>3432</v>
      </c>
      <c r="B1433" s="144" t="s">
        <v>1271</v>
      </c>
      <c r="D1433" s="2">
        <v>0.6</v>
      </c>
      <c r="E1433" s="1">
        <f t="shared" si="39"/>
        <v>0.6</v>
      </c>
    </row>
    <row r="1434" spans="1:5" x14ac:dyDescent="0.25">
      <c r="A1434">
        <v>3433</v>
      </c>
      <c r="B1434" s="144" t="s">
        <v>1272</v>
      </c>
      <c r="C1434" s="2">
        <v>0.05</v>
      </c>
      <c r="D1434" s="2">
        <v>0.05</v>
      </c>
      <c r="E1434" s="1">
        <f t="shared" si="39"/>
        <v>0.05</v>
      </c>
    </row>
    <row r="1435" spans="1:5" x14ac:dyDescent="0.25">
      <c r="A1435">
        <v>3434</v>
      </c>
      <c r="B1435" s="144" t="s">
        <v>1273</v>
      </c>
      <c r="C1435" s="2">
        <v>0.02</v>
      </c>
      <c r="D1435" s="2">
        <v>0.03</v>
      </c>
      <c r="E1435" s="1">
        <f t="shared" si="39"/>
        <v>0.03</v>
      </c>
    </row>
    <row r="1436" spans="1:5" x14ac:dyDescent="0.25">
      <c r="A1436">
        <v>3435</v>
      </c>
      <c r="B1436" s="144" t="s">
        <v>1274</v>
      </c>
      <c r="D1436" s="2">
        <v>6</v>
      </c>
      <c r="E1436" s="1">
        <f t="shared" si="39"/>
        <v>6</v>
      </c>
    </row>
    <row r="1437" spans="1:5" x14ac:dyDescent="0.25">
      <c r="A1437">
        <v>3436</v>
      </c>
      <c r="B1437" s="144" t="s">
        <v>1275</v>
      </c>
      <c r="D1437" s="2">
        <v>2</v>
      </c>
      <c r="E1437" s="1">
        <f t="shared" si="39"/>
        <v>2</v>
      </c>
    </row>
    <row r="1438" spans="1:5" x14ac:dyDescent="0.25">
      <c r="A1438">
        <v>3437</v>
      </c>
      <c r="B1438" s="144" t="s">
        <v>1276</v>
      </c>
      <c r="C1438" s="2">
        <v>100</v>
      </c>
      <c r="D1438" s="2">
        <v>2</v>
      </c>
      <c r="E1438" s="1">
        <f t="shared" si="39"/>
        <v>100</v>
      </c>
    </row>
    <row r="1439" spans="1:5" x14ac:dyDescent="0.25">
      <c r="A1439">
        <v>3438</v>
      </c>
      <c r="B1439" s="144" t="s">
        <v>1277</v>
      </c>
      <c r="D1439" s="2">
        <v>2</v>
      </c>
      <c r="E1439" s="1">
        <f t="shared" si="39"/>
        <v>2</v>
      </c>
    </row>
    <row r="1440" spans="1:5" x14ac:dyDescent="0.25">
      <c r="A1440">
        <v>3439</v>
      </c>
      <c r="B1440" s="144" t="s">
        <v>1278</v>
      </c>
      <c r="D1440" s="2">
        <v>10</v>
      </c>
      <c r="E1440" s="1">
        <f t="shared" si="39"/>
        <v>10</v>
      </c>
    </row>
    <row r="1441" spans="1:5" x14ac:dyDescent="0.25">
      <c r="A1441">
        <v>3440</v>
      </c>
      <c r="B1441" s="144" t="s">
        <v>1279</v>
      </c>
      <c r="C1441" s="2">
        <v>20</v>
      </c>
      <c r="D1441" s="154">
        <v>2.5000000000000001E-3</v>
      </c>
      <c r="E1441" s="1">
        <f t="shared" si="39"/>
        <v>20</v>
      </c>
    </row>
    <row r="1442" spans="1:5" x14ac:dyDescent="0.25">
      <c r="A1442">
        <v>3441</v>
      </c>
      <c r="B1442" s="144" t="s">
        <v>1280</v>
      </c>
      <c r="C1442" s="2">
        <v>1</v>
      </c>
      <c r="D1442" s="2">
        <v>4</v>
      </c>
      <c r="E1442" s="1">
        <f t="shared" si="39"/>
        <v>4</v>
      </c>
    </row>
    <row r="1443" spans="1:5" x14ac:dyDescent="0.25">
      <c r="A1443">
        <v>3442</v>
      </c>
      <c r="B1443" s="144" t="s">
        <v>1281</v>
      </c>
      <c r="D1443" s="2">
        <v>4.4999999999999998E-2</v>
      </c>
      <c r="E1443" s="1">
        <f t="shared" si="39"/>
        <v>4.4999999999999998E-2</v>
      </c>
    </row>
    <row r="1444" spans="1:5" x14ac:dyDescent="0.25">
      <c r="A1444">
        <v>3443</v>
      </c>
      <c r="B1444" s="144" t="s">
        <v>1282</v>
      </c>
      <c r="C1444" s="2">
        <v>0.9</v>
      </c>
      <c r="D1444" s="2">
        <v>0.6</v>
      </c>
      <c r="E1444" s="1">
        <f t="shared" si="39"/>
        <v>0.9</v>
      </c>
    </row>
    <row r="1445" spans="1:5" x14ac:dyDescent="0.25">
      <c r="A1445">
        <v>3444</v>
      </c>
      <c r="B1445" s="160" t="s">
        <v>13076</v>
      </c>
      <c r="D1445" s="2">
        <v>15</v>
      </c>
      <c r="E1445" s="1">
        <f t="shared" si="39"/>
        <v>15</v>
      </c>
    </row>
    <row r="1446" spans="1:5" x14ac:dyDescent="0.25">
      <c r="A1446">
        <v>3445</v>
      </c>
      <c r="B1446" s="160" t="s">
        <v>13077</v>
      </c>
      <c r="D1446" s="2" t="s">
        <v>22</v>
      </c>
      <c r="E1446" s="1" t="str">
        <f t="shared" si="39"/>
        <v>N/A</v>
      </c>
    </row>
    <row r="1447" spans="1:5" x14ac:dyDescent="0.25">
      <c r="A1447">
        <v>3446</v>
      </c>
      <c r="B1447" s="142" t="s">
        <v>1283</v>
      </c>
      <c r="D1447" s="2">
        <v>0.1</v>
      </c>
      <c r="E1447" s="1">
        <f t="shared" si="39"/>
        <v>0.1</v>
      </c>
    </row>
    <row r="1448" spans="1:5" x14ac:dyDescent="0.25">
      <c r="A1448">
        <v>3447</v>
      </c>
      <c r="B1448" s="142" t="s">
        <v>1284</v>
      </c>
      <c r="D1448" s="2">
        <v>0.2</v>
      </c>
      <c r="E1448" s="1">
        <f t="shared" si="39"/>
        <v>0.2</v>
      </c>
    </row>
    <row r="1449" spans="1:5" x14ac:dyDescent="0.25">
      <c r="A1449">
        <v>3448</v>
      </c>
      <c r="B1449" s="142" t="s">
        <v>1285</v>
      </c>
      <c r="C1449" s="2">
        <v>0.05</v>
      </c>
      <c r="D1449" s="2">
        <v>0.05</v>
      </c>
      <c r="E1449" s="1">
        <f t="shared" si="39"/>
        <v>0.05</v>
      </c>
    </row>
    <row r="1450" spans="1:5" x14ac:dyDescent="0.25">
      <c r="A1450">
        <v>3449</v>
      </c>
      <c r="B1450" s="142" t="s">
        <v>1286</v>
      </c>
      <c r="D1450" s="2">
        <v>5</v>
      </c>
      <c r="E1450" s="1">
        <f t="shared" si="39"/>
        <v>5</v>
      </c>
    </row>
    <row r="1451" spans="1:5" x14ac:dyDescent="0.25">
      <c r="A1451">
        <v>3450</v>
      </c>
      <c r="B1451" s="142" t="s">
        <v>1287</v>
      </c>
      <c r="D1451" s="2" t="s">
        <v>22</v>
      </c>
      <c r="E1451" s="1" t="str">
        <f t="shared" si="39"/>
        <v>N/A</v>
      </c>
    </row>
    <row r="1452" spans="1:5" x14ac:dyDescent="0.25">
      <c r="A1452">
        <v>3451</v>
      </c>
      <c r="B1452" s="142" t="s">
        <v>1288</v>
      </c>
      <c r="D1452" s="2" t="s">
        <v>22</v>
      </c>
      <c r="E1452" s="1" t="str">
        <f t="shared" si="39"/>
        <v>N/A</v>
      </c>
    </row>
    <row r="1453" spans="1:5" x14ac:dyDescent="0.25">
      <c r="A1453">
        <v>3452</v>
      </c>
      <c r="B1453" s="142" t="s">
        <v>1289</v>
      </c>
      <c r="C1453" s="2">
        <v>0.5</v>
      </c>
      <c r="E1453" s="1">
        <f t="shared" si="39"/>
        <v>0.5</v>
      </c>
    </row>
    <row r="1454" spans="1:5" x14ac:dyDescent="0.25">
      <c r="A1454">
        <v>3453</v>
      </c>
      <c r="B1454" s="142" t="s">
        <v>1290</v>
      </c>
      <c r="D1454" s="2">
        <v>5</v>
      </c>
      <c r="E1454" s="1">
        <f t="shared" si="39"/>
        <v>5</v>
      </c>
    </row>
    <row r="1455" spans="1:5" x14ac:dyDescent="0.25">
      <c r="A1455">
        <v>3454</v>
      </c>
      <c r="B1455" s="142" t="s">
        <v>1291</v>
      </c>
      <c r="D1455" s="2">
        <v>5</v>
      </c>
      <c r="E1455" s="1">
        <f t="shared" si="39"/>
        <v>5</v>
      </c>
    </row>
    <row r="1456" spans="1:5" x14ac:dyDescent="0.25">
      <c r="A1456">
        <v>3455</v>
      </c>
      <c r="B1456" s="142" t="s">
        <v>1292</v>
      </c>
      <c r="C1456" s="2">
        <v>10</v>
      </c>
      <c r="D1456" s="2">
        <v>10</v>
      </c>
      <c r="E1456" s="1">
        <f t="shared" ref="E1456:E1477" si="40">IF(C1456&gt;D1456,C1456,D1456)</f>
        <v>10</v>
      </c>
    </row>
    <row r="1457" spans="1:5" x14ac:dyDescent="0.25">
      <c r="A1457">
        <v>3456</v>
      </c>
      <c r="B1457" s="142" t="s">
        <v>1293</v>
      </c>
      <c r="C1457" s="2">
        <v>0.5</v>
      </c>
      <c r="D1457" s="2">
        <v>0.5</v>
      </c>
      <c r="E1457" s="1">
        <f t="shared" si="40"/>
        <v>0.5</v>
      </c>
    </row>
    <row r="1458" spans="1:5" x14ac:dyDescent="0.25">
      <c r="A1458">
        <v>3457</v>
      </c>
      <c r="B1458" s="144" t="s">
        <v>1294</v>
      </c>
      <c r="D1458" s="2">
        <v>2</v>
      </c>
      <c r="E1458" s="1">
        <f t="shared" si="40"/>
        <v>2</v>
      </c>
    </row>
    <row r="1459" spans="1:5" x14ac:dyDescent="0.25">
      <c r="A1459">
        <v>3458</v>
      </c>
      <c r="B1459" s="142" t="s">
        <v>1295</v>
      </c>
      <c r="D1459" s="2" t="s">
        <v>22</v>
      </c>
      <c r="E1459" s="1" t="str">
        <f t="shared" si="40"/>
        <v>N/A</v>
      </c>
    </row>
    <row r="1460" spans="1:5" x14ac:dyDescent="0.25">
      <c r="A1460">
        <v>3459</v>
      </c>
      <c r="B1460" s="142" t="s">
        <v>1296</v>
      </c>
      <c r="D1460" s="2">
        <v>1</v>
      </c>
      <c r="E1460" s="1">
        <f t="shared" si="40"/>
        <v>1</v>
      </c>
    </row>
    <row r="1461" spans="1:5" x14ac:dyDescent="0.25">
      <c r="A1461">
        <v>3460</v>
      </c>
      <c r="B1461" s="160" t="s">
        <v>13078</v>
      </c>
      <c r="D1461" s="2" t="s">
        <v>22</v>
      </c>
      <c r="E1461" s="1" t="str">
        <f t="shared" si="40"/>
        <v>N/A</v>
      </c>
    </row>
    <row r="1462" spans="1:5" x14ac:dyDescent="0.25">
      <c r="A1462">
        <v>3461</v>
      </c>
      <c r="B1462" s="144" t="s">
        <v>1297</v>
      </c>
      <c r="D1462" s="2" t="s">
        <v>22</v>
      </c>
      <c r="E1462" s="1" t="str">
        <f t="shared" si="40"/>
        <v>N/A</v>
      </c>
    </row>
    <row r="1463" spans="1:5" x14ac:dyDescent="0.25">
      <c r="A1463">
        <v>3462</v>
      </c>
      <c r="B1463" s="144" t="s">
        <v>1298</v>
      </c>
      <c r="C1463" s="2">
        <v>100</v>
      </c>
      <c r="D1463" s="2">
        <v>50</v>
      </c>
      <c r="E1463" s="1">
        <f t="shared" si="40"/>
        <v>100</v>
      </c>
    </row>
    <row r="1464" spans="1:5" x14ac:dyDescent="0.25">
      <c r="A1464">
        <v>3463</v>
      </c>
      <c r="B1464" s="144" t="s">
        <v>1299</v>
      </c>
      <c r="C1464" s="2">
        <v>10</v>
      </c>
      <c r="D1464" s="2">
        <v>10</v>
      </c>
      <c r="E1464" s="1">
        <f t="shared" si="40"/>
        <v>10</v>
      </c>
    </row>
    <row r="1465" spans="1:5" x14ac:dyDescent="0.25">
      <c r="A1465">
        <v>3464</v>
      </c>
      <c r="B1465" s="144" t="s">
        <v>1300</v>
      </c>
      <c r="D1465" s="2">
        <v>10</v>
      </c>
      <c r="E1465" s="1">
        <f t="shared" si="40"/>
        <v>10</v>
      </c>
    </row>
    <row r="1466" spans="1:5" x14ac:dyDescent="0.25">
      <c r="A1466">
        <v>3465</v>
      </c>
      <c r="B1466" s="160" t="s">
        <v>13079</v>
      </c>
      <c r="C1466" s="2">
        <v>0.1</v>
      </c>
      <c r="D1466" s="2">
        <v>0.75</v>
      </c>
      <c r="E1466" s="1">
        <f t="shared" si="40"/>
        <v>0.75</v>
      </c>
    </row>
    <row r="1467" spans="1:5" x14ac:dyDescent="0.25">
      <c r="A1467">
        <v>3466</v>
      </c>
      <c r="B1467" s="144" t="s">
        <v>13080</v>
      </c>
      <c r="D1467" s="2" t="s">
        <v>22</v>
      </c>
      <c r="E1467" s="1" t="s">
        <v>11529</v>
      </c>
    </row>
    <row r="1468" spans="1:5" x14ac:dyDescent="0.25">
      <c r="A1468" s="138">
        <v>3467</v>
      </c>
      <c r="B1468" s="160" t="s">
        <v>13081</v>
      </c>
      <c r="C1468" s="2">
        <v>1</v>
      </c>
      <c r="D1468" s="2">
        <v>1</v>
      </c>
      <c r="E1468" s="1">
        <f t="shared" si="40"/>
        <v>1</v>
      </c>
    </row>
    <row r="1469" spans="1:5" x14ac:dyDescent="0.25">
      <c r="A1469">
        <v>3468</v>
      </c>
      <c r="B1469" s="142" t="s">
        <v>1301</v>
      </c>
      <c r="D1469" s="2">
        <v>2.5</v>
      </c>
      <c r="E1469" s="1">
        <f t="shared" si="40"/>
        <v>2.5</v>
      </c>
    </row>
    <row r="1470" spans="1:5" x14ac:dyDescent="0.25">
      <c r="A1470">
        <v>3469</v>
      </c>
      <c r="B1470" s="142" t="s">
        <v>1302</v>
      </c>
      <c r="D1470" s="2">
        <v>0.2</v>
      </c>
      <c r="E1470" s="1">
        <f t="shared" si="40"/>
        <v>0.2</v>
      </c>
    </row>
    <row r="1471" spans="1:5" x14ac:dyDescent="0.25">
      <c r="A1471">
        <v>3470</v>
      </c>
      <c r="B1471" s="142" t="s">
        <v>9376</v>
      </c>
      <c r="E1471" s="1" t="s">
        <v>13283</v>
      </c>
    </row>
    <row r="1472" spans="1:5" x14ac:dyDescent="0.25">
      <c r="A1472">
        <v>3471</v>
      </c>
      <c r="B1472" s="142" t="s">
        <v>1303</v>
      </c>
      <c r="D1472" s="2">
        <v>0.01</v>
      </c>
      <c r="E1472" s="1">
        <f t="shared" si="40"/>
        <v>0.01</v>
      </c>
    </row>
    <row r="1473" spans="1:5" x14ac:dyDescent="0.25">
      <c r="A1473">
        <v>3472</v>
      </c>
      <c r="B1473" s="142" t="s">
        <v>1304</v>
      </c>
      <c r="D1473" s="2">
        <v>0.1</v>
      </c>
      <c r="E1473" s="1">
        <f t="shared" si="40"/>
        <v>0.1</v>
      </c>
    </row>
    <row r="1474" spans="1:5" x14ac:dyDescent="0.25">
      <c r="A1474">
        <v>3473</v>
      </c>
      <c r="B1474" s="144" t="s">
        <v>1305</v>
      </c>
      <c r="D1474" s="163">
        <v>5</v>
      </c>
      <c r="E1474" s="140">
        <f t="shared" si="40"/>
        <v>5</v>
      </c>
    </row>
    <row r="1475" spans="1:5" x14ac:dyDescent="0.25">
      <c r="A1475">
        <v>3474</v>
      </c>
      <c r="B1475" s="144" t="s">
        <v>1306</v>
      </c>
      <c r="D1475" s="2">
        <v>0.1</v>
      </c>
      <c r="E1475" s="1">
        <f t="shared" si="40"/>
        <v>0.1</v>
      </c>
    </row>
    <row r="1476" spans="1:5" x14ac:dyDescent="0.25">
      <c r="A1476">
        <v>3475</v>
      </c>
      <c r="B1476" s="144" t="s">
        <v>1307</v>
      </c>
      <c r="D1476" s="2">
        <v>0.12</v>
      </c>
      <c r="E1476" s="1">
        <f t="shared" si="40"/>
        <v>0.12</v>
      </c>
    </row>
    <row r="1477" spans="1:5" x14ac:dyDescent="0.25">
      <c r="A1477">
        <v>3476</v>
      </c>
      <c r="B1477" s="160" t="s">
        <v>13082</v>
      </c>
      <c r="D1477" s="2" t="s">
        <v>22</v>
      </c>
      <c r="E1477" s="1" t="str">
        <f t="shared" si="40"/>
        <v>N/A</v>
      </c>
    </row>
    <row r="1478" spans="1:5" x14ac:dyDescent="0.25">
      <c r="A1478">
        <v>3477</v>
      </c>
      <c r="B1478" s="144" t="s">
        <v>1308</v>
      </c>
      <c r="D1478" s="2" t="s">
        <v>22</v>
      </c>
      <c r="E1478" s="1" t="s">
        <v>13246</v>
      </c>
    </row>
    <row r="1479" spans="1:5" x14ac:dyDescent="0.25">
      <c r="A1479">
        <v>3478</v>
      </c>
      <c r="B1479" s="144" t="s">
        <v>1309</v>
      </c>
      <c r="D1479" s="2" t="s">
        <v>22</v>
      </c>
      <c r="E1479" s="1" t="str">
        <f t="shared" ref="E1479:E1484" si="41">IF(C1479&gt;D1479,C1479,D1479)</f>
        <v>N/A</v>
      </c>
    </row>
    <row r="1480" spans="1:5" x14ac:dyDescent="0.25">
      <c r="A1480">
        <v>3479</v>
      </c>
      <c r="B1480" s="144" t="s">
        <v>1310</v>
      </c>
      <c r="C1480" s="2">
        <v>30</v>
      </c>
      <c r="D1480" s="2">
        <v>30</v>
      </c>
      <c r="E1480" s="1">
        <f t="shared" si="41"/>
        <v>30</v>
      </c>
    </row>
    <row r="1481" spans="1:5" x14ac:dyDescent="0.25">
      <c r="A1481">
        <v>3480</v>
      </c>
      <c r="B1481" s="160" t="s">
        <v>13083</v>
      </c>
      <c r="C1481" s="2">
        <v>20</v>
      </c>
      <c r="D1481" s="2">
        <v>0</v>
      </c>
      <c r="E1481" s="1">
        <f t="shared" si="41"/>
        <v>20</v>
      </c>
    </row>
    <row r="1482" spans="1:5" x14ac:dyDescent="0.25">
      <c r="A1482">
        <v>3481</v>
      </c>
      <c r="B1482" s="144" t="s">
        <v>1311</v>
      </c>
      <c r="D1482" s="2" t="s">
        <v>22</v>
      </c>
      <c r="E1482" s="1" t="str">
        <f t="shared" si="41"/>
        <v>N/A</v>
      </c>
    </row>
    <row r="1483" spans="1:5" x14ac:dyDescent="0.25">
      <c r="A1483">
        <v>3482</v>
      </c>
      <c r="B1483" s="144" t="s">
        <v>1312</v>
      </c>
      <c r="D1483" s="2" t="s">
        <v>22</v>
      </c>
      <c r="E1483" s="1" t="str">
        <f t="shared" si="41"/>
        <v>N/A</v>
      </c>
    </row>
    <row r="1484" spans="1:5" x14ac:dyDescent="0.25">
      <c r="A1484">
        <v>3483</v>
      </c>
      <c r="B1484" s="144" t="s">
        <v>1313</v>
      </c>
      <c r="D1484" s="2" t="s">
        <v>22</v>
      </c>
      <c r="E1484" s="1" t="str">
        <f t="shared" si="41"/>
        <v>N/A</v>
      </c>
    </row>
    <row r="1485" spans="1:5" x14ac:dyDescent="0.25">
      <c r="A1485">
        <v>3484</v>
      </c>
      <c r="B1485" s="142" t="s">
        <v>1314</v>
      </c>
      <c r="D1485" s="2" t="s">
        <v>22</v>
      </c>
      <c r="E1485" s="1" t="s">
        <v>13246</v>
      </c>
    </row>
    <row r="1486" spans="1:5" x14ac:dyDescent="0.25">
      <c r="A1486">
        <v>3485</v>
      </c>
      <c r="B1486" s="160" t="s">
        <v>13084</v>
      </c>
      <c r="D1486" s="2" t="s">
        <v>22</v>
      </c>
      <c r="E1486" s="1" t="str">
        <f>IF(C1486&gt;D1486,C1486,D1486)</f>
        <v>N/A</v>
      </c>
    </row>
    <row r="1487" spans="1:5" x14ac:dyDescent="0.25">
      <c r="A1487">
        <v>3486</v>
      </c>
      <c r="B1487" s="142" t="s">
        <v>1315</v>
      </c>
      <c r="C1487" s="2">
        <v>4</v>
      </c>
      <c r="D1487" s="2">
        <v>3</v>
      </c>
      <c r="E1487" s="1">
        <f>IF(C1487&gt;D1487,C1487,D1487)</f>
        <v>4</v>
      </c>
    </row>
    <row r="1488" spans="1:5" x14ac:dyDescent="0.25">
      <c r="A1488">
        <v>3487</v>
      </c>
      <c r="B1488" s="142" t="s">
        <v>1316</v>
      </c>
      <c r="C1488" s="2">
        <v>100</v>
      </c>
      <c r="D1488" s="2">
        <v>1000</v>
      </c>
      <c r="E1488" s="1" t="s">
        <v>13249</v>
      </c>
    </row>
    <row r="1489" spans="1:5" x14ac:dyDescent="0.25">
      <c r="A1489">
        <v>3488</v>
      </c>
      <c r="B1489" s="142" t="s">
        <v>1317</v>
      </c>
      <c r="D1489" s="2">
        <v>0.77</v>
      </c>
      <c r="E1489" s="1">
        <f t="shared" ref="E1489:E1495" si="42">IF(C1489&gt;D1489,C1489,D1489)</f>
        <v>0.77</v>
      </c>
    </row>
    <row r="1490" spans="1:5" x14ac:dyDescent="0.25">
      <c r="A1490">
        <v>3489</v>
      </c>
      <c r="B1490" s="142" t="s">
        <v>1318</v>
      </c>
      <c r="C1490" s="2">
        <v>0.5</v>
      </c>
      <c r="E1490" s="1">
        <f t="shared" si="42"/>
        <v>0.5</v>
      </c>
    </row>
    <row r="1491" spans="1:5" x14ac:dyDescent="0.25">
      <c r="A1491">
        <v>3490</v>
      </c>
      <c r="B1491" s="142" t="s">
        <v>1319</v>
      </c>
      <c r="C1491" s="2">
        <v>4</v>
      </c>
      <c r="D1491" s="2">
        <v>2</v>
      </c>
      <c r="E1491" s="1">
        <f t="shared" si="42"/>
        <v>4</v>
      </c>
    </row>
    <row r="1492" spans="1:5" x14ac:dyDescent="0.25">
      <c r="A1492">
        <v>3491</v>
      </c>
      <c r="B1492" s="142" t="s">
        <v>1320</v>
      </c>
      <c r="D1492" s="154">
        <v>1E-4</v>
      </c>
      <c r="E1492" s="1">
        <f t="shared" si="42"/>
        <v>1E-4</v>
      </c>
    </row>
    <row r="1493" spans="1:5" x14ac:dyDescent="0.25">
      <c r="A1493">
        <v>3492</v>
      </c>
      <c r="B1493" s="142" t="s">
        <v>1321</v>
      </c>
      <c r="C1493" s="2">
        <v>8</v>
      </c>
      <c r="D1493" s="2">
        <v>2</v>
      </c>
      <c r="E1493" s="1">
        <f t="shared" si="42"/>
        <v>8</v>
      </c>
    </row>
    <row r="1494" spans="1:5" x14ac:dyDescent="0.25">
      <c r="A1494">
        <v>3493</v>
      </c>
      <c r="B1494" s="160" t="s">
        <v>13085</v>
      </c>
      <c r="D1494" s="2">
        <v>2</v>
      </c>
      <c r="E1494" s="1">
        <f t="shared" si="42"/>
        <v>2</v>
      </c>
    </row>
    <row r="1495" spans="1:5" x14ac:dyDescent="0.25">
      <c r="A1495">
        <v>3494</v>
      </c>
      <c r="B1495" s="160" t="s">
        <v>13086</v>
      </c>
      <c r="D1495" s="2">
        <v>2</v>
      </c>
      <c r="E1495" s="1">
        <f t="shared" si="42"/>
        <v>2</v>
      </c>
    </row>
    <row r="1496" spans="1:5" x14ac:dyDescent="0.25">
      <c r="A1496">
        <v>3495</v>
      </c>
      <c r="B1496" s="144" t="s">
        <v>1322</v>
      </c>
      <c r="D1496" s="2" t="s">
        <v>22</v>
      </c>
      <c r="E1496" s="1" t="s">
        <v>13246</v>
      </c>
    </row>
    <row r="1497" spans="1:5" x14ac:dyDescent="0.25">
      <c r="A1497">
        <v>3496</v>
      </c>
      <c r="B1497" s="160" t="s">
        <v>13087</v>
      </c>
      <c r="D1497" s="2" t="s">
        <v>22</v>
      </c>
      <c r="E1497" s="1" t="str">
        <f t="shared" ref="E1497:E1513" si="43">IF(C1497&gt;D1497,C1497,D1497)</f>
        <v>N/A</v>
      </c>
    </row>
    <row r="1498" spans="1:5" x14ac:dyDescent="0.25">
      <c r="A1498">
        <v>3497</v>
      </c>
      <c r="B1498" s="160" t="s">
        <v>13088</v>
      </c>
      <c r="C1498" s="2">
        <v>7</v>
      </c>
      <c r="D1498" s="2">
        <v>14</v>
      </c>
      <c r="E1498" s="1">
        <f t="shared" si="43"/>
        <v>14</v>
      </c>
    </row>
    <row r="1499" spans="1:5" x14ac:dyDescent="0.25">
      <c r="A1499">
        <v>3498</v>
      </c>
      <c r="B1499" s="160" t="s">
        <v>13089</v>
      </c>
      <c r="C1499" s="2">
        <v>7</v>
      </c>
      <c r="D1499" s="2">
        <v>40</v>
      </c>
      <c r="E1499" s="1">
        <f t="shared" si="43"/>
        <v>40</v>
      </c>
    </row>
    <row r="1500" spans="1:5" x14ac:dyDescent="0.25">
      <c r="A1500">
        <v>3499</v>
      </c>
      <c r="B1500" s="144" t="s">
        <v>1323</v>
      </c>
      <c r="C1500" s="2">
        <v>7</v>
      </c>
      <c r="D1500" s="2">
        <v>18.7</v>
      </c>
      <c r="E1500" s="1">
        <f t="shared" si="43"/>
        <v>18.7</v>
      </c>
    </row>
    <row r="1501" spans="1:5" x14ac:dyDescent="0.25">
      <c r="A1501">
        <v>3500</v>
      </c>
      <c r="B1501" s="144" t="s">
        <v>1324</v>
      </c>
      <c r="C1501" s="2">
        <v>7</v>
      </c>
      <c r="D1501" s="2">
        <v>21.5</v>
      </c>
      <c r="E1501" s="1">
        <f t="shared" si="43"/>
        <v>21.5</v>
      </c>
    </row>
    <row r="1502" spans="1:5" x14ac:dyDescent="0.25">
      <c r="A1502">
        <v>3501</v>
      </c>
      <c r="B1502" s="144" t="s">
        <v>1325</v>
      </c>
      <c r="D1502" s="2">
        <v>4</v>
      </c>
      <c r="E1502" s="1">
        <f t="shared" si="43"/>
        <v>4</v>
      </c>
    </row>
    <row r="1503" spans="1:5" x14ac:dyDescent="0.25">
      <c r="A1503" s="138">
        <v>3502</v>
      </c>
      <c r="B1503" s="144" t="s">
        <v>1326</v>
      </c>
      <c r="D1503" s="2" t="s">
        <v>22</v>
      </c>
      <c r="E1503" s="1" t="str">
        <f t="shared" si="43"/>
        <v>N/A</v>
      </c>
    </row>
    <row r="1504" spans="1:5" x14ac:dyDescent="0.25">
      <c r="A1504" s="138">
        <v>3503</v>
      </c>
      <c r="B1504" s="144" t="s">
        <v>1327</v>
      </c>
      <c r="C1504" s="154">
        <v>5.0000000000000001E-4</v>
      </c>
      <c r="D1504" s="154">
        <v>3.7000000000000002E-3</v>
      </c>
      <c r="E1504" s="1">
        <f t="shared" si="43"/>
        <v>3.7000000000000002E-3</v>
      </c>
    </row>
    <row r="1505" spans="1:5" x14ac:dyDescent="0.25">
      <c r="A1505">
        <v>3504</v>
      </c>
      <c r="B1505" s="144" t="s">
        <v>1328</v>
      </c>
      <c r="D1505" s="2" t="s">
        <v>22</v>
      </c>
      <c r="E1505" s="1" t="str">
        <f t="shared" si="43"/>
        <v>N/A</v>
      </c>
    </row>
    <row r="1506" spans="1:5" x14ac:dyDescent="0.25">
      <c r="A1506">
        <v>3505</v>
      </c>
      <c r="B1506" s="144" t="s">
        <v>1329</v>
      </c>
      <c r="C1506" s="2">
        <v>20</v>
      </c>
      <c r="E1506" s="1">
        <f t="shared" si="43"/>
        <v>20</v>
      </c>
    </row>
    <row r="1507" spans="1:5" x14ac:dyDescent="0.25">
      <c r="A1507">
        <v>3506</v>
      </c>
      <c r="B1507" s="144" t="s">
        <v>1330</v>
      </c>
      <c r="C1507" s="2">
        <v>50</v>
      </c>
      <c r="D1507" s="2">
        <v>10</v>
      </c>
      <c r="E1507" s="1">
        <f t="shared" si="43"/>
        <v>50</v>
      </c>
    </row>
    <row r="1508" spans="1:5" x14ac:dyDescent="0.25">
      <c r="A1508">
        <v>3507</v>
      </c>
      <c r="B1508" s="144" t="s">
        <v>1331</v>
      </c>
      <c r="C1508" s="2">
        <v>21.1</v>
      </c>
      <c r="D1508" s="2">
        <v>48.1</v>
      </c>
      <c r="E1508" s="1">
        <f t="shared" si="43"/>
        <v>48.1</v>
      </c>
    </row>
    <row r="1509" spans="1:5" x14ac:dyDescent="0.25">
      <c r="A1509">
        <v>3508</v>
      </c>
      <c r="B1509" s="144" t="s">
        <v>1332</v>
      </c>
      <c r="D1509" s="2">
        <v>1</v>
      </c>
      <c r="E1509" s="1">
        <f t="shared" si="43"/>
        <v>1</v>
      </c>
    </row>
    <row r="1510" spans="1:5" x14ac:dyDescent="0.25">
      <c r="A1510">
        <v>3509</v>
      </c>
      <c r="B1510" s="160" t="s">
        <v>13090</v>
      </c>
      <c r="D1510" s="2" t="s">
        <v>22</v>
      </c>
      <c r="E1510" s="1" t="str">
        <f t="shared" si="43"/>
        <v>N/A</v>
      </c>
    </row>
    <row r="1511" spans="1:5" x14ac:dyDescent="0.25">
      <c r="A1511">
        <v>3510</v>
      </c>
      <c r="B1511" s="144" t="s">
        <v>1333</v>
      </c>
      <c r="C1511" s="2">
        <v>1</v>
      </c>
      <c r="D1511" s="2">
        <v>1</v>
      </c>
      <c r="E1511" s="1">
        <f t="shared" si="43"/>
        <v>1</v>
      </c>
    </row>
    <row r="1512" spans="1:5" x14ac:dyDescent="0.25">
      <c r="A1512">
        <v>3511</v>
      </c>
      <c r="B1512" s="144" t="s">
        <v>1334</v>
      </c>
      <c r="D1512" s="2">
        <v>1</v>
      </c>
      <c r="E1512" s="1" t="s">
        <v>13246</v>
      </c>
    </row>
    <row r="1513" spans="1:5" x14ac:dyDescent="0.25">
      <c r="A1513">
        <v>3512</v>
      </c>
      <c r="B1513" s="144" t="s">
        <v>1335</v>
      </c>
      <c r="D1513" s="2">
        <v>0.5</v>
      </c>
      <c r="E1513" s="1">
        <f t="shared" si="43"/>
        <v>0.5</v>
      </c>
    </row>
    <row r="1514" spans="1:5" x14ac:dyDescent="0.25">
      <c r="A1514">
        <v>3513</v>
      </c>
      <c r="B1514" s="144" t="s">
        <v>1336</v>
      </c>
      <c r="D1514" s="2" t="s">
        <v>22</v>
      </c>
      <c r="E1514" s="1" t="s">
        <v>13246</v>
      </c>
    </row>
    <row r="1515" spans="1:5" x14ac:dyDescent="0.25">
      <c r="A1515" s="138">
        <v>3514</v>
      </c>
      <c r="B1515" s="144" t="s">
        <v>1337</v>
      </c>
      <c r="D1515" s="159">
        <v>1</v>
      </c>
      <c r="E1515" s="1" t="s">
        <v>13246</v>
      </c>
    </row>
    <row r="1516" spans="1:5" x14ac:dyDescent="0.25">
      <c r="A1516" s="138">
        <v>3515</v>
      </c>
      <c r="B1516" s="144" t="s">
        <v>1338</v>
      </c>
      <c r="D1516" s="2" t="s">
        <v>22</v>
      </c>
      <c r="E1516" s="292" t="s">
        <v>11529</v>
      </c>
    </row>
    <row r="1517" spans="1:5" x14ac:dyDescent="0.25">
      <c r="A1517" s="138">
        <v>3516</v>
      </c>
      <c r="B1517" s="160" t="s">
        <v>13091</v>
      </c>
      <c r="C1517" s="2">
        <v>0.05</v>
      </c>
      <c r="D1517" s="2">
        <v>0.01</v>
      </c>
      <c r="E1517" s="1">
        <f>IF(C1517&gt;D1517,C1517,D1517)</f>
        <v>0.05</v>
      </c>
    </row>
    <row r="1518" spans="1:5" x14ac:dyDescent="0.25">
      <c r="A1518" s="138">
        <v>3517</v>
      </c>
      <c r="B1518" s="160" t="s">
        <v>13092</v>
      </c>
      <c r="C1518" s="2">
        <v>2.5000000000000001E-2</v>
      </c>
      <c r="D1518" s="2">
        <v>5.0000000000000001E-3</v>
      </c>
      <c r="E1518" s="1">
        <f>IF(C1518&gt;D1518,C1518,D1518)</f>
        <v>2.5000000000000001E-2</v>
      </c>
    </row>
    <row r="1519" spans="1:5" x14ac:dyDescent="0.25">
      <c r="A1519">
        <v>3518</v>
      </c>
      <c r="B1519" s="142" t="s">
        <v>1339</v>
      </c>
      <c r="D1519" s="2">
        <v>5</v>
      </c>
      <c r="E1519" s="1">
        <f>IF(C1519&gt;D1519,C1519,D1519)</f>
        <v>5</v>
      </c>
    </row>
    <row r="1520" spans="1:5" x14ac:dyDescent="0.25">
      <c r="A1520">
        <v>3519</v>
      </c>
      <c r="B1520" s="142" t="s">
        <v>1340</v>
      </c>
      <c r="D1520" s="2">
        <v>5</v>
      </c>
      <c r="E1520" s="1">
        <f>IF(C1520&gt;D1520,C1520,D1520)</f>
        <v>5</v>
      </c>
    </row>
    <row r="1521" spans="1:5" x14ac:dyDescent="0.25">
      <c r="A1521">
        <v>3520</v>
      </c>
      <c r="B1521" s="142" t="s">
        <v>1341</v>
      </c>
      <c r="D1521" s="2" t="s">
        <v>22</v>
      </c>
      <c r="E1521" s="1" t="s">
        <v>13246</v>
      </c>
    </row>
    <row r="1522" spans="1:5" x14ac:dyDescent="0.25">
      <c r="A1522">
        <v>3521</v>
      </c>
      <c r="B1522" s="142" t="s">
        <v>1342</v>
      </c>
      <c r="D1522" s="2">
        <v>1</v>
      </c>
      <c r="E1522" s="1">
        <f t="shared" ref="E1522:E1527" si="44">IF(C1522&gt;D1522,C1522,D1522)</f>
        <v>1</v>
      </c>
    </row>
    <row r="1523" spans="1:5" x14ac:dyDescent="0.25">
      <c r="A1523">
        <v>3522</v>
      </c>
      <c r="B1523" s="160" t="s">
        <v>13093</v>
      </c>
      <c r="D1523" s="2" t="s">
        <v>22</v>
      </c>
      <c r="E1523" s="1" t="str">
        <f t="shared" si="44"/>
        <v>N/A</v>
      </c>
    </row>
    <row r="1524" spans="1:5" x14ac:dyDescent="0.25">
      <c r="A1524">
        <v>3523</v>
      </c>
      <c r="B1524" s="142" t="s">
        <v>1343</v>
      </c>
      <c r="D1524" s="2">
        <v>0.5</v>
      </c>
      <c r="E1524" s="1">
        <f t="shared" si="44"/>
        <v>0.5</v>
      </c>
    </row>
    <row r="1525" spans="1:5" x14ac:dyDescent="0.25">
      <c r="A1525">
        <v>3524</v>
      </c>
      <c r="B1525" s="144" t="s">
        <v>1344</v>
      </c>
      <c r="C1525" s="154">
        <v>1.2999999999999999E-3</v>
      </c>
      <c r="D1525" s="2">
        <v>3</v>
      </c>
      <c r="E1525" s="1">
        <f t="shared" si="44"/>
        <v>3</v>
      </c>
    </row>
    <row r="1526" spans="1:5" x14ac:dyDescent="0.25">
      <c r="A1526">
        <v>3525</v>
      </c>
      <c r="B1526" s="144" t="s">
        <v>1345</v>
      </c>
      <c r="D1526" s="2" t="s">
        <v>22</v>
      </c>
      <c r="E1526" s="1" t="str">
        <f t="shared" si="44"/>
        <v>N/A</v>
      </c>
    </row>
    <row r="1527" spans="1:5" x14ac:dyDescent="0.25">
      <c r="A1527">
        <v>3526</v>
      </c>
      <c r="B1527" s="142" t="s">
        <v>1346</v>
      </c>
      <c r="C1527" s="2">
        <v>20</v>
      </c>
      <c r="D1527" s="2">
        <v>20</v>
      </c>
      <c r="E1527" s="1">
        <f t="shared" si="44"/>
        <v>20</v>
      </c>
    </row>
    <row r="1528" spans="1:5" x14ac:dyDescent="0.25">
      <c r="A1528">
        <v>3527</v>
      </c>
      <c r="B1528" s="142" t="s">
        <v>1347</v>
      </c>
      <c r="C1528" s="2">
        <v>1</v>
      </c>
      <c r="D1528" s="2">
        <v>1</v>
      </c>
      <c r="E1528" s="1" t="s">
        <v>13283</v>
      </c>
    </row>
    <row r="1529" spans="1:5" x14ac:dyDescent="0.25">
      <c r="A1529">
        <v>3528</v>
      </c>
      <c r="B1529" s="144" t="s">
        <v>1348</v>
      </c>
      <c r="D1529" s="2" t="s">
        <v>22</v>
      </c>
      <c r="E1529" s="1" t="s">
        <v>13246</v>
      </c>
    </row>
    <row r="1530" spans="1:5" x14ac:dyDescent="0.25">
      <c r="A1530">
        <v>3529</v>
      </c>
      <c r="B1530" s="144" t="s">
        <v>1349</v>
      </c>
      <c r="D1530" s="2" t="s">
        <v>22</v>
      </c>
      <c r="E1530" s="1" t="s">
        <v>13246</v>
      </c>
    </row>
    <row r="1531" spans="1:5" x14ac:dyDescent="0.25">
      <c r="A1531">
        <v>3530</v>
      </c>
      <c r="B1531" s="160" t="s">
        <v>13094</v>
      </c>
      <c r="C1531" s="2">
        <v>1</v>
      </c>
      <c r="D1531" s="2">
        <v>0</v>
      </c>
      <c r="E1531" s="1">
        <f t="shared" ref="E1531:E1588" si="45">IF(C1531&gt;D1531,C1531,D1531)</f>
        <v>1</v>
      </c>
    </row>
    <row r="1532" spans="1:5" x14ac:dyDescent="0.25">
      <c r="A1532">
        <v>3531</v>
      </c>
      <c r="B1532" s="144" t="s">
        <v>1350</v>
      </c>
      <c r="D1532" s="2">
        <v>1</v>
      </c>
      <c r="E1532" s="1">
        <f t="shared" si="45"/>
        <v>1</v>
      </c>
    </row>
    <row r="1533" spans="1:5" x14ac:dyDescent="0.25">
      <c r="A1533">
        <v>3532</v>
      </c>
      <c r="B1533" s="142" t="s">
        <v>1351</v>
      </c>
      <c r="C1533" s="2">
        <v>4</v>
      </c>
      <c r="D1533" s="2">
        <v>4.25</v>
      </c>
      <c r="E1533" s="1">
        <f t="shared" si="45"/>
        <v>4.25</v>
      </c>
    </row>
    <row r="1534" spans="1:5" x14ac:dyDescent="0.25">
      <c r="A1534">
        <v>3533</v>
      </c>
      <c r="B1534" s="142" t="s">
        <v>1352</v>
      </c>
      <c r="D1534" s="2" t="s">
        <v>22</v>
      </c>
      <c r="E1534" s="1" t="str">
        <f t="shared" si="45"/>
        <v>N/A</v>
      </c>
    </row>
    <row r="1535" spans="1:5" x14ac:dyDescent="0.25">
      <c r="A1535">
        <v>3534</v>
      </c>
      <c r="B1535" s="142" t="s">
        <v>1353</v>
      </c>
      <c r="C1535" s="2">
        <v>54.8</v>
      </c>
      <c r="D1535" s="2">
        <v>62.5</v>
      </c>
      <c r="E1535" s="1">
        <f t="shared" si="45"/>
        <v>62.5</v>
      </c>
    </row>
    <row r="1536" spans="1:5" x14ac:dyDescent="0.25">
      <c r="A1536">
        <v>3535</v>
      </c>
      <c r="B1536" s="142" t="s">
        <v>1354</v>
      </c>
      <c r="D1536" s="2" t="s">
        <v>22</v>
      </c>
      <c r="E1536" s="1" t="str">
        <f t="shared" si="45"/>
        <v>N/A</v>
      </c>
    </row>
    <row r="1537" spans="1:5" x14ac:dyDescent="0.25">
      <c r="A1537">
        <v>3536</v>
      </c>
      <c r="B1537" s="144" t="s">
        <v>1355</v>
      </c>
      <c r="C1537" s="2">
        <v>2</v>
      </c>
      <c r="D1537" s="2">
        <v>4.78</v>
      </c>
      <c r="E1537" s="1">
        <f t="shared" si="45"/>
        <v>4.78</v>
      </c>
    </row>
    <row r="1538" spans="1:5" x14ac:dyDescent="0.25">
      <c r="A1538">
        <v>3537</v>
      </c>
      <c r="B1538" s="142" t="s">
        <v>1356</v>
      </c>
      <c r="C1538" s="2">
        <v>1.05</v>
      </c>
      <c r="D1538" s="2">
        <v>0.8</v>
      </c>
      <c r="E1538" s="1">
        <f t="shared" si="45"/>
        <v>1.05</v>
      </c>
    </row>
    <row r="1539" spans="1:5" x14ac:dyDescent="0.25">
      <c r="A1539">
        <v>3538</v>
      </c>
      <c r="B1539" s="142" t="s">
        <v>1357</v>
      </c>
      <c r="D1539" s="2" t="s">
        <v>22</v>
      </c>
      <c r="E1539" s="1" t="str">
        <f t="shared" si="45"/>
        <v>N/A</v>
      </c>
    </row>
    <row r="1540" spans="1:5" x14ac:dyDescent="0.25">
      <c r="A1540">
        <v>3539</v>
      </c>
      <c r="B1540" s="144" t="s">
        <v>1358</v>
      </c>
      <c r="C1540" s="2">
        <v>4</v>
      </c>
      <c r="D1540" s="2">
        <v>2.33</v>
      </c>
      <c r="E1540" s="1">
        <f t="shared" si="45"/>
        <v>4</v>
      </c>
    </row>
    <row r="1541" spans="1:5" x14ac:dyDescent="0.25">
      <c r="A1541">
        <v>3540</v>
      </c>
      <c r="B1541" s="144" t="s">
        <v>1359</v>
      </c>
      <c r="D1541" s="2" t="s">
        <v>22</v>
      </c>
      <c r="E1541" s="1" t="str">
        <f t="shared" si="45"/>
        <v>N/A</v>
      </c>
    </row>
    <row r="1542" spans="1:5" x14ac:dyDescent="0.25">
      <c r="A1542">
        <v>3541</v>
      </c>
      <c r="B1542" s="144" t="s">
        <v>1360</v>
      </c>
      <c r="D1542" s="2" t="s">
        <v>22</v>
      </c>
      <c r="E1542" s="1" t="str">
        <f t="shared" si="45"/>
        <v>N/A</v>
      </c>
    </row>
    <row r="1543" spans="1:5" x14ac:dyDescent="0.25">
      <c r="A1543">
        <v>3542</v>
      </c>
      <c r="B1543" s="144" t="s">
        <v>1361</v>
      </c>
      <c r="D1543" s="2">
        <v>10</v>
      </c>
      <c r="E1543" s="1">
        <f t="shared" si="45"/>
        <v>10</v>
      </c>
    </row>
    <row r="1544" spans="1:5" x14ac:dyDescent="0.25">
      <c r="A1544">
        <v>3543</v>
      </c>
      <c r="B1544" s="144" t="s">
        <v>1362</v>
      </c>
      <c r="D1544" s="2">
        <v>2</v>
      </c>
      <c r="E1544" s="1" t="s">
        <v>11529</v>
      </c>
    </row>
    <row r="1545" spans="1:5" x14ac:dyDescent="0.25">
      <c r="A1545">
        <v>3544</v>
      </c>
      <c r="B1545" s="142" t="s">
        <v>1363</v>
      </c>
      <c r="D1545" s="2">
        <v>0.01</v>
      </c>
      <c r="E1545" s="1">
        <f t="shared" si="45"/>
        <v>0.01</v>
      </c>
    </row>
    <row r="1546" spans="1:5" x14ac:dyDescent="0.25">
      <c r="A1546">
        <v>3545</v>
      </c>
      <c r="B1546" s="142" t="s">
        <v>1364</v>
      </c>
      <c r="C1546" s="2">
        <v>1</v>
      </c>
      <c r="D1546" s="2">
        <v>1</v>
      </c>
      <c r="E1546" s="1">
        <f t="shared" si="45"/>
        <v>1</v>
      </c>
    </row>
    <row r="1547" spans="1:5" x14ac:dyDescent="0.25">
      <c r="A1547">
        <v>3546</v>
      </c>
      <c r="B1547" s="142" t="s">
        <v>1365</v>
      </c>
      <c r="D1547" s="2" t="s">
        <v>22</v>
      </c>
      <c r="E1547" s="1" t="str">
        <f t="shared" si="45"/>
        <v>N/A</v>
      </c>
    </row>
    <row r="1548" spans="1:5" x14ac:dyDescent="0.25">
      <c r="A1548">
        <v>3547</v>
      </c>
      <c r="B1548" s="142" t="s">
        <v>1366</v>
      </c>
      <c r="C1548" s="2">
        <v>6.33</v>
      </c>
      <c r="D1548" s="2">
        <v>7.83</v>
      </c>
      <c r="E1548" s="1">
        <f t="shared" si="45"/>
        <v>7.83</v>
      </c>
    </row>
    <row r="1549" spans="1:5" x14ac:dyDescent="0.25">
      <c r="A1549">
        <v>3548</v>
      </c>
      <c r="B1549" s="142" t="s">
        <v>1367</v>
      </c>
      <c r="D1549" s="2" t="s">
        <v>22</v>
      </c>
      <c r="E1549" s="1" t="str">
        <f t="shared" si="45"/>
        <v>N/A</v>
      </c>
    </row>
    <row r="1550" spans="1:5" x14ac:dyDescent="0.25">
      <c r="A1550">
        <v>3549</v>
      </c>
      <c r="B1550" s="142" t="s">
        <v>1368</v>
      </c>
      <c r="D1550" s="2">
        <v>0.05</v>
      </c>
      <c r="E1550" s="1">
        <f t="shared" si="45"/>
        <v>0.05</v>
      </c>
    </row>
    <row r="1551" spans="1:5" x14ac:dyDescent="0.25">
      <c r="A1551">
        <v>3550</v>
      </c>
      <c r="B1551" s="142" t="s">
        <v>1369</v>
      </c>
      <c r="D1551" s="2">
        <v>10</v>
      </c>
      <c r="E1551" s="1">
        <f t="shared" si="45"/>
        <v>10</v>
      </c>
    </row>
    <row r="1552" spans="1:5" x14ac:dyDescent="0.25">
      <c r="A1552">
        <v>3551</v>
      </c>
      <c r="B1552" s="144" t="s">
        <v>1370</v>
      </c>
      <c r="C1552" s="2">
        <v>54</v>
      </c>
      <c r="D1552" s="2">
        <v>80.8</v>
      </c>
      <c r="E1552" s="1">
        <f t="shared" si="45"/>
        <v>80.8</v>
      </c>
    </row>
    <row r="1553" spans="1:5" x14ac:dyDescent="0.25">
      <c r="A1553">
        <v>3552</v>
      </c>
      <c r="B1553" s="144" t="s">
        <v>1371</v>
      </c>
      <c r="C1553" s="2">
        <v>10</v>
      </c>
      <c r="D1553" s="2">
        <v>1.59</v>
      </c>
      <c r="E1553" s="1">
        <f t="shared" si="45"/>
        <v>10</v>
      </c>
    </row>
    <row r="1554" spans="1:5" x14ac:dyDescent="0.25">
      <c r="A1554">
        <v>3553</v>
      </c>
      <c r="B1554" s="144" t="s">
        <v>1372</v>
      </c>
      <c r="D1554" s="2">
        <v>50</v>
      </c>
      <c r="E1554" s="1">
        <f t="shared" si="45"/>
        <v>50</v>
      </c>
    </row>
    <row r="1555" spans="1:5" x14ac:dyDescent="0.25">
      <c r="A1555">
        <v>3554</v>
      </c>
      <c r="B1555" s="144" t="s">
        <v>1373</v>
      </c>
      <c r="D1555" s="2">
        <v>4</v>
      </c>
      <c r="E1555" s="1">
        <f t="shared" si="45"/>
        <v>4</v>
      </c>
    </row>
    <row r="1556" spans="1:5" x14ac:dyDescent="0.25">
      <c r="A1556">
        <v>3555</v>
      </c>
      <c r="B1556" s="144" t="s">
        <v>1374</v>
      </c>
      <c r="C1556" s="2">
        <v>2</v>
      </c>
      <c r="D1556" s="2">
        <v>1</v>
      </c>
      <c r="E1556" s="1">
        <f t="shared" si="45"/>
        <v>2</v>
      </c>
    </row>
    <row r="1557" spans="1:5" x14ac:dyDescent="0.25">
      <c r="A1557">
        <v>3556</v>
      </c>
      <c r="B1557" s="144" t="s">
        <v>1375</v>
      </c>
      <c r="D1557" s="2">
        <v>30</v>
      </c>
      <c r="E1557" s="1">
        <f t="shared" si="45"/>
        <v>30</v>
      </c>
    </row>
    <row r="1558" spans="1:5" x14ac:dyDescent="0.25">
      <c r="A1558">
        <v>3557</v>
      </c>
      <c r="B1558" s="160" t="s">
        <v>13095</v>
      </c>
      <c r="C1558" s="2">
        <v>6</v>
      </c>
      <c r="D1558" s="2">
        <v>4</v>
      </c>
      <c r="E1558" s="1">
        <f t="shared" si="45"/>
        <v>6</v>
      </c>
    </row>
    <row r="1559" spans="1:5" x14ac:dyDescent="0.25">
      <c r="A1559">
        <v>3558</v>
      </c>
      <c r="B1559" s="160" t="s">
        <v>13096</v>
      </c>
      <c r="C1559" s="2">
        <v>10</v>
      </c>
      <c r="D1559" s="2">
        <v>12</v>
      </c>
      <c r="E1559" s="1">
        <f t="shared" si="45"/>
        <v>12</v>
      </c>
    </row>
    <row r="1560" spans="1:5" x14ac:dyDescent="0.25">
      <c r="A1560">
        <v>3559</v>
      </c>
      <c r="B1560" s="160" t="s">
        <v>13097</v>
      </c>
      <c r="C1560" s="2">
        <v>10</v>
      </c>
      <c r="D1560" s="2">
        <v>8.49</v>
      </c>
      <c r="E1560" s="1">
        <f t="shared" si="45"/>
        <v>10</v>
      </c>
    </row>
    <row r="1561" spans="1:5" x14ac:dyDescent="0.25">
      <c r="A1561" s="138">
        <v>3560</v>
      </c>
      <c r="B1561" s="160" t="s">
        <v>13098</v>
      </c>
      <c r="D1561" s="2">
        <v>5</v>
      </c>
      <c r="E1561" s="1">
        <f t="shared" si="45"/>
        <v>5</v>
      </c>
    </row>
    <row r="1562" spans="1:5" x14ac:dyDescent="0.25">
      <c r="A1562" s="138">
        <v>3561</v>
      </c>
      <c r="B1562" s="160" t="s">
        <v>13099</v>
      </c>
      <c r="C1562" s="2">
        <v>4</v>
      </c>
      <c r="D1562" s="2">
        <v>2</v>
      </c>
      <c r="E1562" s="1">
        <f t="shared" si="45"/>
        <v>4</v>
      </c>
    </row>
    <row r="1563" spans="1:5" x14ac:dyDescent="0.25">
      <c r="A1563" s="138">
        <v>3562</v>
      </c>
      <c r="B1563" s="160" t="s">
        <v>13100</v>
      </c>
      <c r="C1563" s="2">
        <v>4</v>
      </c>
      <c r="D1563" s="2">
        <v>2.21</v>
      </c>
      <c r="E1563" s="1">
        <f t="shared" si="45"/>
        <v>4</v>
      </c>
    </row>
    <row r="1564" spans="1:5" x14ac:dyDescent="0.25">
      <c r="A1564" s="138">
        <v>3563</v>
      </c>
      <c r="B1564" s="160" t="s">
        <v>13101</v>
      </c>
      <c r="D1564" s="2">
        <v>10</v>
      </c>
      <c r="E1564" s="1">
        <f t="shared" si="45"/>
        <v>10</v>
      </c>
    </row>
    <row r="1565" spans="1:5" x14ac:dyDescent="0.25">
      <c r="A1565" s="138">
        <v>3564</v>
      </c>
      <c r="B1565" s="160" t="s">
        <v>13102</v>
      </c>
      <c r="C1565" s="2">
        <v>10</v>
      </c>
      <c r="D1565" s="2">
        <v>14.6</v>
      </c>
      <c r="E1565" s="1">
        <f t="shared" si="45"/>
        <v>14.6</v>
      </c>
    </row>
    <row r="1566" spans="1:5" x14ac:dyDescent="0.25">
      <c r="A1566" s="138">
        <v>3565</v>
      </c>
      <c r="B1566" s="160" t="s">
        <v>13103</v>
      </c>
      <c r="C1566" s="2">
        <v>4</v>
      </c>
      <c r="D1566" s="2">
        <v>2.67</v>
      </c>
      <c r="E1566" s="1">
        <f t="shared" si="45"/>
        <v>4</v>
      </c>
    </row>
    <row r="1567" spans="1:5" x14ac:dyDescent="0.25">
      <c r="A1567" s="138">
        <v>3566</v>
      </c>
      <c r="B1567" s="144" t="s">
        <v>13104</v>
      </c>
      <c r="D1567" s="2">
        <v>4</v>
      </c>
      <c r="E1567" s="1">
        <f t="shared" si="45"/>
        <v>4</v>
      </c>
    </row>
    <row r="1568" spans="1:5" x14ac:dyDescent="0.25">
      <c r="A1568">
        <v>3567</v>
      </c>
      <c r="B1568" s="160" t="s">
        <v>13105</v>
      </c>
      <c r="D1568" s="2" t="s">
        <v>22</v>
      </c>
      <c r="E1568" s="1" t="str">
        <f t="shared" si="45"/>
        <v>N/A</v>
      </c>
    </row>
    <row r="1569" spans="1:5" x14ac:dyDescent="0.25">
      <c r="A1569">
        <v>3568</v>
      </c>
      <c r="B1569" s="144" t="s">
        <v>1376</v>
      </c>
      <c r="D1569" s="2">
        <v>0.01</v>
      </c>
      <c r="E1569" s="1">
        <f t="shared" si="45"/>
        <v>0.01</v>
      </c>
    </row>
    <row r="1570" spans="1:5" x14ac:dyDescent="0.25">
      <c r="A1570">
        <v>3569</v>
      </c>
      <c r="B1570" s="144" t="s">
        <v>1377</v>
      </c>
      <c r="D1570" s="2">
        <v>0.5</v>
      </c>
      <c r="E1570" s="1">
        <f t="shared" si="45"/>
        <v>0.5</v>
      </c>
    </row>
    <row r="1571" spans="1:5" x14ac:dyDescent="0.25">
      <c r="A1571">
        <v>3570</v>
      </c>
      <c r="B1571" s="144" t="s">
        <v>1378</v>
      </c>
      <c r="D1571" s="2" t="s">
        <v>22</v>
      </c>
      <c r="E1571" s="1" t="str">
        <f t="shared" si="45"/>
        <v>N/A</v>
      </c>
    </row>
    <row r="1572" spans="1:5" x14ac:dyDescent="0.25">
      <c r="A1572">
        <v>3571</v>
      </c>
      <c r="B1572" s="144" t="s">
        <v>1379</v>
      </c>
      <c r="D1572" s="2" t="s">
        <v>22</v>
      </c>
      <c r="E1572" s="1" t="str">
        <f t="shared" si="45"/>
        <v>N/A</v>
      </c>
    </row>
    <row r="1573" spans="1:5" x14ac:dyDescent="0.25">
      <c r="A1573">
        <v>3572</v>
      </c>
      <c r="B1573" s="144" t="s">
        <v>1380</v>
      </c>
      <c r="D1573" s="2" t="s">
        <v>22</v>
      </c>
      <c r="E1573" s="1" t="str">
        <f t="shared" si="45"/>
        <v>N/A</v>
      </c>
    </row>
    <row r="1574" spans="1:5" x14ac:dyDescent="0.25">
      <c r="A1574">
        <v>3573</v>
      </c>
      <c r="B1574" s="144" t="s">
        <v>1381</v>
      </c>
      <c r="D1574" s="2" t="s">
        <v>22</v>
      </c>
      <c r="E1574" s="1" t="str">
        <f t="shared" si="45"/>
        <v>N/A</v>
      </c>
    </row>
    <row r="1575" spans="1:5" x14ac:dyDescent="0.25">
      <c r="A1575">
        <v>3574</v>
      </c>
      <c r="B1575" s="144" t="s">
        <v>1382</v>
      </c>
      <c r="D1575" s="2" t="s">
        <v>22</v>
      </c>
      <c r="E1575" s="1" t="str">
        <f t="shared" si="45"/>
        <v>N/A</v>
      </c>
    </row>
    <row r="1576" spans="1:5" x14ac:dyDescent="0.25">
      <c r="A1576">
        <v>3575</v>
      </c>
      <c r="B1576" s="144" t="s">
        <v>1383</v>
      </c>
      <c r="D1576" s="2" t="s">
        <v>22</v>
      </c>
      <c r="E1576" s="1" t="str">
        <f t="shared" si="45"/>
        <v>N/A</v>
      </c>
    </row>
    <row r="1577" spans="1:5" x14ac:dyDescent="0.25">
      <c r="A1577">
        <v>3576</v>
      </c>
      <c r="B1577" s="144" t="s">
        <v>1384</v>
      </c>
      <c r="D1577" s="2">
        <v>1</v>
      </c>
      <c r="E1577" s="1">
        <f t="shared" si="45"/>
        <v>1</v>
      </c>
    </row>
    <row r="1578" spans="1:5" x14ac:dyDescent="0.25">
      <c r="A1578">
        <v>3577</v>
      </c>
      <c r="B1578" s="144" t="s">
        <v>1385</v>
      </c>
      <c r="D1578" s="2">
        <v>5.87</v>
      </c>
      <c r="E1578" s="1">
        <f t="shared" si="45"/>
        <v>5.87</v>
      </c>
    </row>
    <row r="1579" spans="1:5" x14ac:dyDescent="0.25">
      <c r="A1579">
        <v>3578</v>
      </c>
      <c r="B1579" s="144" t="s">
        <v>1386</v>
      </c>
      <c r="D1579" s="2">
        <v>0.05</v>
      </c>
      <c r="E1579" s="1">
        <f t="shared" si="45"/>
        <v>0.05</v>
      </c>
    </row>
    <row r="1580" spans="1:5" x14ac:dyDescent="0.25">
      <c r="A1580">
        <v>3579</v>
      </c>
      <c r="B1580" s="144" t="s">
        <v>1387</v>
      </c>
      <c r="D1580" s="2">
        <v>7</v>
      </c>
      <c r="E1580" s="1">
        <f t="shared" si="45"/>
        <v>7</v>
      </c>
    </row>
    <row r="1581" spans="1:5" x14ac:dyDescent="0.25">
      <c r="A1581">
        <v>3580</v>
      </c>
      <c r="B1581" s="160" t="s">
        <v>13106</v>
      </c>
      <c r="C1581" s="2">
        <v>0.1</v>
      </c>
      <c r="D1581" s="2">
        <v>0.2</v>
      </c>
      <c r="E1581" s="1">
        <f t="shared" si="45"/>
        <v>0.2</v>
      </c>
    </row>
    <row r="1582" spans="1:5" x14ac:dyDescent="0.25">
      <c r="A1582" s="138">
        <v>3581</v>
      </c>
      <c r="B1582" s="144" t="s">
        <v>1388</v>
      </c>
      <c r="C1582" s="2">
        <v>1</v>
      </c>
      <c r="D1582" s="2">
        <v>4</v>
      </c>
      <c r="E1582" s="1">
        <f t="shared" si="45"/>
        <v>4</v>
      </c>
    </row>
    <row r="1583" spans="1:5" x14ac:dyDescent="0.25">
      <c r="A1583" s="138">
        <v>3582</v>
      </c>
      <c r="B1583" s="144" t="s">
        <v>1389</v>
      </c>
      <c r="D1583" s="2">
        <v>4</v>
      </c>
      <c r="E1583" s="1">
        <f t="shared" si="45"/>
        <v>4</v>
      </c>
    </row>
    <row r="1584" spans="1:5" x14ac:dyDescent="0.25">
      <c r="A1584">
        <v>3583</v>
      </c>
      <c r="B1584" s="142" t="s">
        <v>1390</v>
      </c>
      <c r="D1584" s="2">
        <v>4</v>
      </c>
      <c r="E1584" s="1">
        <f t="shared" si="45"/>
        <v>4</v>
      </c>
    </row>
    <row r="1585" spans="1:5" x14ac:dyDescent="0.25">
      <c r="A1585">
        <v>3584</v>
      </c>
      <c r="B1585" s="142" t="s">
        <v>1391</v>
      </c>
      <c r="C1585" s="2">
        <v>2</v>
      </c>
      <c r="D1585" s="2">
        <v>3.5</v>
      </c>
      <c r="E1585" s="1">
        <f t="shared" si="45"/>
        <v>3.5</v>
      </c>
    </row>
    <row r="1586" spans="1:5" x14ac:dyDescent="0.25">
      <c r="A1586">
        <v>3585</v>
      </c>
      <c r="B1586" s="144" t="s">
        <v>12926</v>
      </c>
      <c r="C1586" s="2">
        <v>100</v>
      </c>
      <c r="D1586" s="2">
        <v>60</v>
      </c>
      <c r="E1586" s="1" t="s">
        <v>13246</v>
      </c>
    </row>
    <row r="1587" spans="1:5" x14ac:dyDescent="0.25">
      <c r="A1587">
        <v>3586</v>
      </c>
      <c r="B1587" s="142" t="s">
        <v>1392</v>
      </c>
      <c r="D1587" s="2">
        <v>1</v>
      </c>
      <c r="E1587" s="1">
        <f t="shared" si="45"/>
        <v>1</v>
      </c>
    </row>
    <row r="1588" spans="1:5" x14ac:dyDescent="0.25">
      <c r="A1588">
        <v>3587</v>
      </c>
      <c r="B1588" s="142" t="s">
        <v>1393</v>
      </c>
      <c r="D1588" s="2">
        <v>1</v>
      </c>
      <c r="E1588" s="1">
        <f t="shared" si="45"/>
        <v>1</v>
      </c>
    </row>
    <row r="1589" spans="1:5" x14ac:dyDescent="0.25">
      <c r="A1589">
        <v>3588</v>
      </c>
      <c r="B1589" s="142" t="s">
        <v>1394</v>
      </c>
      <c r="D1589" s="2" t="s">
        <v>22</v>
      </c>
      <c r="E1589" s="1" t="s">
        <v>13246</v>
      </c>
    </row>
    <row r="1590" spans="1:5" x14ac:dyDescent="0.25">
      <c r="A1590">
        <v>3589</v>
      </c>
      <c r="B1590" s="142" t="s">
        <v>1395</v>
      </c>
      <c r="D1590" s="2" t="s">
        <v>22</v>
      </c>
      <c r="E1590" s="1" t="str">
        <f t="shared" ref="E1590:E1653" si="46">IF(C1590&gt;D1590,C1590,D1590)</f>
        <v>N/A</v>
      </c>
    </row>
    <row r="1591" spans="1:5" x14ac:dyDescent="0.25">
      <c r="A1591">
        <v>3590</v>
      </c>
      <c r="B1591" s="160" t="s">
        <v>13107</v>
      </c>
      <c r="D1591" s="2" t="s">
        <v>22</v>
      </c>
      <c r="E1591" s="1" t="str">
        <f t="shared" si="46"/>
        <v>N/A</v>
      </c>
    </row>
    <row r="1592" spans="1:5" x14ac:dyDescent="0.25">
      <c r="A1592">
        <v>3591</v>
      </c>
      <c r="B1592" s="142" t="s">
        <v>1396</v>
      </c>
      <c r="D1592" s="2" t="s">
        <v>22</v>
      </c>
      <c r="E1592" s="1" t="str">
        <f t="shared" si="46"/>
        <v>N/A</v>
      </c>
    </row>
    <row r="1593" spans="1:5" x14ac:dyDescent="0.25">
      <c r="A1593">
        <v>3592</v>
      </c>
      <c r="B1593" s="144" t="s">
        <v>1397</v>
      </c>
      <c r="D1593" s="2">
        <v>5</v>
      </c>
      <c r="E1593" s="1">
        <f t="shared" si="46"/>
        <v>5</v>
      </c>
    </row>
    <row r="1594" spans="1:5" x14ac:dyDescent="0.25">
      <c r="A1594">
        <v>3593</v>
      </c>
      <c r="B1594" s="144" t="s">
        <v>1398</v>
      </c>
      <c r="C1594" s="2">
        <v>51.1</v>
      </c>
      <c r="D1594" s="2">
        <v>58.3</v>
      </c>
      <c r="E1594" s="1">
        <f t="shared" si="46"/>
        <v>58.3</v>
      </c>
    </row>
    <row r="1595" spans="1:5" x14ac:dyDescent="0.25">
      <c r="A1595">
        <v>3594</v>
      </c>
      <c r="B1595" s="144" t="s">
        <v>1399</v>
      </c>
      <c r="D1595" s="2">
        <v>1</v>
      </c>
      <c r="E1595" s="1">
        <f t="shared" si="46"/>
        <v>1</v>
      </c>
    </row>
    <row r="1596" spans="1:5" x14ac:dyDescent="0.25">
      <c r="A1596">
        <v>3595</v>
      </c>
      <c r="B1596" s="144" t="s">
        <v>1400</v>
      </c>
      <c r="D1596" s="2" t="s">
        <v>22</v>
      </c>
      <c r="E1596" s="1" t="str">
        <f t="shared" si="46"/>
        <v>N/A</v>
      </c>
    </row>
    <row r="1597" spans="1:5" x14ac:dyDescent="0.25">
      <c r="A1597">
        <v>3596</v>
      </c>
      <c r="B1597" s="144" t="s">
        <v>1401</v>
      </c>
      <c r="D1597" s="2" t="s">
        <v>22</v>
      </c>
      <c r="E1597" s="1" t="str">
        <f t="shared" si="46"/>
        <v>N/A</v>
      </c>
    </row>
    <row r="1598" spans="1:5" x14ac:dyDescent="0.25">
      <c r="A1598">
        <v>3597</v>
      </c>
      <c r="B1598" s="144" t="s">
        <v>1402</v>
      </c>
      <c r="D1598" s="2" t="s">
        <v>22</v>
      </c>
      <c r="E1598" s="1" t="str">
        <f t="shared" si="46"/>
        <v>N/A</v>
      </c>
    </row>
    <row r="1599" spans="1:5" x14ac:dyDescent="0.25">
      <c r="A1599">
        <v>3598</v>
      </c>
      <c r="B1599" s="144" t="s">
        <v>1403</v>
      </c>
      <c r="C1599" s="2">
        <v>1</v>
      </c>
      <c r="D1599" s="2">
        <v>1.5</v>
      </c>
      <c r="E1599" s="1">
        <f t="shared" si="46"/>
        <v>1.5</v>
      </c>
    </row>
    <row r="1600" spans="1:5" x14ac:dyDescent="0.25">
      <c r="A1600">
        <v>3599</v>
      </c>
      <c r="B1600" s="160" t="s">
        <v>13108</v>
      </c>
      <c r="D1600" s="2">
        <v>10</v>
      </c>
      <c r="E1600" s="1">
        <f t="shared" si="46"/>
        <v>10</v>
      </c>
    </row>
    <row r="1601" spans="1:5" x14ac:dyDescent="0.25">
      <c r="A1601">
        <v>3601</v>
      </c>
      <c r="B1601" s="144" t="s">
        <v>1404</v>
      </c>
      <c r="D1601" s="2" t="s">
        <v>22</v>
      </c>
      <c r="E1601" s="1" t="str">
        <f t="shared" si="46"/>
        <v>N/A</v>
      </c>
    </row>
    <row r="1602" spans="1:5" x14ac:dyDescent="0.25">
      <c r="A1602" s="138">
        <v>3602</v>
      </c>
      <c r="B1602" s="144" t="s">
        <v>1405</v>
      </c>
      <c r="D1602" s="2" t="s">
        <v>22</v>
      </c>
      <c r="E1602" s="1" t="str">
        <f t="shared" si="46"/>
        <v>N/A</v>
      </c>
    </row>
    <row r="1603" spans="1:5" x14ac:dyDescent="0.25">
      <c r="A1603" s="138">
        <v>3603</v>
      </c>
      <c r="B1603" s="144" t="s">
        <v>1406</v>
      </c>
      <c r="C1603" s="2">
        <v>1</v>
      </c>
      <c r="D1603" s="2">
        <v>1</v>
      </c>
      <c r="E1603" s="1">
        <f t="shared" si="46"/>
        <v>1</v>
      </c>
    </row>
    <row r="1604" spans="1:5" x14ac:dyDescent="0.25">
      <c r="A1604">
        <v>3604</v>
      </c>
      <c r="B1604" s="142" t="s">
        <v>1407</v>
      </c>
      <c r="C1604" s="2">
        <v>2</v>
      </c>
      <c r="D1604" s="2">
        <v>2</v>
      </c>
      <c r="E1604" s="1">
        <f t="shared" si="46"/>
        <v>2</v>
      </c>
    </row>
    <row r="1605" spans="1:5" x14ac:dyDescent="0.25">
      <c r="A1605">
        <v>3605</v>
      </c>
      <c r="B1605" s="144" t="s">
        <v>1408</v>
      </c>
      <c r="D1605" s="2">
        <v>1</v>
      </c>
      <c r="E1605" s="1">
        <f t="shared" si="46"/>
        <v>1</v>
      </c>
    </row>
    <row r="1606" spans="1:5" x14ac:dyDescent="0.25">
      <c r="A1606">
        <v>3606</v>
      </c>
      <c r="B1606" s="144" t="s">
        <v>12927</v>
      </c>
      <c r="D1606" s="2" t="s">
        <v>22</v>
      </c>
      <c r="E1606" s="1" t="str">
        <f t="shared" si="46"/>
        <v>N/A</v>
      </c>
    </row>
    <row r="1607" spans="1:5" x14ac:dyDescent="0.25">
      <c r="A1607">
        <v>3607</v>
      </c>
      <c r="B1607" s="142" t="s">
        <v>1409</v>
      </c>
      <c r="D1607" s="2" t="s">
        <v>22</v>
      </c>
      <c r="E1607" s="1" t="str">
        <f t="shared" si="46"/>
        <v>N/A</v>
      </c>
    </row>
    <row r="1608" spans="1:5" x14ac:dyDescent="0.25">
      <c r="A1608">
        <v>3608</v>
      </c>
      <c r="B1608" s="144" t="s">
        <v>1410</v>
      </c>
      <c r="D1608" s="2" t="s">
        <v>22</v>
      </c>
      <c r="E1608" s="1" t="str">
        <f t="shared" si="46"/>
        <v>N/A</v>
      </c>
    </row>
    <row r="1609" spans="1:5" x14ac:dyDescent="0.25">
      <c r="A1609">
        <v>3609</v>
      </c>
      <c r="B1609" s="142" t="s">
        <v>1411</v>
      </c>
      <c r="D1609" s="2" t="s">
        <v>22</v>
      </c>
      <c r="E1609" s="1" t="str">
        <f t="shared" si="46"/>
        <v>N/A</v>
      </c>
    </row>
    <row r="1610" spans="1:5" x14ac:dyDescent="0.25">
      <c r="A1610">
        <v>3610</v>
      </c>
      <c r="B1610" s="160" t="s">
        <v>13109</v>
      </c>
      <c r="D1610" s="2">
        <v>2</v>
      </c>
      <c r="E1610" s="1">
        <f t="shared" si="46"/>
        <v>2</v>
      </c>
    </row>
    <row r="1611" spans="1:5" x14ac:dyDescent="0.25">
      <c r="A1611">
        <v>3611</v>
      </c>
      <c r="B1611" s="142" t="s">
        <v>1412</v>
      </c>
      <c r="D1611" s="2">
        <v>0.1</v>
      </c>
      <c r="E1611" s="1">
        <f t="shared" si="46"/>
        <v>0.1</v>
      </c>
    </row>
    <row r="1612" spans="1:5" x14ac:dyDescent="0.25">
      <c r="A1612" s="138">
        <v>3612</v>
      </c>
      <c r="B1612" s="144" t="s">
        <v>1413</v>
      </c>
      <c r="D1612" s="2">
        <v>2</v>
      </c>
      <c r="E1612" s="1">
        <f t="shared" si="46"/>
        <v>2</v>
      </c>
    </row>
    <row r="1613" spans="1:5" x14ac:dyDescent="0.25">
      <c r="A1613">
        <v>3613</v>
      </c>
      <c r="B1613" s="160" t="s">
        <v>13110</v>
      </c>
      <c r="D1613" s="2">
        <v>5</v>
      </c>
      <c r="E1613" s="1">
        <f t="shared" si="46"/>
        <v>5</v>
      </c>
    </row>
    <row r="1614" spans="1:5" x14ac:dyDescent="0.25">
      <c r="A1614">
        <v>3614</v>
      </c>
      <c r="B1614" s="142" t="s">
        <v>1414</v>
      </c>
      <c r="D1614" s="2" t="s">
        <v>22</v>
      </c>
      <c r="E1614" s="1" t="str">
        <f t="shared" si="46"/>
        <v>N/A</v>
      </c>
    </row>
    <row r="1615" spans="1:5" x14ac:dyDescent="0.25">
      <c r="A1615">
        <v>3615</v>
      </c>
      <c r="B1615" s="142" t="s">
        <v>1415</v>
      </c>
      <c r="D1615" s="2" t="s">
        <v>22</v>
      </c>
      <c r="E1615" s="1" t="str">
        <f t="shared" si="46"/>
        <v>N/A</v>
      </c>
    </row>
    <row r="1616" spans="1:5" x14ac:dyDescent="0.25">
      <c r="A1616">
        <v>3616</v>
      </c>
      <c r="B1616" s="142" t="s">
        <v>1416</v>
      </c>
      <c r="D1616" s="159">
        <v>3.74</v>
      </c>
      <c r="E1616" s="1">
        <f t="shared" si="46"/>
        <v>3.74</v>
      </c>
    </row>
    <row r="1617" spans="1:5" x14ac:dyDescent="0.25">
      <c r="A1617">
        <v>3617</v>
      </c>
      <c r="B1617" s="142" t="s">
        <v>1417</v>
      </c>
      <c r="D1617" s="2">
        <v>1.25</v>
      </c>
      <c r="E1617" s="1">
        <f t="shared" si="46"/>
        <v>1.25</v>
      </c>
    </row>
    <row r="1618" spans="1:5" x14ac:dyDescent="0.25">
      <c r="A1618">
        <v>3618</v>
      </c>
      <c r="B1618" s="142" t="s">
        <v>1418</v>
      </c>
      <c r="D1618" s="2">
        <v>12</v>
      </c>
      <c r="E1618" s="1">
        <f t="shared" si="46"/>
        <v>12</v>
      </c>
    </row>
    <row r="1619" spans="1:5" x14ac:dyDescent="0.25">
      <c r="A1619">
        <v>3619</v>
      </c>
      <c r="B1619" s="144" t="s">
        <v>1419</v>
      </c>
      <c r="D1619" s="2" t="s">
        <v>22</v>
      </c>
      <c r="E1619" s="1" t="str">
        <f t="shared" si="46"/>
        <v>N/A</v>
      </c>
    </row>
    <row r="1620" spans="1:5" x14ac:dyDescent="0.25">
      <c r="A1620">
        <v>3620</v>
      </c>
      <c r="B1620" s="142" t="s">
        <v>1420</v>
      </c>
      <c r="D1620" s="2" t="s">
        <v>22</v>
      </c>
      <c r="E1620" s="1" t="str">
        <f t="shared" si="46"/>
        <v>N/A</v>
      </c>
    </row>
    <row r="1621" spans="1:5" x14ac:dyDescent="0.25">
      <c r="A1621">
        <v>3621</v>
      </c>
      <c r="B1621" s="142" t="s">
        <v>1421</v>
      </c>
      <c r="D1621" s="2" t="s">
        <v>22</v>
      </c>
      <c r="E1621" s="1" t="str">
        <f t="shared" si="46"/>
        <v>N/A</v>
      </c>
    </row>
    <row r="1622" spans="1:5" x14ac:dyDescent="0.25">
      <c r="A1622">
        <v>3622</v>
      </c>
      <c r="B1622" s="160" t="s">
        <v>13111</v>
      </c>
      <c r="D1622" s="2">
        <v>0.02</v>
      </c>
      <c r="E1622" s="1">
        <f t="shared" si="46"/>
        <v>0.02</v>
      </c>
    </row>
    <row r="1623" spans="1:5" x14ac:dyDescent="0.25">
      <c r="A1623">
        <v>3623</v>
      </c>
      <c r="B1623" s="142" t="s">
        <v>13112</v>
      </c>
      <c r="C1623" s="2">
        <v>2</v>
      </c>
      <c r="D1623" s="2">
        <v>2</v>
      </c>
      <c r="E1623" s="1">
        <f t="shared" si="46"/>
        <v>2</v>
      </c>
    </row>
    <row r="1624" spans="1:5" x14ac:dyDescent="0.25">
      <c r="A1624">
        <v>3624</v>
      </c>
      <c r="B1624" s="160" t="s">
        <v>13113</v>
      </c>
      <c r="D1624" s="2">
        <v>1</v>
      </c>
      <c r="E1624" s="1">
        <f t="shared" si="46"/>
        <v>1</v>
      </c>
    </row>
    <row r="1625" spans="1:5" x14ac:dyDescent="0.25">
      <c r="A1625">
        <v>3625</v>
      </c>
      <c r="B1625" s="160" t="s">
        <v>13114</v>
      </c>
      <c r="D1625" s="2">
        <v>1</v>
      </c>
      <c r="E1625" s="1">
        <f t="shared" si="46"/>
        <v>1</v>
      </c>
    </row>
    <row r="1626" spans="1:5" x14ac:dyDescent="0.25">
      <c r="A1626">
        <v>3626</v>
      </c>
      <c r="B1626" s="142" t="s">
        <v>13115</v>
      </c>
      <c r="D1626" s="2">
        <v>0.5</v>
      </c>
      <c r="E1626" s="1">
        <f t="shared" si="46"/>
        <v>0.5</v>
      </c>
    </row>
    <row r="1627" spans="1:5" x14ac:dyDescent="0.25">
      <c r="A1627">
        <v>3627</v>
      </c>
      <c r="B1627" s="142" t="s">
        <v>13116</v>
      </c>
      <c r="D1627" s="2">
        <v>3</v>
      </c>
      <c r="E1627" s="1">
        <f t="shared" si="46"/>
        <v>3</v>
      </c>
    </row>
    <row r="1628" spans="1:5" x14ac:dyDescent="0.25">
      <c r="A1628">
        <v>3628</v>
      </c>
      <c r="B1628" s="142" t="s">
        <v>13117</v>
      </c>
      <c r="C1628" s="2">
        <v>0.5</v>
      </c>
      <c r="D1628" s="2">
        <v>0.5</v>
      </c>
      <c r="E1628" s="1">
        <f t="shared" si="46"/>
        <v>0.5</v>
      </c>
    </row>
    <row r="1629" spans="1:5" x14ac:dyDescent="0.25">
      <c r="A1629">
        <v>3629</v>
      </c>
      <c r="B1629" s="144" t="s">
        <v>1422</v>
      </c>
      <c r="D1629" s="2">
        <v>15</v>
      </c>
      <c r="E1629" s="1">
        <f t="shared" si="46"/>
        <v>15</v>
      </c>
    </row>
    <row r="1630" spans="1:5" x14ac:dyDescent="0.25">
      <c r="A1630">
        <v>3630</v>
      </c>
      <c r="B1630" s="144" t="s">
        <v>1423</v>
      </c>
      <c r="D1630" s="2">
        <v>2</v>
      </c>
      <c r="E1630" s="1">
        <f t="shared" si="46"/>
        <v>2</v>
      </c>
    </row>
    <row r="1631" spans="1:5" x14ac:dyDescent="0.25">
      <c r="A1631">
        <v>3631</v>
      </c>
      <c r="B1631" s="144" t="s">
        <v>1424</v>
      </c>
      <c r="D1631" s="2" t="s">
        <v>22</v>
      </c>
      <c r="E1631" s="1" t="str">
        <f t="shared" si="46"/>
        <v>N/A</v>
      </c>
    </row>
    <row r="1632" spans="1:5" x14ac:dyDescent="0.25">
      <c r="A1632">
        <v>3632</v>
      </c>
      <c r="B1632" s="142" t="s">
        <v>1425</v>
      </c>
      <c r="D1632" s="2" t="s">
        <v>22</v>
      </c>
      <c r="E1632" s="1" t="str">
        <f t="shared" si="46"/>
        <v>N/A</v>
      </c>
    </row>
    <row r="1633" spans="1:5" x14ac:dyDescent="0.25">
      <c r="A1633">
        <v>3633</v>
      </c>
      <c r="B1633" s="144" t="s">
        <v>1426</v>
      </c>
      <c r="D1633" s="2" t="s">
        <v>22</v>
      </c>
      <c r="E1633" s="1" t="str">
        <f t="shared" si="46"/>
        <v>N/A</v>
      </c>
    </row>
    <row r="1634" spans="1:5" x14ac:dyDescent="0.25">
      <c r="A1634">
        <v>3634</v>
      </c>
      <c r="B1634" s="142" t="s">
        <v>1427</v>
      </c>
      <c r="D1634" s="2" t="s">
        <v>22</v>
      </c>
      <c r="E1634" s="1" t="s">
        <v>11529</v>
      </c>
    </row>
    <row r="1635" spans="1:5" x14ac:dyDescent="0.25">
      <c r="A1635" s="240">
        <v>3635</v>
      </c>
      <c r="B1635" s="162" t="s">
        <v>1428</v>
      </c>
      <c r="C1635" s="159"/>
      <c r="D1635" s="159">
        <v>8</v>
      </c>
      <c r="E1635" s="161">
        <f t="shared" si="46"/>
        <v>8</v>
      </c>
    </row>
    <row r="1636" spans="1:5" x14ac:dyDescent="0.25">
      <c r="A1636">
        <v>3636</v>
      </c>
      <c r="B1636" s="144" t="s">
        <v>1429</v>
      </c>
      <c r="D1636" s="2" t="s">
        <v>22</v>
      </c>
      <c r="E1636" s="1" t="str">
        <f t="shared" si="46"/>
        <v>N/A</v>
      </c>
    </row>
    <row r="1637" spans="1:5" x14ac:dyDescent="0.25">
      <c r="A1637">
        <v>3637</v>
      </c>
      <c r="B1637" s="144" t="s">
        <v>1430</v>
      </c>
      <c r="D1637" s="2" t="s">
        <v>22</v>
      </c>
      <c r="E1637" s="1" t="str">
        <f t="shared" si="46"/>
        <v>N/A</v>
      </c>
    </row>
    <row r="1638" spans="1:5" x14ac:dyDescent="0.25">
      <c r="A1638">
        <v>3638</v>
      </c>
      <c r="B1638" s="144" t="s">
        <v>1431</v>
      </c>
      <c r="D1638" s="2" t="s">
        <v>22</v>
      </c>
      <c r="E1638" s="1" t="str">
        <f t="shared" si="46"/>
        <v>N/A</v>
      </c>
    </row>
    <row r="1639" spans="1:5" x14ac:dyDescent="0.25">
      <c r="A1639">
        <v>3639</v>
      </c>
      <c r="B1639" s="144" t="s">
        <v>1432</v>
      </c>
      <c r="D1639" s="163">
        <v>0.02</v>
      </c>
      <c r="E1639" s="140">
        <f t="shared" si="46"/>
        <v>0.02</v>
      </c>
    </row>
    <row r="1640" spans="1:5" x14ac:dyDescent="0.25">
      <c r="A1640">
        <v>3640</v>
      </c>
      <c r="B1640" s="160" t="s">
        <v>13118</v>
      </c>
      <c r="D1640" s="2">
        <v>6.44</v>
      </c>
      <c r="E1640" s="1">
        <f t="shared" si="46"/>
        <v>6.44</v>
      </c>
    </row>
    <row r="1641" spans="1:5" x14ac:dyDescent="0.25">
      <c r="A1641">
        <v>3641</v>
      </c>
      <c r="B1641" s="142" t="s">
        <v>13119</v>
      </c>
      <c r="D1641" s="2">
        <v>30</v>
      </c>
      <c r="E1641" s="1">
        <f t="shared" si="46"/>
        <v>30</v>
      </c>
    </row>
    <row r="1642" spans="1:5" x14ac:dyDescent="0.25">
      <c r="A1642">
        <v>3642</v>
      </c>
      <c r="B1642" s="142" t="s">
        <v>13120</v>
      </c>
      <c r="D1642" s="2">
        <v>1</v>
      </c>
      <c r="E1642" s="1">
        <f t="shared" si="46"/>
        <v>1</v>
      </c>
    </row>
    <row r="1643" spans="1:5" x14ac:dyDescent="0.25">
      <c r="A1643">
        <v>3643</v>
      </c>
      <c r="B1643" s="142" t="s">
        <v>13121</v>
      </c>
      <c r="D1643" s="2">
        <v>10</v>
      </c>
      <c r="E1643" s="1">
        <f t="shared" si="46"/>
        <v>10</v>
      </c>
    </row>
    <row r="1644" spans="1:5" x14ac:dyDescent="0.25">
      <c r="A1644">
        <v>3644</v>
      </c>
      <c r="B1644" s="144" t="s">
        <v>1433</v>
      </c>
      <c r="D1644" s="2">
        <v>60</v>
      </c>
      <c r="E1644" s="1">
        <f t="shared" si="46"/>
        <v>60</v>
      </c>
    </row>
    <row r="1645" spans="1:5" x14ac:dyDescent="0.25">
      <c r="A1645">
        <v>3645</v>
      </c>
      <c r="B1645" s="160" t="s">
        <v>13122</v>
      </c>
      <c r="D1645" s="2">
        <v>0.8</v>
      </c>
      <c r="E1645" s="1">
        <f t="shared" si="46"/>
        <v>0.8</v>
      </c>
    </row>
    <row r="1646" spans="1:5" x14ac:dyDescent="0.25">
      <c r="A1646">
        <v>3646</v>
      </c>
      <c r="B1646" s="144" t="s">
        <v>1434</v>
      </c>
      <c r="D1646" s="2">
        <v>2.5</v>
      </c>
      <c r="E1646" s="1">
        <f t="shared" si="46"/>
        <v>2.5</v>
      </c>
    </row>
    <row r="1647" spans="1:5" x14ac:dyDescent="0.25">
      <c r="A1647">
        <v>3647</v>
      </c>
      <c r="B1647" s="144" t="s">
        <v>1435</v>
      </c>
      <c r="D1647" s="2">
        <v>1</v>
      </c>
      <c r="E1647" s="1">
        <f t="shared" si="46"/>
        <v>1</v>
      </c>
    </row>
    <row r="1648" spans="1:5" x14ac:dyDescent="0.25">
      <c r="A1648">
        <v>3648</v>
      </c>
      <c r="B1648" s="142" t="s">
        <v>1436</v>
      </c>
      <c r="D1648" s="2">
        <v>10</v>
      </c>
      <c r="E1648" s="1">
        <f t="shared" si="46"/>
        <v>10</v>
      </c>
    </row>
    <row r="1649" spans="1:5" x14ac:dyDescent="0.25">
      <c r="A1649">
        <v>3649</v>
      </c>
      <c r="B1649" s="160" t="s">
        <v>13123</v>
      </c>
      <c r="D1649" s="2">
        <v>0.03</v>
      </c>
      <c r="E1649" s="1">
        <f t="shared" si="46"/>
        <v>0.03</v>
      </c>
    </row>
    <row r="1650" spans="1:5" x14ac:dyDescent="0.25">
      <c r="A1650">
        <v>3650</v>
      </c>
      <c r="B1650" s="144" t="s">
        <v>1437</v>
      </c>
      <c r="D1650" s="2" t="s">
        <v>22</v>
      </c>
      <c r="E1650" s="1" t="str">
        <f t="shared" si="46"/>
        <v>N/A</v>
      </c>
    </row>
    <row r="1651" spans="1:5" x14ac:dyDescent="0.25">
      <c r="A1651">
        <v>3651</v>
      </c>
      <c r="B1651" s="142" t="s">
        <v>1438</v>
      </c>
      <c r="D1651" s="2" t="s">
        <v>22</v>
      </c>
      <c r="E1651" s="1" t="str">
        <f t="shared" si="46"/>
        <v>N/A</v>
      </c>
    </row>
    <row r="1652" spans="1:5" x14ac:dyDescent="0.25">
      <c r="A1652">
        <v>3652</v>
      </c>
      <c r="B1652" s="142" t="s">
        <v>1439</v>
      </c>
      <c r="D1652" s="2">
        <v>0.5</v>
      </c>
      <c r="E1652" s="1">
        <f t="shared" si="46"/>
        <v>0.5</v>
      </c>
    </row>
    <row r="1653" spans="1:5" x14ac:dyDescent="0.25">
      <c r="A1653">
        <v>3653</v>
      </c>
      <c r="B1653" s="142" t="s">
        <v>1440</v>
      </c>
      <c r="D1653" s="2" t="s">
        <v>22</v>
      </c>
      <c r="E1653" s="1" t="str">
        <f t="shared" si="46"/>
        <v>N/A</v>
      </c>
    </row>
    <row r="1654" spans="1:5" x14ac:dyDescent="0.25">
      <c r="A1654">
        <v>3654</v>
      </c>
      <c r="B1654" s="142" t="s">
        <v>1441</v>
      </c>
      <c r="C1654" s="2">
        <v>5</v>
      </c>
      <c r="D1654" s="2">
        <v>2</v>
      </c>
      <c r="E1654" s="1">
        <f t="shared" ref="E1654:E1698" si="47">IF(C1654&gt;D1654,C1654,D1654)</f>
        <v>5</v>
      </c>
    </row>
    <row r="1655" spans="1:5" x14ac:dyDescent="0.25">
      <c r="A1655">
        <v>3654</v>
      </c>
      <c r="B1655" s="142" t="s">
        <v>1442</v>
      </c>
      <c r="C1655" s="2">
        <v>5</v>
      </c>
      <c r="D1655" s="2">
        <v>2</v>
      </c>
      <c r="E1655" s="1">
        <f t="shared" si="47"/>
        <v>5</v>
      </c>
    </row>
    <row r="1656" spans="1:5" x14ac:dyDescent="0.25">
      <c r="A1656">
        <v>3655</v>
      </c>
      <c r="B1656" s="142" t="s">
        <v>1443</v>
      </c>
      <c r="D1656" s="2" t="s">
        <v>22</v>
      </c>
      <c r="E1656" s="1" t="str">
        <f t="shared" si="47"/>
        <v>N/A</v>
      </c>
    </row>
    <row r="1657" spans="1:5" x14ac:dyDescent="0.25">
      <c r="A1657">
        <v>3656</v>
      </c>
      <c r="B1657" s="160" t="s">
        <v>13124</v>
      </c>
      <c r="D1657" s="2">
        <v>150</v>
      </c>
      <c r="E1657" s="1">
        <f t="shared" si="47"/>
        <v>150</v>
      </c>
    </row>
    <row r="1658" spans="1:5" x14ac:dyDescent="0.25">
      <c r="A1658">
        <v>3657</v>
      </c>
      <c r="B1658" s="144" t="s">
        <v>1444</v>
      </c>
      <c r="C1658" s="2">
        <v>3</v>
      </c>
      <c r="D1658" s="2">
        <v>3</v>
      </c>
      <c r="E1658" s="1">
        <f t="shared" si="47"/>
        <v>3</v>
      </c>
    </row>
    <row r="1659" spans="1:5" x14ac:dyDescent="0.25">
      <c r="A1659">
        <v>3658</v>
      </c>
      <c r="B1659" s="142" t="s">
        <v>1445</v>
      </c>
      <c r="C1659" s="2">
        <v>4.71</v>
      </c>
      <c r="D1659" s="2">
        <v>9.2100000000000009</v>
      </c>
      <c r="E1659" s="1">
        <f t="shared" si="47"/>
        <v>9.2100000000000009</v>
      </c>
    </row>
    <row r="1660" spans="1:5" x14ac:dyDescent="0.25">
      <c r="A1660">
        <v>3659</v>
      </c>
      <c r="B1660" s="160" t="s">
        <v>13125</v>
      </c>
      <c r="C1660" s="2">
        <v>0.5</v>
      </c>
      <c r="D1660" s="2">
        <v>0.5</v>
      </c>
      <c r="E1660" s="1">
        <f t="shared" si="47"/>
        <v>0.5</v>
      </c>
    </row>
    <row r="1661" spans="1:5" x14ac:dyDescent="0.25">
      <c r="A1661">
        <v>3660</v>
      </c>
      <c r="B1661" s="142" t="s">
        <v>1446</v>
      </c>
      <c r="D1661" s="2" t="s">
        <v>22</v>
      </c>
      <c r="E1661" s="1" t="str">
        <f t="shared" si="47"/>
        <v>N/A</v>
      </c>
    </row>
    <row r="1662" spans="1:5" x14ac:dyDescent="0.25">
      <c r="A1662">
        <v>3661</v>
      </c>
      <c r="B1662" s="142" t="s">
        <v>1447</v>
      </c>
      <c r="D1662" s="2">
        <v>0.1</v>
      </c>
      <c r="E1662" s="1">
        <f t="shared" si="47"/>
        <v>0.1</v>
      </c>
    </row>
    <row r="1663" spans="1:5" x14ac:dyDescent="0.25">
      <c r="A1663">
        <v>3662</v>
      </c>
      <c r="B1663" s="142" t="s">
        <v>1448</v>
      </c>
      <c r="D1663" s="2" t="s">
        <v>22</v>
      </c>
      <c r="E1663" s="1" t="str">
        <f t="shared" si="47"/>
        <v>N/A</v>
      </c>
    </row>
    <row r="1664" spans="1:5" x14ac:dyDescent="0.25">
      <c r="A1664">
        <v>3663</v>
      </c>
      <c r="B1664" s="142" t="s">
        <v>1449</v>
      </c>
      <c r="D1664" s="2">
        <v>0.2</v>
      </c>
      <c r="E1664" s="1">
        <f t="shared" si="47"/>
        <v>0.2</v>
      </c>
    </row>
    <row r="1665" spans="1:5" x14ac:dyDescent="0.25">
      <c r="A1665">
        <v>3664</v>
      </c>
      <c r="B1665" s="142" t="s">
        <v>13126</v>
      </c>
      <c r="C1665" s="2">
        <v>1</v>
      </c>
      <c r="D1665" s="2">
        <v>0.5</v>
      </c>
      <c r="E1665" s="1">
        <f t="shared" si="47"/>
        <v>1</v>
      </c>
    </row>
    <row r="1666" spans="1:5" x14ac:dyDescent="0.25">
      <c r="A1666">
        <v>3665</v>
      </c>
      <c r="B1666" s="142" t="s">
        <v>1450</v>
      </c>
      <c r="D1666" s="2" t="s">
        <v>22</v>
      </c>
      <c r="E1666" s="1" t="str">
        <f t="shared" si="47"/>
        <v>N/A</v>
      </c>
    </row>
    <row r="1667" spans="1:5" x14ac:dyDescent="0.25">
      <c r="A1667">
        <v>3666</v>
      </c>
      <c r="B1667" s="144" t="s">
        <v>1451</v>
      </c>
      <c r="C1667" s="2">
        <v>0.05</v>
      </c>
      <c r="D1667" s="2">
        <v>0.05</v>
      </c>
      <c r="E1667" s="1">
        <f t="shared" si="47"/>
        <v>0.05</v>
      </c>
    </row>
    <row r="1668" spans="1:5" x14ac:dyDescent="0.25">
      <c r="A1668">
        <v>3667</v>
      </c>
      <c r="B1668" s="144" t="s">
        <v>1452</v>
      </c>
      <c r="D1668" s="2">
        <v>2.5</v>
      </c>
      <c r="E1668" s="1">
        <f t="shared" si="47"/>
        <v>2.5</v>
      </c>
    </row>
    <row r="1669" spans="1:5" x14ac:dyDescent="0.25">
      <c r="A1669">
        <v>3668</v>
      </c>
      <c r="B1669" s="144" t="s">
        <v>1453</v>
      </c>
      <c r="D1669" s="2">
        <v>2000</v>
      </c>
      <c r="E1669" s="1">
        <f t="shared" si="47"/>
        <v>2000</v>
      </c>
    </row>
    <row r="1670" spans="1:5" x14ac:dyDescent="0.25">
      <c r="A1670">
        <v>3669</v>
      </c>
      <c r="B1670" s="144" t="s">
        <v>1454</v>
      </c>
      <c r="D1670" s="2">
        <v>220</v>
      </c>
      <c r="E1670" s="1">
        <f t="shared" si="47"/>
        <v>220</v>
      </c>
    </row>
    <row r="1671" spans="1:5" x14ac:dyDescent="0.25">
      <c r="A1671">
        <v>3670</v>
      </c>
      <c r="B1671" s="160" t="s">
        <v>13127</v>
      </c>
      <c r="D1671" s="2" t="s">
        <v>22</v>
      </c>
      <c r="E1671" s="1" t="str">
        <f t="shared" si="47"/>
        <v>N/A</v>
      </c>
    </row>
    <row r="1672" spans="1:5" x14ac:dyDescent="0.25">
      <c r="A1672">
        <v>3671</v>
      </c>
      <c r="B1672" s="142" t="s">
        <v>1455</v>
      </c>
      <c r="D1672" s="2" t="s">
        <v>22</v>
      </c>
      <c r="E1672" s="1" t="str">
        <f t="shared" si="47"/>
        <v>N/A</v>
      </c>
    </row>
    <row r="1673" spans="1:5" x14ac:dyDescent="0.25">
      <c r="A1673">
        <v>3672</v>
      </c>
      <c r="B1673" s="142" t="s">
        <v>1456</v>
      </c>
      <c r="D1673" s="2" t="s">
        <v>22</v>
      </c>
      <c r="E1673" s="1" t="str">
        <f t="shared" si="47"/>
        <v>N/A</v>
      </c>
    </row>
    <row r="1674" spans="1:5" x14ac:dyDescent="0.25">
      <c r="A1674">
        <v>3673</v>
      </c>
      <c r="B1674" s="142" t="s">
        <v>1457</v>
      </c>
      <c r="C1674" s="2">
        <v>3</v>
      </c>
      <c r="D1674" s="2">
        <v>11.5</v>
      </c>
      <c r="E1674" s="1">
        <f t="shared" si="47"/>
        <v>11.5</v>
      </c>
    </row>
    <row r="1675" spans="1:5" x14ac:dyDescent="0.25">
      <c r="A1675">
        <v>3674</v>
      </c>
      <c r="B1675" s="142" t="s">
        <v>1458</v>
      </c>
      <c r="D1675" s="2">
        <v>0.1</v>
      </c>
      <c r="E1675" s="1">
        <f t="shared" si="47"/>
        <v>0.1</v>
      </c>
    </row>
    <row r="1676" spans="1:5" x14ac:dyDescent="0.25">
      <c r="A1676">
        <v>3675</v>
      </c>
      <c r="B1676" s="142" t="s">
        <v>13128</v>
      </c>
      <c r="C1676" s="2">
        <v>1</v>
      </c>
      <c r="D1676" s="2">
        <v>0.5</v>
      </c>
      <c r="E1676" s="1">
        <f t="shared" si="47"/>
        <v>1</v>
      </c>
    </row>
    <row r="1677" spans="1:5" x14ac:dyDescent="0.25">
      <c r="A1677">
        <v>3676</v>
      </c>
      <c r="B1677" s="142" t="s">
        <v>1459</v>
      </c>
      <c r="D1677" s="2" t="s">
        <v>22</v>
      </c>
      <c r="E1677" s="1" t="str">
        <f t="shared" si="47"/>
        <v>N/A</v>
      </c>
    </row>
    <row r="1678" spans="1:5" x14ac:dyDescent="0.25">
      <c r="A1678">
        <v>3677</v>
      </c>
      <c r="B1678" s="142" t="s">
        <v>1460</v>
      </c>
      <c r="D1678" s="2">
        <v>0.5</v>
      </c>
      <c r="E1678" s="1">
        <f t="shared" si="47"/>
        <v>0.5</v>
      </c>
    </row>
    <row r="1679" spans="1:5" x14ac:dyDescent="0.25">
      <c r="A1679">
        <v>3678</v>
      </c>
      <c r="B1679" s="142" t="s">
        <v>1461</v>
      </c>
      <c r="D1679" s="2">
        <v>1</v>
      </c>
      <c r="E1679" s="1">
        <f t="shared" si="47"/>
        <v>1</v>
      </c>
    </row>
    <row r="1680" spans="1:5" x14ac:dyDescent="0.25">
      <c r="A1680">
        <v>3679</v>
      </c>
      <c r="B1680" s="142" t="s">
        <v>1462</v>
      </c>
      <c r="C1680" s="2">
        <v>0.1</v>
      </c>
      <c r="D1680" s="2">
        <v>0.1</v>
      </c>
      <c r="E1680" s="1">
        <f t="shared" si="47"/>
        <v>0.1</v>
      </c>
    </row>
    <row r="1681" spans="1:5" x14ac:dyDescent="0.25">
      <c r="A1681">
        <v>3680</v>
      </c>
      <c r="B1681" s="142" t="s">
        <v>1463</v>
      </c>
      <c r="D1681" s="2">
        <v>1</v>
      </c>
      <c r="E1681" s="1">
        <f t="shared" si="47"/>
        <v>1</v>
      </c>
    </row>
    <row r="1682" spans="1:5" x14ac:dyDescent="0.25">
      <c r="A1682">
        <v>3681</v>
      </c>
      <c r="B1682" s="142" t="s">
        <v>1464</v>
      </c>
      <c r="C1682" s="2">
        <v>0.2</v>
      </c>
      <c r="D1682" s="2">
        <v>0.2</v>
      </c>
      <c r="E1682" s="1">
        <f t="shared" si="47"/>
        <v>0.2</v>
      </c>
    </row>
    <row r="1683" spans="1:5" x14ac:dyDescent="0.25">
      <c r="A1683">
        <v>3682</v>
      </c>
      <c r="B1683" s="142" t="s">
        <v>13129</v>
      </c>
      <c r="C1683" s="2">
        <v>10</v>
      </c>
      <c r="D1683" s="2">
        <v>10</v>
      </c>
      <c r="E1683" s="1">
        <f t="shared" si="47"/>
        <v>10</v>
      </c>
    </row>
    <row r="1684" spans="1:5" x14ac:dyDescent="0.25">
      <c r="A1684">
        <v>3683</v>
      </c>
      <c r="B1684" s="142" t="s">
        <v>1465</v>
      </c>
      <c r="C1684" s="2">
        <v>3</v>
      </c>
      <c r="D1684" s="2">
        <v>1.5</v>
      </c>
      <c r="E1684" s="1">
        <f t="shared" si="47"/>
        <v>3</v>
      </c>
    </row>
    <row r="1685" spans="1:5" x14ac:dyDescent="0.25">
      <c r="A1685">
        <v>3684</v>
      </c>
      <c r="B1685" s="142" t="s">
        <v>1466</v>
      </c>
      <c r="D1685" s="2" t="s">
        <v>22</v>
      </c>
      <c r="E1685" s="1" t="str">
        <f t="shared" si="47"/>
        <v>N/A</v>
      </c>
    </row>
    <row r="1686" spans="1:5" x14ac:dyDescent="0.25">
      <c r="A1686">
        <v>3685</v>
      </c>
      <c r="B1686" s="142" t="s">
        <v>1467</v>
      </c>
      <c r="D1686" s="2" t="s">
        <v>22</v>
      </c>
      <c r="E1686" s="1" t="str">
        <f t="shared" si="47"/>
        <v>N/A</v>
      </c>
    </row>
    <row r="1687" spans="1:5" x14ac:dyDescent="0.25">
      <c r="A1687">
        <v>3686</v>
      </c>
      <c r="B1687" s="142" t="s">
        <v>1468</v>
      </c>
      <c r="D1687" s="2" t="s">
        <v>22</v>
      </c>
      <c r="E1687" s="1" t="str">
        <f t="shared" si="47"/>
        <v>N/A</v>
      </c>
    </row>
    <row r="1688" spans="1:5" x14ac:dyDescent="0.25">
      <c r="A1688">
        <v>3687</v>
      </c>
      <c r="B1688" s="142" t="s">
        <v>1469</v>
      </c>
      <c r="D1688" s="2">
        <v>10</v>
      </c>
      <c r="E1688" s="1">
        <f t="shared" si="47"/>
        <v>10</v>
      </c>
    </row>
    <row r="1689" spans="1:5" x14ac:dyDescent="0.25">
      <c r="A1689">
        <v>3688</v>
      </c>
      <c r="B1689" s="160" t="s">
        <v>13130</v>
      </c>
      <c r="C1689" s="2">
        <v>2</v>
      </c>
      <c r="D1689" s="2">
        <v>1</v>
      </c>
      <c r="E1689" s="1">
        <f t="shared" si="47"/>
        <v>2</v>
      </c>
    </row>
    <row r="1690" spans="1:5" x14ac:dyDescent="0.25">
      <c r="A1690">
        <v>3689</v>
      </c>
      <c r="B1690" s="160" t="s">
        <v>13131</v>
      </c>
      <c r="D1690" s="2">
        <v>0.5</v>
      </c>
      <c r="E1690" s="1">
        <f t="shared" si="47"/>
        <v>0.5</v>
      </c>
    </row>
    <row r="1691" spans="1:5" x14ac:dyDescent="0.25">
      <c r="A1691">
        <v>3690</v>
      </c>
      <c r="B1691" s="160" t="s">
        <v>13132</v>
      </c>
      <c r="C1691" s="2">
        <v>5</v>
      </c>
      <c r="D1691" s="2">
        <v>1</v>
      </c>
      <c r="E1691" s="1">
        <f t="shared" si="47"/>
        <v>5</v>
      </c>
    </row>
    <row r="1692" spans="1:5" x14ac:dyDescent="0.25">
      <c r="A1692">
        <v>3691</v>
      </c>
      <c r="B1692" s="144" t="s">
        <v>1470</v>
      </c>
      <c r="D1692" s="2" t="s">
        <v>22</v>
      </c>
      <c r="E1692" s="1" t="str">
        <f t="shared" si="47"/>
        <v>N/A</v>
      </c>
    </row>
    <row r="1693" spans="1:5" x14ac:dyDescent="0.25">
      <c r="A1693">
        <v>3692</v>
      </c>
      <c r="B1693" s="144" t="s">
        <v>13133</v>
      </c>
      <c r="C1693" s="2">
        <v>3</v>
      </c>
      <c r="D1693" s="2">
        <v>1.5</v>
      </c>
      <c r="E1693" s="1">
        <f t="shared" si="47"/>
        <v>3</v>
      </c>
    </row>
    <row r="1694" spans="1:5" x14ac:dyDescent="0.25">
      <c r="A1694">
        <v>3693</v>
      </c>
      <c r="B1694" s="144" t="s">
        <v>1471</v>
      </c>
      <c r="C1694" s="2">
        <v>0.4</v>
      </c>
      <c r="D1694" s="2">
        <v>0.4</v>
      </c>
      <c r="E1694" s="1">
        <f t="shared" si="47"/>
        <v>0.4</v>
      </c>
    </row>
    <row r="1695" spans="1:5" x14ac:dyDescent="0.25">
      <c r="A1695">
        <v>3694</v>
      </c>
      <c r="B1695" s="144" t="s">
        <v>1472</v>
      </c>
      <c r="D1695" s="2" t="s">
        <v>22</v>
      </c>
      <c r="E1695" s="1" t="str">
        <f t="shared" si="47"/>
        <v>N/A</v>
      </c>
    </row>
    <row r="1696" spans="1:5" x14ac:dyDescent="0.25">
      <c r="A1696">
        <v>3695</v>
      </c>
      <c r="B1696" s="142" t="s">
        <v>1473</v>
      </c>
      <c r="D1696" s="2">
        <v>5</v>
      </c>
      <c r="E1696" s="1">
        <f t="shared" si="47"/>
        <v>5</v>
      </c>
    </row>
    <row r="1697" spans="1:5" x14ac:dyDescent="0.25">
      <c r="A1697">
        <v>3696</v>
      </c>
      <c r="B1697" s="142" t="s">
        <v>1474</v>
      </c>
      <c r="D1697" s="2">
        <v>0.2</v>
      </c>
      <c r="E1697" s="1">
        <f t="shared" si="47"/>
        <v>0.2</v>
      </c>
    </row>
    <row r="1698" spans="1:5" x14ac:dyDescent="0.25">
      <c r="A1698">
        <v>3697</v>
      </c>
      <c r="B1698" s="142" t="s">
        <v>1475</v>
      </c>
      <c r="D1698" s="2" t="s">
        <v>22</v>
      </c>
      <c r="E1698" s="1" t="str">
        <f t="shared" si="47"/>
        <v>N/A</v>
      </c>
    </row>
    <row r="1699" spans="1:5" x14ac:dyDescent="0.25">
      <c r="A1699">
        <v>3698</v>
      </c>
      <c r="B1699" s="144" t="s">
        <v>1476</v>
      </c>
      <c r="D1699" s="2">
        <v>8.66</v>
      </c>
      <c r="E1699" s="1" t="s">
        <v>13246</v>
      </c>
    </row>
    <row r="1700" spans="1:5" x14ac:dyDescent="0.25">
      <c r="A1700">
        <v>3699</v>
      </c>
      <c r="B1700" s="144" t="s">
        <v>1477</v>
      </c>
      <c r="D1700" s="2">
        <v>5</v>
      </c>
      <c r="E1700" s="1">
        <f t="shared" ref="E1700:E1705" si="48">IF(C1700&gt;D1700,C1700,D1700)</f>
        <v>5</v>
      </c>
    </row>
    <row r="1701" spans="1:5" x14ac:dyDescent="0.25">
      <c r="A1701" s="138">
        <v>3700</v>
      </c>
      <c r="B1701" s="144" t="s">
        <v>13134</v>
      </c>
      <c r="C1701" s="2">
        <v>1.4999999999999999E-4</v>
      </c>
      <c r="D1701" s="2">
        <v>1E-3</v>
      </c>
      <c r="E1701" s="1">
        <f t="shared" si="48"/>
        <v>1E-3</v>
      </c>
    </row>
    <row r="1702" spans="1:5" x14ac:dyDescent="0.25">
      <c r="A1702">
        <v>3701</v>
      </c>
      <c r="B1702" s="144" t="s">
        <v>1478</v>
      </c>
      <c r="C1702" s="2">
        <v>0.2</v>
      </c>
      <c r="D1702" s="2">
        <v>0.2</v>
      </c>
      <c r="E1702" s="1">
        <f t="shared" si="48"/>
        <v>0.2</v>
      </c>
    </row>
    <row r="1703" spans="1:5" x14ac:dyDescent="0.25">
      <c r="A1703">
        <v>3702</v>
      </c>
      <c r="B1703" s="144" t="s">
        <v>1479</v>
      </c>
      <c r="D1703" s="2">
        <v>1</v>
      </c>
      <c r="E1703" s="1">
        <f t="shared" si="48"/>
        <v>1</v>
      </c>
    </row>
    <row r="1704" spans="1:5" x14ac:dyDescent="0.25">
      <c r="A1704">
        <v>3703</v>
      </c>
      <c r="B1704" s="144" t="s">
        <v>1480</v>
      </c>
      <c r="C1704" s="2">
        <v>5</v>
      </c>
      <c r="D1704" s="2">
        <v>1</v>
      </c>
      <c r="E1704" s="1">
        <f t="shared" si="48"/>
        <v>5</v>
      </c>
    </row>
    <row r="1705" spans="1:5" x14ac:dyDescent="0.25">
      <c r="A1705">
        <v>3704</v>
      </c>
      <c r="B1705" s="144" t="s">
        <v>1481</v>
      </c>
      <c r="D1705" s="2" t="s">
        <v>22</v>
      </c>
      <c r="E1705" s="1" t="str">
        <f t="shared" si="48"/>
        <v>N/A</v>
      </c>
    </row>
    <row r="1706" spans="1:5" x14ac:dyDescent="0.25">
      <c r="A1706">
        <v>3705</v>
      </c>
      <c r="B1706" s="144" t="s">
        <v>1482</v>
      </c>
      <c r="D1706" s="2" t="s">
        <v>22</v>
      </c>
      <c r="E1706" s="1" t="s">
        <v>13246</v>
      </c>
    </row>
    <row r="1707" spans="1:5" x14ac:dyDescent="0.25">
      <c r="A1707">
        <v>3706</v>
      </c>
      <c r="B1707" s="144" t="s">
        <v>1483</v>
      </c>
      <c r="C1707" s="2">
        <v>2.5</v>
      </c>
      <c r="D1707" s="2">
        <v>0.5</v>
      </c>
      <c r="E1707" s="1">
        <f t="shared" ref="E1707:E1747" si="49">IF(C1707&gt;D1707,C1707,D1707)</f>
        <v>2.5</v>
      </c>
    </row>
    <row r="1708" spans="1:5" x14ac:dyDescent="0.25">
      <c r="A1708">
        <v>3707</v>
      </c>
      <c r="B1708" s="144" t="s">
        <v>1484</v>
      </c>
      <c r="C1708" s="2">
        <v>0.25</v>
      </c>
      <c r="D1708" s="2">
        <v>0.25</v>
      </c>
      <c r="E1708" s="1">
        <f t="shared" si="49"/>
        <v>0.25</v>
      </c>
    </row>
    <row r="1709" spans="1:5" x14ac:dyDescent="0.25">
      <c r="A1709">
        <v>3708</v>
      </c>
      <c r="B1709" s="144" t="s">
        <v>1485</v>
      </c>
      <c r="D1709" s="2">
        <v>0.5</v>
      </c>
      <c r="E1709" s="1">
        <f t="shared" si="49"/>
        <v>0.5</v>
      </c>
    </row>
    <row r="1710" spans="1:5" x14ac:dyDescent="0.25">
      <c r="A1710">
        <v>3709</v>
      </c>
      <c r="B1710" s="144" t="s">
        <v>1486</v>
      </c>
      <c r="C1710" s="2">
        <v>10</v>
      </c>
      <c r="D1710" s="2">
        <v>2</v>
      </c>
      <c r="E1710" s="1">
        <f t="shared" si="49"/>
        <v>10</v>
      </c>
    </row>
    <row r="1711" spans="1:5" x14ac:dyDescent="0.25">
      <c r="A1711">
        <v>3710</v>
      </c>
      <c r="B1711" s="144" t="s">
        <v>1487</v>
      </c>
      <c r="D1711" s="2">
        <v>2</v>
      </c>
      <c r="E1711" s="1">
        <f t="shared" si="49"/>
        <v>2</v>
      </c>
    </row>
    <row r="1712" spans="1:5" x14ac:dyDescent="0.25">
      <c r="A1712">
        <v>3711</v>
      </c>
      <c r="B1712" s="144" t="s">
        <v>1488</v>
      </c>
      <c r="D1712" s="2" t="s">
        <v>22</v>
      </c>
      <c r="E1712" s="1" t="str">
        <f t="shared" si="49"/>
        <v>N/A</v>
      </c>
    </row>
    <row r="1713" spans="1:5" x14ac:dyDescent="0.25">
      <c r="A1713">
        <v>3712</v>
      </c>
      <c r="B1713" s="144" t="s">
        <v>1489</v>
      </c>
      <c r="C1713" s="2">
        <v>3</v>
      </c>
      <c r="D1713" s="2">
        <v>1.5</v>
      </c>
      <c r="E1713" s="1">
        <f t="shared" si="49"/>
        <v>3</v>
      </c>
    </row>
    <row r="1714" spans="1:5" x14ac:dyDescent="0.25">
      <c r="A1714">
        <v>3713</v>
      </c>
      <c r="B1714" s="144" t="s">
        <v>1490</v>
      </c>
      <c r="C1714" s="2">
        <v>50</v>
      </c>
      <c r="D1714" s="2">
        <v>25</v>
      </c>
      <c r="E1714" s="1">
        <f t="shared" si="49"/>
        <v>50</v>
      </c>
    </row>
    <row r="1715" spans="1:5" x14ac:dyDescent="0.25">
      <c r="A1715">
        <v>3714</v>
      </c>
      <c r="B1715" s="144" t="s">
        <v>1491</v>
      </c>
      <c r="C1715" s="2">
        <v>2.5</v>
      </c>
      <c r="D1715" s="2">
        <v>0.5</v>
      </c>
      <c r="E1715" s="1">
        <f t="shared" si="49"/>
        <v>2.5</v>
      </c>
    </row>
    <row r="1716" spans="1:5" x14ac:dyDescent="0.25">
      <c r="A1716">
        <v>3715</v>
      </c>
      <c r="B1716" s="144" t="s">
        <v>1492</v>
      </c>
      <c r="D1716" s="2">
        <v>0.2</v>
      </c>
      <c r="E1716" s="1">
        <f t="shared" si="49"/>
        <v>0.2</v>
      </c>
    </row>
    <row r="1717" spans="1:5" x14ac:dyDescent="0.25">
      <c r="A1717">
        <v>3716</v>
      </c>
      <c r="B1717" s="144" t="s">
        <v>1493</v>
      </c>
      <c r="D1717" s="2" t="s">
        <v>22</v>
      </c>
      <c r="E1717" s="1" t="str">
        <f t="shared" si="49"/>
        <v>N/A</v>
      </c>
    </row>
    <row r="1718" spans="1:5" x14ac:dyDescent="0.25">
      <c r="A1718">
        <v>3717</v>
      </c>
      <c r="B1718" s="144" t="s">
        <v>1494</v>
      </c>
      <c r="D1718" s="2" t="s">
        <v>22</v>
      </c>
      <c r="E1718" s="1" t="str">
        <f t="shared" si="49"/>
        <v>N/A</v>
      </c>
    </row>
    <row r="1719" spans="1:5" x14ac:dyDescent="0.25">
      <c r="A1719">
        <v>3718</v>
      </c>
      <c r="B1719" s="144" t="s">
        <v>1495</v>
      </c>
      <c r="C1719" s="2">
        <v>0.5</v>
      </c>
      <c r="D1719" s="2">
        <v>0.15</v>
      </c>
      <c r="E1719" s="1">
        <f t="shared" si="49"/>
        <v>0.5</v>
      </c>
    </row>
    <row r="1720" spans="1:5" x14ac:dyDescent="0.25">
      <c r="A1720">
        <v>3719</v>
      </c>
      <c r="B1720" s="144" t="s">
        <v>1496</v>
      </c>
      <c r="C1720" s="2">
        <v>1</v>
      </c>
      <c r="D1720" s="2">
        <v>5</v>
      </c>
      <c r="E1720" s="1">
        <f t="shared" si="49"/>
        <v>5</v>
      </c>
    </row>
    <row r="1721" spans="1:5" x14ac:dyDescent="0.25">
      <c r="A1721">
        <v>3720</v>
      </c>
      <c r="B1721" s="160" t="s">
        <v>13135</v>
      </c>
      <c r="D1721" s="2">
        <v>0.05</v>
      </c>
      <c r="E1721" s="1">
        <f t="shared" si="49"/>
        <v>0.05</v>
      </c>
    </row>
    <row r="1722" spans="1:5" x14ac:dyDescent="0.25">
      <c r="A1722">
        <v>3721</v>
      </c>
      <c r="B1722" s="160" t="s">
        <v>13136</v>
      </c>
      <c r="D1722" s="2" t="s">
        <v>22</v>
      </c>
      <c r="E1722" s="1" t="str">
        <f t="shared" si="49"/>
        <v>N/A</v>
      </c>
    </row>
    <row r="1723" spans="1:5" x14ac:dyDescent="0.25">
      <c r="A1723" s="138">
        <v>3722</v>
      </c>
      <c r="B1723" s="160" t="s">
        <v>13137</v>
      </c>
      <c r="C1723" s="2">
        <v>15</v>
      </c>
      <c r="D1723" s="2">
        <v>10</v>
      </c>
      <c r="E1723" s="1">
        <f t="shared" si="49"/>
        <v>15</v>
      </c>
    </row>
    <row r="1724" spans="1:5" x14ac:dyDescent="0.25">
      <c r="A1724">
        <v>3723</v>
      </c>
      <c r="B1724" s="142" t="s">
        <v>1497</v>
      </c>
      <c r="D1724" s="2">
        <v>1</v>
      </c>
      <c r="E1724" s="1" t="s">
        <v>11529</v>
      </c>
    </row>
    <row r="1725" spans="1:5" x14ac:dyDescent="0.25">
      <c r="A1725">
        <v>3724</v>
      </c>
      <c r="B1725" s="142" t="s">
        <v>1498</v>
      </c>
      <c r="D1725" s="2" t="s">
        <v>22</v>
      </c>
      <c r="E1725" s="1" t="str">
        <f t="shared" si="49"/>
        <v>N/A</v>
      </c>
    </row>
    <row r="1726" spans="1:5" x14ac:dyDescent="0.25">
      <c r="A1726">
        <v>3725</v>
      </c>
      <c r="B1726" s="142" t="s">
        <v>1499</v>
      </c>
      <c r="D1726" s="2" t="s">
        <v>22</v>
      </c>
      <c r="E1726" s="1" t="str">
        <f t="shared" si="49"/>
        <v>N/A</v>
      </c>
    </row>
    <row r="1727" spans="1:5" x14ac:dyDescent="0.25">
      <c r="A1727">
        <v>3726</v>
      </c>
      <c r="B1727" s="144" t="s">
        <v>12928</v>
      </c>
      <c r="D1727" s="2" t="s">
        <v>22</v>
      </c>
      <c r="E1727" s="1" t="str">
        <f t="shared" si="49"/>
        <v>N/A</v>
      </c>
    </row>
    <row r="1728" spans="1:5" x14ac:dyDescent="0.25">
      <c r="A1728">
        <v>3727</v>
      </c>
      <c r="B1728" s="142" t="s">
        <v>1500</v>
      </c>
      <c r="D1728" s="2">
        <v>1</v>
      </c>
      <c r="E1728" s="1">
        <f t="shared" si="49"/>
        <v>1</v>
      </c>
    </row>
    <row r="1729" spans="1:5" x14ac:dyDescent="0.25">
      <c r="A1729">
        <v>3728</v>
      </c>
      <c r="B1729" s="142" t="s">
        <v>1501</v>
      </c>
      <c r="D1729" s="2" t="s">
        <v>22</v>
      </c>
      <c r="E1729" s="1" t="str">
        <f t="shared" si="49"/>
        <v>N/A</v>
      </c>
    </row>
    <row r="1730" spans="1:5" x14ac:dyDescent="0.25">
      <c r="A1730">
        <v>3729</v>
      </c>
      <c r="B1730" s="142" t="s">
        <v>1502</v>
      </c>
      <c r="D1730" s="2" t="s">
        <v>22</v>
      </c>
      <c r="E1730" s="1" t="str">
        <f t="shared" si="49"/>
        <v>N/A</v>
      </c>
    </row>
    <row r="1731" spans="1:5" x14ac:dyDescent="0.25">
      <c r="A1731">
        <v>3730</v>
      </c>
      <c r="B1731" s="144" t="s">
        <v>12929</v>
      </c>
      <c r="D1731" s="2">
        <v>500</v>
      </c>
      <c r="E1731" s="1" t="s">
        <v>13246</v>
      </c>
    </row>
    <row r="1732" spans="1:5" x14ac:dyDescent="0.25">
      <c r="A1732">
        <v>3731</v>
      </c>
      <c r="B1732" s="142" t="s">
        <v>1503</v>
      </c>
      <c r="D1732" s="2" t="s">
        <v>22</v>
      </c>
      <c r="E1732" s="1" t="str">
        <f t="shared" si="49"/>
        <v>N/A</v>
      </c>
    </row>
    <row r="1733" spans="1:5" x14ac:dyDescent="0.25">
      <c r="A1733">
        <v>3732</v>
      </c>
      <c r="B1733" s="142" t="s">
        <v>1504</v>
      </c>
      <c r="D1733" s="2" t="s">
        <v>22</v>
      </c>
      <c r="E1733" s="1" t="s">
        <v>11529</v>
      </c>
    </row>
    <row r="1734" spans="1:5" x14ac:dyDescent="0.25">
      <c r="A1734">
        <v>3733</v>
      </c>
      <c r="B1734" s="160" t="s">
        <v>13138</v>
      </c>
      <c r="D1734" s="2">
        <v>5</v>
      </c>
      <c r="E1734" s="1">
        <f t="shared" si="49"/>
        <v>5</v>
      </c>
    </row>
    <row r="1735" spans="1:5" x14ac:dyDescent="0.25">
      <c r="A1735">
        <v>3734</v>
      </c>
      <c r="B1735" s="160" t="s">
        <v>13139</v>
      </c>
      <c r="D1735" s="2" t="s">
        <v>22</v>
      </c>
      <c r="E1735" s="1" t="str">
        <f t="shared" si="49"/>
        <v>N/A</v>
      </c>
    </row>
    <row r="1736" spans="1:5" x14ac:dyDescent="0.25">
      <c r="A1736">
        <v>3735</v>
      </c>
      <c r="B1736" s="144" t="s">
        <v>1505</v>
      </c>
      <c r="D1736" s="2">
        <v>0.5</v>
      </c>
      <c r="E1736" s="1">
        <f t="shared" si="49"/>
        <v>0.5</v>
      </c>
    </row>
    <row r="1737" spans="1:5" x14ac:dyDescent="0.25">
      <c r="A1737">
        <v>3736</v>
      </c>
      <c r="B1737" s="144" t="s">
        <v>1506</v>
      </c>
      <c r="D1737" s="2" t="s">
        <v>22</v>
      </c>
      <c r="E1737" s="1" t="str">
        <f t="shared" si="49"/>
        <v>N/A</v>
      </c>
    </row>
    <row r="1738" spans="1:5" x14ac:dyDescent="0.25">
      <c r="A1738">
        <v>3737</v>
      </c>
      <c r="B1738" s="144" t="s">
        <v>1507</v>
      </c>
      <c r="D1738" s="2">
        <v>12</v>
      </c>
      <c r="E1738" s="1">
        <f t="shared" si="49"/>
        <v>12</v>
      </c>
    </row>
    <row r="1739" spans="1:5" x14ac:dyDescent="0.25">
      <c r="A1739">
        <v>3738</v>
      </c>
      <c r="B1739" s="144" t="s">
        <v>1508</v>
      </c>
      <c r="D1739" s="2">
        <v>8</v>
      </c>
      <c r="E1739" s="1">
        <f t="shared" si="49"/>
        <v>8</v>
      </c>
    </row>
    <row r="1740" spans="1:5" x14ac:dyDescent="0.25">
      <c r="A1740">
        <v>3739</v>
      </c>
      <c r="B1740" s="160" t="s">
        <v>13140</v>
      </c>
      <c r="C1740" s="2">
        <v>0.5</v>
      </c>
      <c r="D1740" s="2">
        <v>1.5</v>
      </c>
      <c r="E1740" s="1">
        <f t="shared" si="49"/>
        <v>1.5</v>
      </c>
    </row>
    <row r="1741" spans="1:5" x14ac:dyDescent="0.25">
      <c r="A1741">
        <v>3740</v>
      </c>
      <c r="B1741" s="144" t="s">
        <v>1509</v>
      </c>
      <c r="C1741" s="2">
        <v>10</v>
      </c>
      <c r="D1741" s="2">
        <v>5.66</v>
      </c>
      <c r="E1741" s="1">
        <f t="shared" si="49"/>
        <v>10</v>
      </c>
    </row>
    <row r="1742" spans="1:5" x14ac:dyDescent="0.25">
      <c r="A1742">
        <v>3741</v>
      </c>
      <c r="B1742" s="160" t="s">
        <v>13141</v>
      </c>
      <c r="C1742" s="2">
        <v>1.5</v>
      </c>
      <c r="D1742" s="2">
        <v>2</v>
      </c>
      <c r="E1742" s="1">
        <f t="shared" si="49"/>
        <v>2</v>
      </c>
    </row>
    <row r="1743" spans="1:5" x14ac:dyDescent="0.25">
      <c r="A1743">
        <v>3742</v>
      </c>
      <c r="B1743" s="142" t="s">
        <v>1510</v>
      </c>
      <c r="D1743" s="2">
        <v>5</v>
      </c>
      <c r="E1743" s="1">
        <f t="shared" si="49"/>
        <v>5</v>
      </c>
    </row>
    <row r="1744" spans="1:5" x14ac:dyDescent="0.25">
      <c r="A1744">
        <v>3743</v>
      </c>
      <c r="B1744" s="142" t="s">
        <v>1511</v>
      </c>
      <c r="C1744" s="2">
        <v>5</v>
      </c>
      <c r="D1744" s="2">
        <v>5</v>
      </c>
      <c r="E1744" s="1">
        <f t="shared" si="49"/>
        <v>5</v>
      </c>
    </row>
    <row r="1745" spans="1:5" x14ac:dyDescent="0.25">
      <c r="A1745">
        <v>3744</v>
      </c>
      <c r="B1745" s="142" t="s">
        <v>13142</v>
      </c>
      <c r="D1745" s="2">
        <v>0.5</v>
      </c>
      <c r="E1745" s="140" t="s">
        <v>11529</v>
      </c>
    </row>
    <row r="1746" spans="1:5" x14ac:dyDescent="0.25">
      <c r="A1746">
        <v>3745</v>
      </c>
      <c r="B1746" s="142" t="s">
        <v>13143</v>
      </c>
      <c r="C1746" s="2">
        <v>5</v>
      </c>
      <c r="D1746" s="2">
        <v>3</v>
      </c>
      <c r="E1746" s="1">
        <f t="shared" si="49"/>
        <v>5</v>
      </c>
    </row>
    <row r="1747" spans="1:5" x14ac:dyDescent="0.25">
      <c r="A1747">
        <v>3746</v>
      </c>
      <c r="B1747" s="144" t="s">
        <v>1512</v>
      </c>
      <c r="C1747" s="2">
        <v>6.75</v>
      </c>
      <c r="D1747" s="2">
        <v>3.86</v>
      </c>
      <c r="E1747" s="1">
        <f t="shared" si="49"/>
        <v>6.75</v>
      </c>
    </row>
    <row r="1748" spans="1:5" x14ac:dyDescent="0.25">
      <c r="A1748">
        <v>3747</v>
      </c>
      <c r="B1748" s="144" t="s">
        <v>1513</v>
      </c>
      <c r="C1748" s="2">
        <v>20</v>
      </c>
      <c r="D1748" s="2">
        <v>20</v>
      </c>
      <c r="E1748" s="1" t="s">
        <v>13246</v>
      </c>
    </row>
    <row r="1749" spans="1:5" x14ac:dyDescent="0.25">
      <c r="A1749" s="138">
        <v>3748</v>
      </c>
      <c r="B1749" s="160" t="s">
        <v>13144</v>
      </c>
      <c r="C1749" s="2">
        <v>120</v>
      </c>
      <c r="D1749" s="2">
        <v>400</v>
      </c>
      <c r="E1749" s="1">
        <f t="shared" ref="E1749:E1812" si="50">IF(C1749&gt;D1749,C1749,D1749)</f>
        <v>400</v>
      </c>
    </row>
    <row r="1750" spans="1:5" x14ac:dyDescent="0.25">
      <c r="A1750" s="138">
        <v>3749</v>
      </c>
      <c r="B1750" s="160" t="s">
        <v>13145</v>
      </c>
      <c r="C1750" s="2">
        <v>2.5</v>
      </c>
      <c r="D1750" s="2">
        <v>2.5</v>
      </c>
      <c r="E1750" s="1">
        <f t="shared" si="50"/>
        <v>2.5</v>
      </c>
    </row>
    <row r="1751" spans="1:5" x14ac:dyDescent="0.25">
      <c r="A1751">
        <v>3750</v>
      </c>
      <c r="B1751" s="142" t="s">
        <v>1514</v>
      </c>
      <c r="D1751" s="2" t="s">
        <v>22</v>
      </c>
      <c r="E1751" s="1" t="s">
        <v>11529</v>
      </c>
    </row>
    <row r="1752" spans="1:5" x14ac:dyDescent="0.25">
      <c r="A1752">
        <v>3751</v>
      </c>
      <c r="B1752" s="142" t="s">
        <v>1515</v>
      </c>
      <c r="D1752" s="2" t="s">
        <v>22</v>
      </c>
      <c r="E1752" s="1" t="str">
        <f t="shared" si="50"/>
        <v>N/A</v>
      </c>
    </row>
    <row r="1753" spans="1:5" x14ac:dyDescent="0.25">
      <c r="A1753">
        <v>3752</v>
      </c>
      <c r="B1753" s="142" t="s">
        <v>1516</v>
      </c>
      <c r="C1753" s="2">
        <v>150</v>
      </c>
      <c r="D1753" s="2">
        <v>100</v>
      </c>
      <c r="E1753" s="1">
        <f t="shared" si="50"/>
        <v>150</v>
      </c>
    </row>
    <row r="1754" spans="1:5" x14ac:dyDescent="0.25">
      <c r="A1754">
        <v>3753</v>
      </c>
      <c r="B1754" s="160" t="s">
        <v>13146</v>
      </c>
      <c r="D1754" s="2">
        <v>8</v>
      </c>
      <c r="E1754" s="1">
        <f t="shared" si="50"/>
        <v>8</v>
      </c>
    </row>
    <row r="1755" spans="1:5" x14ac:dyDescent="0.25">
      <c r="A1755">
        <v>3754</v>
      </c>
      <c r="B1755" s="144" t="s">
        <v>1517</v>
      </c>
      <c r="D1755" s="2" t="s">
        <v>22</v>
      </c>
      <c r="E1755" s="1" t="str">
        <f t="shared" si="50"/>
        <v>N/A</v>
      </c>
    </row>
    <row r="1756" spans="1:5" x14ac:dyDescent="0.25">
      <c r="A1756">
        <v>3755</v>
      </c>
      <c r="B1756" s="142" t="s">
        <v>1518</v>
      </c>
      <c r="D1756" s="2">
        <v>1</v>
      </c>
      <c r="E1756" s="1">
        <f t="shared" si="50"/>
        <v>1</v>
      </c>
    </row>
    <row r="1757" spans="1:5" x14ac:dyDescent="0.25">
      <c r="A1757">
        <v>3756</v>
      </c>
      <c r="B1757" s="144" t="s">
        <v>1519</v>
      </c>
      <c r="C1757" s="2">
        <v>15</v>
      </c>
      <c r="D1757" s="2">
        <v>15</v>
      </c>
      <c r="E1757" s="1">
        <f t="shared" si="50"/>
        <v>15</v>
      </c>
    </row>
    <row r="1758" spans="1:5" x14ac:dyDescent="0.25">
      <c r="A1758">
        <v>3757</v>
      </c>
      <c r="B1758" s="142" t="s">
        <v>13147</v>
      </c>
      <c r="C1758" s="2">
        <v>10</v>
      </c>
      <c r="D1758" s="2">
        <v>10.4</v>
      </c>
      <c r="E1758" s="1">
        <f t="shared" si="50"/>
        <v>10.4</v>
      </c>
    </row>
    <row r="1759" spans="1:5" x14ac:dyDescent="0.25">
      <c r="A1759">
        <v>3758</v>
      </c>
      <c r="B1759" s="142" t="s">
        <v>13148</v>
      </c>
      <c r="C1759" s="2">
        <v>5</v>
      </c>
      <c r="D1759" s="2">
        <v>3</v>
      </c>
      <c r="E1759" s="1">
        <f t="shared" si="50"/>
        <v>5</v>
      </c>
    </row>
    <row r="1760" spans="1:5" x14ac:dyDescent="0.25">
      <c r="A1760">
        <v>3759</v>
      </c>
      <c r="B1760" s="144" t="s">
        <v>1520</v>
      </c>
      <c r="D1760" s="2">
        <v>0.02</v>
      </c>
      <c r="E1760" s="1">
        <f t="shared" si="50"/>
        <v>0.02</v>
      </c>
    </row>
    <row r="1761" spans="1:5" x14ac:dyDescent="0.25">
      <c r="A1761">
        <v>3760</v>
      </c>
      <c r="B1761" s="144" t="s">
        <v>1521</v>
      </c>
      <c r="D1761" s="2" t="s">
        <v>22</v>
      </c>
      <c r="E1761" s="1" t="str">
        <f t="shared" si="50"/>
        <v>N/A</v>
      </c>
    </row>
    <row r="1762" spans="1:5" x14ac:dyDescent="0.25">
      <c r="A1762">
        <v>3761</v>
      </c>
      <c r="B1762" s="144" t="s">
        <v>1522</v>
      </c>
      <c r="C1762" s="2">
        <v>0.5</v>
      </c>
      <c r="D1762" s="2">
        <v>0.5</v>
      </c>
      <c r="E1762" s="1">
        <f t="shared" si="50"/>
        <v>0.5</v>
      </c>
    </row>
    <row r="1763" spans="1:5" x14ac:dyDescent="0.25">
      <c r="A1763">
        <v>3762</v>
      </c>
      <c r="B1763" s="144" t="s">
        <v>1523</v>
      </c>
      <c r="D1763" s="2">
        <v>2</v>
      </c>
      <c r="E1763" s="1">
        <f t="shared" si="50"/>
        <v>2</v>
      </c>
    </row>
    <row r="1764" spans="1:5" x14ac:dyDescent="0.25">
      <c r="A1764">
        <v>3763</v>
      </c>
      <c r="B1764" s="144" t="s">
        <v>1524</v>
      </c>
      <c r="D1764" s="2">
        <v>2</v>
      </c>
      <c r="E1764" s="1">
        <f t="shared" si="50"/>
        <v>2</v>
      </c>
    </row>
    <row r="1765" spans="1:5" x14ac:dyDescent="0.25">
      <c r="A1765">
        <v>3764</v>
      </c>
      <c r="B1765" s="144" t="s">
        <v>1525</v>
      </c>
      <c r="D1765" s="2">
        <v>1</v>
      </c>
      <c r="E1765" s="1" t="s">
        <v>13283</v>
      </c>
    </row>
    <row r="1766" spans="1:5" x14ac:dyDescent="0.25">
      <c r="A1766">
        <v>3765</v>
      </c>
      <c r="B1766" s="144" t="s">
        <v>1526</v>
      </c>
      <c r="D1766" s="2" t="s">
        <v>22</v>
      </c>
      <c r="E1766" s="1" t="str">
        <f t="shared" si="50"/>
        <v>N/A</v>
      </c>
    </row>
    <row r="1767" spans="1:5" x14ac:dyDescent="0.25">
      <c r="A1767">
        <v>3766</v>
      </c>
      <c r="B1767" s="144" t="s">
        <v>1527</v>
      </c>
      <c r="D1767" s="2" t="s">
        <v>22</v>
      </c>
      <c r="E1767" s="1" t="str">
        <f t="shared" si="50"/>
        <v>N/A</v>
      </c>
    </row>
    <row r="1768" spans="1:5" x14ac:dyDescent="0.25">
      <c r="A1768">
        <v>3767</v>
      </c>
      <c r="B1768" s="142" t="s">
        <v>1528</v>
      </c>
      <c r="D1768" s="2" t="s">
        <v>22</v>
      </c>
      <c r="E1768" s="1" t="str">
        <f t="shared" si="50"/>
        <v>N/A</v>
      </c>
    </row>
    <row r="1769" spans="1:5" x14ac:dyDescent="0.25">
      <c r="A1769">
        <v>3768</v>
      </c>
      <c r="B1769" s="142" t="s">
        <v>1529</v>
      </c>
      <c r="D1769" s="2" t="s">
        <v>22</v>
      </c>
      <c r="E1769" s="1" t="str">
        <f t="shared" si="50"/>
        <v>N/A</v>
      </c>
    </row>
    <row r="1770" spans="1:5" x14ac:dyDescent="0.25">
      <c r="A1770">
        <v>3769</v>
      </c>
      <c r="B1770" s="142" t="s">
        <v>1530</v>
      </c>
      <c r="D1770" s="2" t="s">
        <v>22</v>
      </c>
      <c r="E1770" s="1" t="str">
        <f t="shared" si="50"/>
        <v>N/A</v>
      </c>
    </row>
    <row r="1771" spans="1:5" x14ac:dyDescent="0.25">
      <c r="A1771">
        <v>3770</v>
      </c>
      <c r="B1771" s="142" t="s">
        <v>1531</v>
      </c>
      <c r="D1771" s="2" t="s">
        <v>22</v>
      </c>
      <c r="E1771" s="1" t="str">
        <f t="shared" si="50"/>
        <v>N/A</v>
      </c>
    </row>
    <row r="1772" spans="1:5" x14ac:dyDescent="0.25">
      <c r="A1772">
        <v>3771</v>
      </c>
      <c r="B1772" s="142" t="s">
        <v>1532</v>
      </c>
      <c r="D1772" s="2" t="s">
        <v>22</v>
      </c>
      <c r="E1772" s="1" t="str">
        <f t="shared" si="50"/>
        <v>N/A</v>
      </c>
    </row>
    <row r="1773" spans="1:5" x14ac:dyDescent="0.25">
      <c r="A1773">
        <v>3772</v>
      </c>
      <c r="B1773" s="142" t="s">
        <v>1533</v>
      </c>
      <c r="D1773" s="2" t="s">
        <v>22</v>
      </c>
      <c r="E1773" s="1" t="str">
        <f t="shared" si="50"/>
        <v>N/A</v>
      </c>
    </row>
    <row r="1774" spans="1:5" x14ac:dyDescent="0.25">
      <c r="A1774">
        <v>3773</v>
      </c>
      <c r="B1774" s="142" t="s">
        <v>1534</v>
      </c>
      <c r="D1774" s="2">
        <v>130</v>
      </c>
      <c r="E1774" s="1">
        <f t="shared" si="50"/>
        <v>130</v>
      </c>
    </row>
    <row r="1775" spans="1:5" x14ac:dyDescent="0.25">
      <c r="A1775">
        <v>3774</v>
      </c>
      <c r="B1775" s="142" t="s">
        <v>1535</v>
      </c>
      <c r="D1775" s="2">
        <v>0.5</v>
      </c>
      <c r="E1775" s="1">
        <f t="shared" si="50"/>
        <v>0.5</v>
      </c>
    </row>
    <row r="1776" spans="1:5" x14ac:dyDescent="0.25">
      <c r="A1776">
        <v>3775</v>
      </c>
      <c r="B1776" s="142" t="s">
        <v>1536</v>
      </c>
      <c r="D1776" s="2">
        <v>0.3</v>
      </c>
      <c r="E1776" s="1">
        <f t="shared" si="50"/>
        <v>0.3</v>
      </c>
    </row>
    <row r="1777" spans="1:5" x14ac:dyDescent="0.25">
      <c r="A1777">
        <v>3776</v>
      </c>
      <c r="B1777" s="142" t="s">
        <v>1537</v>
      </c>
      <c r="C1777" s="2">
        <v>1.5</v>
      </c>
      <c r="D1777" s="2">
        <v>0.3</v>
      </c>
      <c r="E1777" s="1">
        <f t="shared" si="50"/>
        <v>1.5</v>
      </c>
    </row>
    <row r="1778" spans="1:5" x14ac:dyDescent="0.25">
      <c r="A1778">
        <v>3777</v>
      </c>
      <c r="B1778" s="142" t="s">
        <v>1538</v>
      </c>
      <c r="C1778" s="2">
        <v>3</v>
      </c>
      <c r="D1778" s="2">
        <v>0.5</v>
      </c>
      <c r="E1778" s="1">
        <f t="shared" si="50"/>
        <v>3</v>
      </c>
    </row>
    <row r="1779" spans="1:5" x14ac:dyDescent="0.25">
      <c r="A1779">
        <v>3778</v>
      </c>
      <c r="B1779" s="160" t="s">
        <v>13149</v>
      </c>
      <c r="C1779" s="2">
        <v>30</v>
      </c>
      <c r="D1779" s="2">
        <v>20</v>
      </c>
      <c r="E1779" s="1">
        <f t="shared" si="50"/>
        <v>30</v>
      </c>
    </row>
    <row r="1780" spans="1:5" x14ac:dyDescent="0.25">
      <c r="A1780">
        <v>3779</v>
      </c>
      <c r="B1780" s="142" t="s">
        <v>1539</v>
      </c>
      <c r="C1780" s="2">
        <v>2</v>
      </c>
      <c r="D1780" s="2">
        <v>1.5</v>
      </c>
      <c r="E1780" s="1">
        <f t="shared" si="50"/>
        <v>2</v>
      </c>
    </row>
    <row r="1781" spans="1:5" x14ac:dyDescent="0.25">
      <c r="A1781">
        <v>3780</v>
      </c>
      <c r="B1781" s="142" t="s">
        <v>13150</v>
      </c>
      <c r="D1781" s="2" t="s">
        <v>22</v>
      </c>
      <c r="E1781" s="1" t="str">
        <f t="shared" si="50"/>
        <v>N/A</v>
      </c>
    </row>
    <row r="1782" spans="1:5" x14ac:dyDescent="0.25">
      <c r="A1782">
        <v>3781</v>
      </c>
      <c r="B1782" s="144" t="s">
        <v>1540</v>
      </c>
      <c r="D1782" s="2" t="s">
        <v>22</v>
      </c>
      <c r="E1782" s="1" t="str">
        <f t="shared" si="50"/>
        <v>N/A</v>
      </c>
    </row>
    <row r="1783" spans="1:5" x14ac:dyDescent="0.25">
      <c r="A1783">
        <v>3782</v>
      </c>
      <c r="B1783" s="144" t="s">
        <v>1541</v>
      </c>
      <c r="D1783" s="2" t="s">
        <v>22</v>
      </c>
      <c r="E1783" s="1" t="str">
        <f t="shared" si="50"/>
        <v>N/A</v>
      </c>
    </row>
    <row r="1784" spans="1:5" x14ac:dyDescent="0.25">
      <c r="A1784">
        <v>3783</v>
      </c>
      <c r="B1784" s="144" t="s">
        <v>1542</v>
      </c>
      <c r="C1784" s="2">
        <v>60</v>
      </c>
      <c r="D1784" s="2">
        <v>60</v>
      </c>
      <c r="E1784" s="1" t="s">
        <v>13246</v>
      </c>
    </row>
    <row r="1785" spans="1:5" x14ac:dyDescent="0.25">
      <c r="A1785" s="138">
        <v>3784</v>
      </c>
      <c r="B1785" s="160" t="s">
        <v>13151</v>
      </c>
      <c r="C1785" s="2">
        <v>500</v>
      </c>
      <c r="D1785" s="2">
        <v>500</v>
      </c>
      <c r="E1785" s="1">
        <f t="shared" si="50"/>
        <v>500</v>
      </c>
    </row>
    <row r="1786" spans="1:5" x14ac:dyDescent="0.25">
      <c r="A1786">
        <v>3785</v>
      </c>
      <c r="B1786" s="144" t="s">
        <v>1543</v>
      </c>
      <c r="C1786" s="2">
        <v>0.03</v>
      </c>
      <c r="D1786" s="2">
        <v>0.02</v>
      </c>
      <c r="E1786" s="1">
        <f t="shared" si="50"/>
        <v>0.03</v>
      </c>
    </row>
    <row r="1787" spans="1:5" x14ac:dyDescent="0.25">
      <c r="A1787">
        <v>3786</v>
      </c>
      <c r="B1787" s="160" t="s">
        <v>13152</v>
      </c>
      <c r="C1787" s="2">
        <v>5</v>
      </c>
      <c r="D1787" s="2">
        <v>3</v>
      </c>
      <c r="E1787" s="1">
        <f t="shared" si="50"/>
        <v>5</v>
      </c>
    </row>
    <row r="1788" spans="1:5" x14ac:dyDescent="0.25">
      <c r="A1788">
        <v>3787</v>
      </c>
      <c r="B1788" s="144" t="s">
        <v>1544</v>
      </c>
      <c r="D1788" s="2" t="s">
        <v>22</v>
      </c>
      <c r="E1788" s="1" t="str">
        <f t="shared" si="50"/>
        <v>N/A</v>
      </c>
    </row>
    <row r="1789" spans="1:5" x14ac:dyDescent="0.25">
      <c r="A1789">
        <v>3788</v>
      </c>
      <c r="B1789" s="144" t="s">
        <v>1545</v>
      </c>
      <c r="D1789" s="2">
        <v>0.2</v>
      </c>
      <c r="E1789" s="1">
        <f t="shared" si="50"/>
        <v>0.2</v>
      </c>
    </row>
    <row r="1790" spans="1:5" x14ac:dyDescent="0.25">
      <c r="A1790">
        <v>3788</v>
      </c>
      <c r="B1790" s="144" t="s">
        <v>1545</v>
      </c>
      <c r="D1790" s="2">
        <v>0.2</v>
      </c>
      <c r="E1790" s="1">
        <f t="shared" si="50"/>
        <v>0.2</v>
      </c>
    </row>
    <row r="1791" spans="1:5" x14ac:dyDescent="0.25">
      <c r="A1791">
        <v>3789</v>
      </c>
      <c r="B1791" s="144" t="s">
        <v>1546</v>
      </c>
      <c r="C1791" s="2">
        <v>0.1</v>
      </c>
      <c r="D1791" s="2">
        <v>0.1</v>
      </c>
      <c r="E1791" s="1">
        <f t="shared" si="50"/>
        <v>0.1</v>
      </c>
    </row>
    <row r="1792" spans="1:5" x14ac:dyDescent="0.25">
      <c r="A1792">
        <v>3790</v>
      </c>
      <c r="B1792" s="144" t="s">
        <v>1547</v>
      </c>
      <c r="D1792" s="2">
        <v>0.3</v>
      </c>
      <c r="E1792" s="1">
        <f t="shared" si="50"/>
        <v>0.3</v>
      </c>
    </row>
    <row r="1793" spans="1:5" x14ac:dyDescent="0.25">
      <c r="A1793">
        <v>3791</v>
      </c>
      <c r="B1793" s="144" t="s">
        <v>1548</v>
      </c>
      <c r="D1793" s="2">
        <v>3</v>
      </c>
      <c r="E1793" s="1">
        <f t="shared" si="50"/>
        <v>3</v>
      </c>
    </row>
    <row r="1794" spans="1:5" x14ac:dyDescent="0.25">
      <c r="A1794">
        <v>3792</v>
      </c>
      <c r="B1794" s="142" t="s">
        <v>1549</v>
      </c>
      <c r="C1794" s="2">
        <v>0.03</v>
      </c>
      <c r="D1794" s="2">
        <v>0.04</v>
      </c>
      <c r="E1794" s="1">
        <f t="shared" si="50"/>
        <v>0.04</v>
      </c>
    </row>
    <row r="1795" spans="1:5" x14ac:dyDescent="0.25">
      <c r="A1795">
        <v>3793</v>
      </c>
      <c r="B1795" s="144" t="s">
        <v>12930</v>
      </c>
      <c r="D1795" s="2" t="s">
        <v>22</v>
      </c>
      <c r="E1795" s="1" t="str">
        <f t="shared" si="50"/>
        <v>N/A</v>
      </c>
    </row>
    <row r="1796" spans="1:5" x14ac:dyDescent="0.25">
      <c r="A1796">
        <v>3794</v>
      </c>
      <c r="B1796" s="142" t="s">
        <v>1550</v>
      </c>
      <c r="C1796" s="2">
        <v>5</v>
      </c>
      <c r="D1796" s="2">
        <v>5</v>
      </c>
      <c r="E1796" s="1">
        <f t="shared" si="50"/>
        <v>5</v>
      </c>
    </row>
    <row r="1797" spans="1:5" x14ac:dyDescent="0.25">
      <c r="A1797">
        <v>3795</v>
      </c>
      <c r="B1797" s="144" t="s">
        <v>1551</v>
      </c>
      <c r="C1797" s="2">
        <v>0.5</v>
      </c>
      <c r="D1797" s="2">
        <v>0.1</v>
      </c>
      <c r="E1797" s="1">
        <f t="shared" si="50"/>
        <v>0.5</v>
      </c>
    </row>
    <row r="1798" spans="1:5" x14ac:dyDescent="0.25">
      <c r="A1798">
        <v>3796</v>
      </c>
      <c r="B1798" s="144" t="s">
        <v>1552</v>
      </c>
      <c r="C1798" s="2">
        <v>20</v>
      </c>
      <c r="D1798" s="2">
        <v>80</v>
      </c>
      <c r="E1798" s="1">
        <f t="shared" si="50"/>
        <v>80</v>
      </c>
    </row>
    <row r="1799" spans="1:5" x14ac:dyDescent="0.25">
      <c r="A1799">
        <v>3797</v>
      </c>
      <c r="B1799" s="142" t="s">
        <v>1553</v>
      </c>
      <c r="D1799" s="2" t="s">
        <v>22</v>
      </c>
      <c r="E1799" s="1" t="str">
        <f t="shared" si="50"/>
        <v>N/A</v>
      </c>
    </row>
    <row r="1800" spans="1:5" x14ac:dyDescent="0.25">
      <c r="A1800">
        <v>3798</v>
      </c>
      <c r="B1800" s="142" t="s">
        <v>1554</v>
      </c>
      <c r="C1800" s="2">
        <v>500</v>
      </c>
      <c r="D1800" s="2">
        <v>500</v>
      </c>
      <c r="E1800" s="1">
        <f t="shared" si="50"/>
        <v>500</v>
      </c>
    </row>
    <row r="1801" spans="1:5" x14ac:dyDescent="0.25">
      <c r="A1801">
        <v>3799</v>
      </c>
      <c r="B1801" s="142" t="s">
        <v>1555</v>
      </c>
      <c r="C1801" s="2">
        <v>2</v>
      </c>
      <c r="D1801" s="2">
        <v>1</v>
      </c>
      <c r="E1801" s="1">
        <f t="shared" si="50"/>
        <v>2</v>
      </c>
    </row>
    <row r="1802" spans="1:5" x14ac:dyDescent="0.25">
      <c r="A1802">
        <v>3800</v>
      </c>
      <c r="B1802" s="142" t="s">
        <v>1556</v>
      </c>
      <c r="D1802" s="2" t="s">
        <v>22</v>
      </c>
      <c r="E1802" s="1" t="str">
        <f t="shared" si="50"/>
        <v>N/A</v>
      </c>
    </row>
    <row r="1803" spans="1:5" x14ac:dyDescent="0.25">
      <c r="A1803">
        <v>3801</v>
      </c>
      <c r="B1803" s="142" t="s">
        <v>13153</v>
      </c>
      <c r="D1803" s="2" t="s">
        <v>22</v>
      </c>
      <c r="E1803" s="1" t="str">
        <f t="shared" si="50"/>
        <v>N/A</v>
      </c>
    </row>
    <row r="1804" spans="1:5" x14ac:dyDescent="0.25">
      <c r="A1804">
        <v>3802</v>
      </c>
      <c r="B1804" s="142" t="s">
        <v>1557</v>
      </c>
      <c r="C1804" s="2">
        <v>5</v>
      </c>
      <c r="D1804" s="2">
        <v>5</v>
      </c>
      <c r="E1804" s="1">
        <f t="shared" si="50"/>
        <v>5</v>
      </c>
    </row>
    <row r="1805" spans="1:5" x14ac:dyDescent="0.25">
      <c r="A1805">
        <v>3803</v>
      </c>
      <c r="B1805" s="142" t="s">
        <v>1558</v>
      </c>
      <c r="C1805" s="2">
        <v>5</v>
      </c>
      <c r="D1805" s="2">
        <v>3</v>
      </c>
      <c r="E1805" s="1">
        <f t="shared" si="50"/>
        <v>5</v>
      </c>
    </row>
    <row r="1806" spans="1:5" x14ac:dyDescent="0.25">
      <c r="A1806">
        <v>3804</v>
      </c>
      <c r="B1806" s="144" t="s">
        <v>1559</v>
      </c>
      <c r="C1806" s="2">
        <v>8</v>
      </c>
      <c r="E1806" s="1">
        <f t="shared" si="50"/>
        <v>8</v>
      </c>
    </row>
    <row r="1807" spans="1:5" x14ac:dyDescent="0.25">
      <c r="A1807" s="138">
        <v>3805</v>
      </c>
      <c r="B1807" s="160" t="s">
        <v>13154</v>
      </c>
      <c r="D1807" s="2" t="s">
        <v>22</v>
      </c>
      <c r="E1807" s="1" t="str">
        <f t="shared" si="50"/>
        <v>N/A</v>
      </c>
    </row>
    <row r="1808" spans="1:5" x14ac:dyDescent="0.25">
      <c r="A1808" s="138">
        <v>3806</v>
      </c>
      <c r="B1808" s="160" t="s">
        <v>13155</v>
      </c>
      <c r="D1808" s="2" t="s">
        <v>22</v>
      </c>
      <c r="E1808" s="1" t="str">
        <f t="shared" si="50"/>
        <v>N/A</v>
      </c>
    </row>
    <row r="1809" spans="1:5" x14ac:dyDescent="0.25">
      <c r="A1809" s="138">
        <v>3807</v>
      </c>
      <c r="B1809" s="160" t="s">
        <v>13156</v>
      </c>
      <c r="D1809" s="2">
        <v>15</v>
      </c>
      <c r="E1809" s="1">
        <f t="shared" si="50"/>
        <v>15</v>
      </c>
    </row>
    <row r="1810" spans="1:5" x14ac:dyDescent="0.25">
      <c r="A1810" s="138">
        <v>3808</v>
      </c>
      <c r="B1810" s="160" t="s">
        <v>13157</v>
      </c>
      <c r="D1810" s="2">
        <v>15</v>
      </c>
      <c r="E1810" s="1">
        <f t="shared" si="50"/>
        <v>15</v>
      </c>
    </row>
    <row r="1811" spans="1:5" x14ac:dyDescent="0.25">
      <c r="A1811" s="138">
        <v>3809</v>
      </c>
      <c r="B1811" s="160" t="s">
        <v>13158</v>
      </c>
      <c r="C1811" s="2">
        <v>5</v>
      </c>
      <c r="D1811" s="2">
        <v>0.3</v>
      </c>
      <c r="E1811" s="1">
        <f t="shared" si="50"/>
        <v>5</v>
      </c>
    </row>
    <row r="1812" spans="1:5" x14ac:dyDescent="0.25">
      <c r="A1812" s="138">
        <v>3810</v>
      </c>
      <c r="B1812" s="160" t="s">
        <v>13159</v>
      </c>
      <c r="C1812" s="2">
        <v>150</v>
      </c>
      <c r="D1812" s="2">
        <v>150</v>
      </c>
      <c r="E1812" s="1">
        <f t="shared" si="50"/>
        <v>150</v>
      </c>
    </row>
    <row r="1813" spans="1:5" x14ac:dyDescent="0.25">
      <c r="A1813">
        <v>3811</v>
      </c>
      <c r="B1813" s="160" t="s">
        <v>1560</v>
      </c>
      <c r="C1813" s="2">
        <v>15</v>
      </c>
      <c r="D1813" s="2">
        <v>15</v>
      </c>
      <c r="E1813" s="1" t="s">
        <v>13246</v>
      </c>
    </row>
    <row r="1814" spans="1:5" x14ac:dyDescent="0.25">
      <c r="A1814">
        <v>3812</v>
      </c>
      <c r="B1814" s="142" t="s">
        <v>1561</v>
      </c>
      <c r="D1814" s="2">
        <v>400</v>
      </c>
      <c r="E1814" s="1">
        <f t="shared" ref="E1814:E1824" si="51">IF(C1814&gt;D1814,C1814,D1814)</f>
        <v>400</v>
      </c>
    </row>
    <row r="1815" spans="1:5" x14ac:dyDescent="0.25">
      <c r="A1815">
        <v>3813</v>
      </c>
      <c r="B1815" s="142" t="s">
        <v>1562</v>
      </c>
      <c r="D1815" s="2">
        <v>30</v>
      </c>
      <c r="E1815" s="1">
        <f t="shared" si="51"/>
        <v>30</v>
      </c>
    </row>
    <row r="1816" spans="1:5" x14ac:dyDescent="0.25">
      <c r="A1816">
        <v>3814</v>
      </c>
      <c r="B1816" s="142" t="s">
        <v>1563</v>
      </c>
      <c r="C1816" s="2">
        <v>10</v>
      </c>
      <c r="D1816" s="2">
        <v>10</v>
      </c>
      <c r="E1816" s="1">
        <f t="shared" si="51"/>
        <v>10</v>
      </c>
    </row>
    <row r="1817" spans="1:5" x14ac:dyDescent="0.25">
      <c r="A1817">
        <v>3815</v>
      </c>
      <c r="B1817" s="144" t="s">
        <v>1564</v>
      </c>
      <c r="C1817" s="2">
        <v>300</v>
      </c>
      <c r="D1817" s="2">
        <v>300</v>
      </c>
      <c r="E1817" s="1">
        <f t="shared" si="51"/>
        <v>300</v>
      </c>
    </row>
    <row r="1818" spans="1:5" x14ac:dyDescent="0.25">
      <c r="A1818">
        <v>3816</v>
      </c>
      <c r="B1818" s="142" t="s">
        <v>1565</v>
      </c>
      <c r="C1818" s="2">
        <v>0.1</v>
      </c>
      <c r="D1818" s="2">
        <v>0.05</v>
      </c>
      <c r="E1818" s="1">
        <f t="shared" si="51"/>
        <v>0.1</v>
      </c>
    </row>
    <row r="1819" spans="1:5" x14ac:dyDescent="0.25">
      <c r="A1819">
        <v>3817</v>
      </c>
      <c r="B1819" s="142" t="s">
        <v>1566</v>
      </c>
      <c r="D1819" s="2" t="s">
        <v>22</v>
      </c>
      <c r="E1819" s="1" t="str">
        <f t="shared" si="51"/>
        <v>N/A</v>
      </c>
    </row>
    <row r="1820" spans="1:5" x14ac:dyDescent="0.25">
      <c r="A1820">
        <v>3818</v>
      </c>
      <c r="B1820" s="160" t="s">
        <v>13160</v>
      </c>
      <c r="C1820" s="2">
        <v>150</v>
      </c>
      <c r="D1820" s="2">
        <v>500</v>
      </c>
      <c r="E1820" s="1">
        <f t="shared" si="51"/>
        <v>500</v>
      </c>
    </row>
    <row r="1821" spans="1:5" x14ac:dyDescent="0.25">
      <c r="A1821">
        <v>3819</v>
      </c>
      <c r="B1821" s="160" t="s">
        <v>13161</v>
      </c>
      <c r="C1821" s="2">
        <v>600</v>
      </c>
      <c r="D1821" s="2">
        <v>600</v>
      </c>
      <c r="E1821" s="1">
        <f t="shared" si="51"/>
        <v>600</v>
      </c>
    </row>
    <row r="1822" spans="1:5" x14ac:dyDescent="0.25">
      <c r="A1822">
        <v>3820</v>
      </c>
      <c r="B1822" s="144" t="s">
        <v>1567</v>
      </c>
      <c r="D1822" s="2">
        <v>2</v>
      </c>
      <c r="E1822" s="1">
        <f t="shared" si="51"/>
        <v>2</v>
      </c>
    </row>
    <row r="1823" spans="1:5" x14ac:dyDescent="0.25">
      <c r="A1823">
        <v>3821</v>
      </c>
      <c r="B1823" s="144" t="s">
        <v>1568</v>
      </c>
      <c r="C1823" s="2">
        <v>60</v>
      </c>
      <c r="D1823" s="2">
        <v>50</v>
      </c>
      <c r="E1823" s="1">
        <f t="shared" si="51"/>
        <v>60</v>
      </c>
    </row>
    <row r="1824" spans="1:5" x14ac:dyDescent="0.25">
      <c r="A1824">
        <v>3822</v>
      </c>
      <c r="B1824" s="144" t="s">
        <v>1569</v>
      </c>
      <c r="C1824" s="2">
        <v>5</v>
      </c>
      <c r="D1824" s="2">
        <v>1</v>
      </c>
      <c r="E1824" s="1">
        <f t="shared" si="51"/>
        <v>5</v>
      </c>
    </row>
    <row r="1825" spans="1:5" x14ac:dyDescent="0.25">
      <c r="A1825">
        <v>3823</v>
      </c>
      <c r="B1825" s="142" t="s">
        <v>1570</v>
      </c>
      <c r="C1825" s="2">
        <v>210</v>
      </c>
      <c r="D1825" s="2">
        <v>520</v>
      </c>
      <c r="E1825" s="1" t="s">
        <v>13246</v>
      </c>
    </row>
    <row r="1826" spans="1:5" x14ac:dyDescent="0.25">
      <c r="A1826">
        <v>3824</v>
      </c>
      <c r="B1826" s="142" t="s">
        <v>1571</v>
      </c>
      <c r="C1826" s="2">
        <v>5.0000000000000001E-3</v>
      </c>
      <c r="D1826" s="2">
        <v>5.0000000000000001E-3</v>
      </c>
      <c r="E1826" s="1">
        <f t="shared" ref="E1826:E1889" si="52">IF(C1826&gt;D1826,C1826,D1826)</f>
        <v>5.0000000000000001E-3</v>
      </c>
    </row>
    <row r="1827" spans="1:5" x14ac:dyDescent="0.25">
      <c r="A1827">
        <v>3825</v>
      </c>
      <c r="B1827" s="142" t="s">
        <v>1572</v>
      </c>
      <c r="C1827" s="2">
        <v>2</v>
      </c>
      <c r="D1827" s="2">
        <v>2</v>
      </c>
      <c r="E1827" s="1">
        <f t="shared" si="52"/>
        <v>2</v>
      </c>
    </row>
    <row r="1828" spans="1:5" x14ac:dyDescent="0.25">
      <c r="A1828">
        <v>3826</v>
      </c>
      <c r="B1828" s="142" t="s">
        <v>1573</v>
      </c>
      <c r="D1828" s="2" t="s">
        <v>22</v>
      </c>
      <c r="E1828" s="1" t="str">
        <f t="shared" si="52"/>
        <v>N/A</v>
      </c>
    </row>
    <row r="1829" spans="1:5" x14ac:dyDescent="0.25">
      <c r="A1829">
        <v>3827</v>
      </c>
      <c r="B1829" s="142" t="s">
        <v>1574</v>
      </c>
      <c r="D1829" s="2">
        <v>2</v>
      </c>
      <c r="E1829" s="1">
        <f t="shared" si="52"/>
        <v>2</v>
      </c>
    </row>
    <row r="1830" spans="1:5" x14ac:dyDescent="0.25">
      <c r="A1830">
        <v>3828</v>
      </c>
      <c r="B1830" s="142" t="s">
        <v>1575</v>
      </c>
      <c r="D1830" s="2" t="s">
        <v>22</v>
      </c>
      <c r="E1830" s="1" t="str">
        <f t="shared" si="52"/>
        <v>N/A</v>
      </c>
    </row>
    <row r="1831" spans="1:5" x14ac:dyDescent="0.25">
      <c r="A1831">
        <v>3829</v>
      </c>
      <c r="B1831" s="142" t="s">
        <v>1576</v>
      </c>
      <c r="D1831" s="2">
        <v>25</v>
      </c>
      <c r="E1831" s="1">
        <f t="shared" si="52"/>
        <v>25</v>
      </c>
    </row>
    <row r="1832" spans="1:5" x14ac:dyDescent="0.25">
      <c r="A1832">
        <v>3830</v>
      </c>
      <c r="B1832" s="144" t="s">
        <v>1577</v>
      </c>
      <c r="C1832" s="2">
        <v>2</v>
      </c>
      <c r="D1832" s="2">
        <v>0.5</v>
      </c>
      <c r="E1832" s="1">
        <f t="shared" si="52"/>
        <v>2</v>
      </c>
    </row>
    <row r="1833" spans="1:5" x14ac:dyDescent="0.25">
      <c r="A1833">
        <v>3831</v>
      </c>
      <c r="B1833" s="144" t="s">
        <v>1578</v>
      </c>
      <c r="D1833" s="2" t="s">
        <v>22</v>
      </c>
      <c r="E1833" s="1" t="str">
        <f t="shared" si="52"/>
        <v>N/A</v>
      </c>
    </row>
    <row r="1834" spans="1:5" x14ac:dyDescent="0.25">
      <c r="A1834">
        <v>3832</v>
      </c>
      <c r="B1834" s="142" t="s">
        <v>1579</v>
      </c>
      <c r="D1834" s="2" t="s">
        <v>22</v>
      </c>
      <c r="E1834" s="1" t="str">
        <f t="shared" si="52"/>
        <v>N/A</v>
      </c>
    </row>
    <row r="1835" spans="1:5" x14ac:dyDescent="0.25">
      <c r="A1835">
        <v>3833</v>
      </c>
      <c r="B1835" s="142" t="s">
        <v>1580</v>
      </c>
      <c r="D1835" s="2">
        <v>5</v>
      </c>
      <c r="E1835" s="1">
        <f t="shared" si="52"/>
        <v>5</v>
      </c>
    </row>
    <row r="1836" spans="1:5" x14ac:dyDescent="0.25">
      <c r="A1836">
        <v>3834</v>
      </c>
      <c r="B1836" s="142" t="s">
        <v>1581</v>
      </c>
      <c r="D1836" s="2" t="s">
        <v>22</v>
      </c>
      <c r="E1836" s="1" t="str">
        <f t="shared" si="52"/>
        <v>N/A</v>
      </c>
    </row>
    <row r="1837" spans="1:5" x14ac:dyDescent="0.25">
      <c r="A1837">
        <v>3835</v>
      </c>
      <c r="B1837" s="142" t="s">
        <v>1582</v>
      </c>
      <c r="C1837" s="2">
        <v>0.2</v>
      </c>
      <c r="D1837" s="2">
        <v>0.2</v>
      </c>
      <c r="E1837" s="1">
        <f t="shared" si="52"/>
        <v>0.2</v>
      </c>
    </row>
    <row r="1838" spans="1:5" x14ac:dyDescent="0.25">
      <c r="A1838">
        <v>3836</v>
      </c>
      <c r="B1838" s="142" t="s">
        <v>1583</v>
      </c>
      <c r="D1838" s="2" t="s">
        <v>22</v>
      </c>
      <c r="E1838" s="1" t="str">
        <f t="shared" si="52"/>
        <v>N/A</v>
      </c>
    </row>
    <row r="1839" spans="1:5" x14ac:dyDescent="0.25">
      <c r="A1839">
        <v>3837</v>
      </c>
      <c r="B1839" s="142" t="s">
        <v>1584</v>
      </c>
      <c r="D1839" s="2" t="s">
        <v>22</v>
      </c>
      <c r="E1839" s="1" t="str">
        <f t="shared" si="52"/>
        <v>N/A</v>
      </c>
    </row>
    <row r="1840" spans="1:5" x14ac:dyDescent="0.25">
      <c r="A1840">
        <v>3838</v>
      </c>
      <c r="B1840" s="142" t="s">
        <v>1585</v>
      </c>
      <c r="C1840" s="2">
        <v>13</v>
      </c>
      <c r="D1840" s="2">
        <v>39</v>
      </c>
      <c r="E1840" s="1">
        <f t="shared" si="52"/>
        <v>39</v>
      </c>
    </row>
    <row r="1841" spans="1:5" x14ac:dyDescent="0.25">
      <c r="A1841">
        <v>3839</v>
      </c>
      <c r="B1841" s="142" t="s">
        <v>1586</v>
      </c>
      <c r="C1841" s="2">
        <v>20</v>
      </c>
      <c r="D1841" s="2">
        <v>20</v>
      </c>
      <c r="E1841" s="1">
        <f t="shared" si="52"/>
        <v>20</v>
      </c>
    </row>
    <row r="1842" spans="1:5" x14ac:dyDescent="0.25">
      <c r="A1842">
        <v>3840</v>
      </c>
      <c r="B1842" s="142" t="s">
        <v>1587</v>
      </c>
      <c r="C1842" s="2">
        <v>25</v>
      </c>
      <c r="D1842" s="2">
        <v>5</v>
      </c>
      <c r="E1842" s="1">
        <f t="shared" si="52"/>
        <v>25</v>
      </c>
    </row>
    <row r="1843" spans="1:5" x14ac:dyDescent="0.25">
      <c r="A1843">
        <v>3841</v>
      </c>
      <c r="B1843" s="142" t="s">
        <v>13162</v>
      </c>
      <c r="C1843" s="2">
        <v>20</v>
      </c>
      <c r="D1843" s="2">
        <v>10</v>
      </c>
      <c r="E1843" s="1">
        <f t="shared" si="52"/>
        <v>20</v>
      </c>
    </row>
    <row r="1844" spans="1:5" x14ac:dyDescent="0.25">
      <c r="A1844">
        <v>3842</v>
      </c>
      <c r="B1844" s="144" t="s">
        <v>1588</v>
      </c>
      <c r="D1844" s="2">
        <v>5</v>
      </c>
      <c r="E1844" s="1">
        <f t="shared" si="52"/>
        <v>5</v>
      </c>
    </row>
    <row r="1845" spans="1:5" x14ac:dyDescent="0.25">
      <c r="A1845">
        <v>3843</v>
      </c>
      <c r="B1845" s="142" t="s">
        <v>1589</v>
      </c>
      <c r="D1845" s="2">
        <v>5</v>
      </c>
      <c r="E1845" s="1">
        <f t="shared" si="52"/>
        <v>5</v>
      </c>
    </row>
    <row r="1846" spans="1:5" x14ac:dyDescent="0.25">
      <c r="A1846">
        <v>3844</v>
      </c>
      <c r="B1846" s="160" t="s">
        <v>13163</v>
      </c>
      <c r="D1846" s="2">
        <v>1</v>
      </c>
      <c r="E1846" s="1">
        <f t="shared" si="52"/>
        <v>1</v>
      </c>
    </row>
    <row r="1847" spans="1:5" x14ac:dyDescent="0.25">
      <c r="A1847">
        <v>3845</v>
      </c>
      <c r="B1847" s="160" t="s">
        <v>13164</v>
      </c>
      <c r="D1847" s="2">
        <v>1</v>
      </c>
      <c r="E1847" s="1">
        <f t="shared" si="52"/>
        <v>1</v>
      </c>
    </row>
    <row r="1848" spans="1:5" x14ac:dyDescent="0.25">
      <c r="A1848">
        <v>3846</v>
      </c>
      <c r="B1848" s="144" t="s">
        <v>1590</v>
      </c>
      <c r="C1848" s="2">
        <v>11.8</v>
      </c>
      <c r="D1848" s="2">
        <v>56</v>
      </c>
      <c r="E1848" s="1" t="s">
        <v>13249</v>
      </c>
    </row>
    <row r="1849" spans="1:5" x14ac:dyDescent="0.25">
      <c r="A1849">
        <v>3847</v>
      </c>
      <c r="B1849" s="144" t="s">
        <v>12931</v>
      </c>
      <c r="C1849" s="2">
        <v>600</v>
      </c>
      <c r="D1849" s="2">
        <v>600</v>
      </c>
      <c r="E1849" s="1">
        <f t="shared" si="52"/>
        <v>600</v>
      </c>
    </row>
    <row r="1850" spans="1:5" x14ac:dyDescent="0.25">
      <c r="A1850">
        <v>3848</v>
      </c>
      <c r="B1850" s="160" t="s">
        <v>13165</v>
      </c>
      <c r="C1850" s="2">
        <v>20</v>
      </c>
      <c r="D1850" s="2">
        <v>10</v>
      </c>
      <c r="E1850" s="1">
        <f t="shared" si="52"/>
        <v>20</v>
      </c>
    </row>
    <row r="1851" spans="1:5" x14ac:dyDescent="0.25">
      <c r="A1851" s="138">
        <v>3849</v>
      </c>
      <c r="B1851" s="160" t="s">
        <v>13166</v>
      </c>
      <c r="C1851" s="2">
        <v>500</v>
      </c>
      <c r="D1851" s="2">
        <v>500</v>
      </c>
      <c r="E1851" s="1">
        <f t="shared" si="52"/>
        <v>500</v>
      </c>
    </row>
    <row r="1852" spans="1:5" x14ac:dyDescent="0.25">
      <c r="A1852" s="138">
        <v>3850</v>
      </c>
      <c r="B1852" s="144" t="s">
        <v>1591</v>
      </c>
      <c r="C1852" s="2">
        <v>0.1</v>
      </c>
      <c r="D1852" s="2">
        <v>0.05</v>
      </c>
      <c r="E1852" s="1">
        <f t="shared" si="52"/>
        <v>0.1</v>
      </c>
    </row>
    <row r="1853" spans="1:5" x14ac:dyDescent="0.25">
      <c r="A1853" s="138">
        <v>3851</v>
      </c>
      <c r="B1853" s="144" t="s">
        <v>1592</v>
      </c>
      <c r="C1853" s="2">
        <v>0.1</v>
      </c>
      <c r="D1853" s="2">
        <v>0.05</v>
      </c>
      <c r="E1853" s="1">
        <f t="shared" si="52"/>
        <v>0.1</v>
      </c>
    </row>
    <row r="1854" spans="1:5" x14ac:dyDescent="0.25">
      <c r="A1854" s="138">
        <v>3852</v>
      </c>
      <c r="B1854" s="144" t="s">
        <v>1593</v>
      </c>
      <c r="C1854" s="2">
        <v>0.1</v>
      </c>
      <c r="D1854" s="2">
        <v>0.05</v>
      </c>
      <c r="E1854" s="1">
        <f t="shared" si="52"/>
        <v>0.1</v>
      </c>
    </row>
    <row r="1855" spans="1:5" x14ac:dyDescent="0.25">
      <c r="A1855" s="138">
        <v>3853</v>
      </c>
      <c r="B1855" s="144" t="s">
        <v>1594</v>
      </c>
      <c r="C1855" s="2">
        <v>0.1</v>
      </c>
      <c r="D1855" s="2">
        <v>0.05</v>
      </c>
      <c r="E1855" s="1">
        <f t="shared" si="52"/>
        <v>0.1</v>
      </c>
    </row>
    <row r="1856" spans="1:5" x14ac:dyDescent="0.25">
      <c r="A1856" s="138">
        <v>3854</v>
      </c>
      <c r="B1856" s="144" t="s">
        <v>1595</v>
      </c>
      <c r="D1856" s="2">
        <v>0.02</v>
      </c>
      <c r="E1856" s="1">
        <f t="shared" si="52"/>
        <v>0.02</v>
      </c>
    </row>
    <row r="1857" spans="1:5" x14ac:dyDescent="0.25">
      <c r="A1857" s="138">
        <v>3855</v>
      </c>
      <c r="B1857" s="144" t="s">
        <v>1596</v>
      </c>
      <c r="C1857" s="2">
        <v>0.08</v>
      </c>
      <c r="D1857" s="2">
        <v>5</v>
      </c>
      <c r="E1857" s="1">
        <f t="shared" si="52"/>
        <v>5</v>
      </c>
    </row>
    <row r="1858" spans="1:5" x14ac:dyDescent="0.25">
      <c r="A1858" s="138">
        <v>3856</v>
      </c>
      <c r="B1858" s="144" t="s">
        <v>1597</v>
      </c>
      <c r="D1858" s="2">
        <v>3</v>
      </c>
      <c r="E1858" s="1">
        <f t="shared" si="52"/>
        <v>3</v>
      </c>
    </row>
    <row r="1859" spans="1:5" x14ac:dyDescent="0.25">
      <c r="A1859">
        <v>3857</v>
      </c>
      <c r="B1859" s="160" t="s">
        <v>13167</v>
      </c>
      <c r="D1859" s="2">
        <v>5</v>
      </c>
      <c r="E1859" s="1">
        <f t="shared" si="52"/>
        <v>5</v>
      </c>
    </row>
    <row r="1860" spans="1:5" x14ac:dyDescent="0.25">
      <c r="A1860">
        <v>3858</v>
      </c>
      <c r="B1860" s="144" t="s">
        <v>1598</v>
      </c>
      <c r="D1860" s="2">
        <v>5</v>
      </c>
      <c r="E1860" s="1">
        <f t="shared" si="52"/>
        <v>5</v>
      </c>
    </row>
    <row r="1861" spans="1:5" x14ac:dyDescent="0.25">
      <c r="A1861">
        <v>3859</v>
      </c>
      <c r="B1861" s="144" t="s">
        <v>13168</v>
      </c>
      <c r="C1861" s="2">
        <v>4</v>
      </c>
      <c r="D1861" s="2">
        <v>2</v>
      </c>
      <c r="E1861" s="1">
        <f t="shared" si="52"/>
        <v>4</v>
      </c>
    </row>
    <row r="1862" spans="1:5" x14ac:dyDescent="0.25">
      <c r="A1862">
        <v>3860</v>
      </c>
      <c r="B1862" s="144" t="s">
        <v>1599</v>
      </c>
      <c r="C1862" s="2">
        <v>2</v>
      </c>
      <c r="D1862" s="2">
        <v>2</v>
      </c>
      <c r="E1862" s="1">
        <f t="shared" si="52"/>
        <v>2</v>
      </c>
    </row>
    <row r="1863" spans="1:5" x14ac:dyDescent="0.25">
      <c r="A1863">
        <v>3861</v>
      </c>
      <c r="B1863" s="144" t="s">
        <v>1600</v>
      </c>
      <c r="D1863" s="2">
        <v>2</v>
      </c>
      <c r="E1863" s="1">
        <f t="shared" si="52"/>
        <v>2</v>
      </c>
    </row>
    <row r="1864" spans="1:5" x14ac:dyDescent="0.25">
      <c r="A1864">
        <v>3862</v>
      </c>
      <c r="B1864" s="160" t="s">
        <v>13169</v>
      </c>
      <c r="D1864" s="2">
        <v>5</v>
      </c>
      <c r="E1864" s="1">
        <f t="shared" si="52"/>
        <v>5</v>
      </c>
    </row>
    <row r="1865" spans="1:5" x14ac:dyDescent="0.25">
      <c r="A1865">
        <v>3863</v>
      </c>
      <c r="B1865" s="144" t="s">
        <v>1601</v>
      </c>
      <c r="C1865" s="2">
        <v>10</v>
      </c>
      <c r="D1865" s="2">
        <v>5</v>
      </c>
      <c r="E1865" s="1">
        <f t="shared" si="52"/>
        <v>10</v>
      </c>
    </row>
    <row r="1866" spans="1:5" x14ac:dyDescent="0.25">
      <c r="A1866">
        <v>3864</v>
      </c>
      <c r="B1866" s="160" t="s">
        <v>13170</v>
      </c>
      <c r="C1866" s="2">
        <v>1.4999999999999999E-2</v>
      </c>
      <c r="D1866" s="2">
        <v>5</v>
      </c>
      <c r="E1866" s="1">
        <f t="shared" si="52"/>
        <v>5</v>
      </c>
    </row>
    <row r="1867" spans="1:5" x14ac:dyDescent="0.25">
      <c r="A1867">
        <v>3865</v>
      </c>
      <c r="B1867" s="144" t="s">
        <v>1602</v>
      </c>
      <c r="D1867" s="2">
        <v>2</v>
      </c>
      <c r="E1867" s="1">
        <f t="shared" si="52"/>
        <v>2</v>
      </c>
    </row>
    <row r="1868" spans="1:5" x14ac:dyDescent="0.25">
      <c r="A1868">
        <v>3866</v>
      </c>
      <c r="B1868" s="144" t="s">
        <v>1603</v>
      </c>
      <c r="D1868" s="2">
        <v>0.5</v>
      </c>
      <c r="E1868" s="1">
        <f t="shared" si="52"/>
        <v>0.5</v>
      </c>
    </row>
    <row r="1869" spans="1:5" x14ac:dyDescent="0.25">
      <c r="A1869">
        <v>3867</v>
      </c>
      <c r="B1869" s="160" t="s">
        <v>13171</v>
      </c>
      <c r="D1869" s="2">
        <v>5</v>
      </c>
      <c r="E1869" s="1">
        <f t="shared" si="52"/>
        <v>5</v>
      </c>
    </row>
    <row r="1870" spans="1:5" x14ac:dyDescent="0.25">
      <c r="A1870">
        <v>3868</v>
      </c>
      <c r="B1870" s="144" t="s">
        <v>1604</v>
      </c>
      <c r="D1870" s="2">
        <v>1</v>
      </c>
      <c r="E1870" s="1">
        <f t="shared" si="52"/>
        <v>1</v>
      </c>
    </row>
    <row r="1871" spans="1:5" x14ac:dyDescent="0.25">
      <c r="A1871">
        <v>3869</v>
      </c>
      <c r="B1871" s="144" t="s">
        <v>1605</v>
      </c>
      <c r="C1871" s="2">
        <v>10</v>
      </c>
      <c r="D1871" s="2">
        <v>10</v>
      </c>
      <c r="E1871" s="1">
        <f t="shared" si="52"/>
        <v>10</v>
      </c>
    </row>
    <row r="1872" spans="1:5" x14ac:dyDescent="0.25">
      <c r="A1872">
        <v>3870</v>
      </c>
      <c r="B1872" s="144" t="s">
        <v>1606</v>
      </c>
      <c r="C1872" s="2">
        <v>5</v>
      </c>
      <c r="D1872" s="2">
        <v>10</v>
      </c>
      <c r="E1872" s="1">
        <f t="shared" si="52"/>
        <v>10</v>
      </c>
    </row>
    <row r="1873" spans="1:5" x14ac:dyDescent="0.25">
      <c r="A1873">
        <v>3871</v>
      </c>
      <c r="B1873" s="144" t="s">
        <v>1607</v>
      </c>
      <c r="C1873" s="2">
        <v>5</v>
      </c>
      <c r="D1873" s="2">
        <v>5</v>
      </c>
      <c r="E1873" s="1">
        <f t="shared" si="52"/>
        <v>5</v>
      </c>
    </row>
    <row r="1874" spans="1:5" x14ac:dyDescent="0.25">
      <c r="A1874">
        <v>3872</v>
      </c>
      <c r="B1874" s="144" t="s">
        <v>1608</v>
      </c>
      <c r="D1874" s="2">
        <v>2</v>
      </c>
      <c r="E1874" s="1">
        <f t="shared" si="52"/>
        <v>2</v>
      </c>
    </row>
    <row r="1875" spans="1:5" x14ac:dyDescent="0.25">
      <c r="A1875">
        <v>3873</v>
      </c>
      <c r="B1875" s="144" t="s">
        <v>1609</v>
      </c>
      <c r="D1875" s="2">
        <v>2</v>
      </c>
      <c r="E1875" s="1">
        <f t="shared" si="52"/>
        <v>2</v>
      </c>
    </row>
    <row r="1876" spans="1:5" x14ac:dyDescent="0.25">
      <c r="A1876">
        <v>3874</v>
      </c>
      <c r="B1876" s="144" t="s">
        <v>1610</v>
      </c>
      <c r="D1876" s="2">
        <v>5</v>
      </c>
      <c r="E1876" s="1">
        <f t="shared" si="52"/>
        <v>5</v>
      </c>
    </row>
    <row r="1877" spans="1:5" x14ac:dyDescent="0.25">
      <c r="A1877">
        <v>3875</v>
      </c>
      <c r="B1877" s="144" t="s">
        <v>1611</v>
      </c>
      <c r="D1877" s="2">
        <v>5</v>
      </c>
      <c r="E1877" s="1">
        <f t="shared" si="52"/>
        <v>5</v>
      </c>
    </row>
    <row r="1878" spans="1:5" x14ac:dyDescent="0.25">
      <c r="A1878">
        <v>3876</v>
      </c>
      <c r="B1878" s="160" t="s">
        <v>13172</v>
      </c>
      <c r="D1878" s="2">
        <v>5</v>
      </c>
      <c r="E1878" s="1">
        <f t="shared" si="52"/>
        <v>5</v>
      </c>
    </row>
    <row r="1879" spans="1:5" x14ac:dyDescent="0.25">
      <c r="A1879">
        <v>3877</v>
      </c>
      <c r="B1879" s="144" t="s">
        <v>1612</v>
      </c>
      <c r="C1879" s="2">
        <v>1</v>
      </c>
      <c r="D1879" s="2">
        <v>0.1</v>
      </c>
      <c r="E1879" s="1">
        <f t="shared" si="52"/>
        <v>1</v>
      </c>
    </row>
    <row r="1880" spans="1:5" x14ac:dyDescent="0.25">
      <c r="A1880">
        <v>3878</v>
      </c>
      <c r="B1880" s="160" t="s">
        <v>13173</v>
      </c>
      <c r="C1880" s="2">
        <v>2</v>
      </c>
      <c r="D1880" s="2">
        <v>2</v>
      </c>
      <c r="E1880" s="1">
        <f t="shared" si="52"/>
        <v>2</v>
      </c>
    </row>
    <row r="1881" spans="1:5" x14ac:dyDescent="0.25">
      <c r="A1881">
        <v>3879</v>
      </c>
      <c r="B1881" s="144" t="s">
        <v>1613</v>
      </c>
      <c r="D1881" s="2" t="s">
        <v>22</v>
      </c>
      <c r="E1881" s="1" t="str">
        <f t="shared" si="52"/>
        <v>N/A</v>
      </c>
    </row>
    <row r="1882" spans="1:5" x14ac:dyDescent="0.25">
      <c r="A1882">
        <v>3880</v>
      </c>
      <c r="B1882" s="144" t="s">
        <v>1614</v>
      </c>
      <c r="D1882" s="2" t="s">
        <v>22</v>
      </c>
      <c r="E1882" s="1" t="str">
        <f t="shared" si="52"/>
        <v>N/A</v>
      </c>
    </row>
    <row r="1883" spans="1:5" x14ac:dyDescent="0.25">
      <c r="A1883">
        <v>3881</v>
      </c>
      <c r="B1883" s="144" t="s">
        <v>1615</v>
      </c>
      <c r="D1883" s="2" t="s">
        <v>22</v>
      </c>
      <c r="E1883" s="1" t="str">
        <f t="shared" si="52"/>
        <v>N/A</v>
      </c>
    </row>
    <row r="1884" spans="1:5" x14ac:dyDescent="0.25">
      <c r="A1884">
        <v>3882</v>
      </c>
      <c r="B1884" s="144" t="s">
        <v>1616</v>
      </c>
      <c r="D1884" s="2">
        <v>0.5</v>
      </c>
      <c r="E1884" s="1">
        <f t="shared" si="52"/>
        <v>0.5</v>
      </c>
    </row>
    <row r="1885" spans="1:5" x14ac:dyDescent="0.25">
      <c r="A1885">
        <v>3883</v>
      </c>
      <c r="B1885" s="144" t="s">
        <v>1617</v>
      </c>
      <c r="C1885" s="2">
        <v>0.2</v>
      </c>
      <c r="D1885" s="2">
        <v>0.2</v>
      </c>
      <c r="E1885" s="1">
        <f t="shared" si="52"/>
        <v>0.2</v>
      </c>
    </row>
    <row r="1886" spans="1:5" x14ac:dyDescent="0.25">
      <c r="A1886">
        <v>3884</v>
      </c>
      <c r="B1886" s="144" t="s">
        <v>13174</v>
      </c>
      <c r="C1886" s="2">
        <v>0.2</v>
      </c>
      <c r="D1886" s="2">
        <v>0.5</v>
      </c>
      <c r="E1886" s="1">
        <f t="shared" si="52"/>
        <v>0.5</v>
      </c>
    </row>
    <row r="1887" spans="1:5" x14ac:dyDescent="0.25">
      <c r="A1887">
        <v>3885</v>
      </c>
      <c r="B1887" s="144" t="s">
        <v>1618</v>
      </c>
      <c r="C1887" s="2">
        <v>0.2</v>
      </c>
      <c r="D1887" s="2">
        <v>0.5</v>
      </c>
      <c r="E1887" s="1">
        <f t="shared" si="52"/>
        <v>0.5</v>
      </c>
    </row>
    <row r="1888" spans="1:5" x14ac:dyDescent="0.25">
      <c r="A1888">
        <v>3886</v>
      </c>
      <c r="B1888" s="144" t="s">
        <v>1619</v>
      </c>
      <c r="C1888" s="2">
        <v>10</v>
      </c>
      <c r="D1888" s="2">
        <v>5</v>
      </c>
      <c r="E1888" s="1">
        <f t="shared" si="52"/>
        <v>10</v>
      </c>
    </row>
    <row r="1889" spans="1:5" x14ac:dyDescent="0.25">
      <c r="A1889" s="138">
        <v>3887</v>
      </c>
      <c r="B1889" s="144" t="s">
        <v>13175</v>
      </c>
      <c r="D1889" s="2" t="s">
        <v>22</v>
      </c>
      <c r="E1889" s="1" t="str">
        <f t="shared" si="52"/>
        <v>N/A</v>
      </c>
    </row>
    <row r="1890" spans="1:5" x14ac:dyDescent="0.25">
      <c r="A1890" s="138">
        <v>3888</v>
      </c>
      <c r="B1890" s="144" t="s">
        <v>1620</v>
      </c>
      <c r="C1890" s="163">
        <v>15</v>
      </c>
      <c r="D1890" s="163">
        <v>5</v>
      </c>
      <c r="E1890" s="140">
        <f t="shared" ref="E1890:E1902" si="53">IF(C1890&gt;D1890,C1890,D1890)</f>
        <v>15</v>
      </c>
    </row>
    <row r="1891" spans="1:5" x14ac:dyDescent="0.25">
      <c r="A1891" s="138">
        <v>3889</v>
      </c>
      <c r="B1891" s="144" t="s">
        <v>1621</v>
      </c>
      <c r="D1891" s="2">
        <v>25</v>
      </c>
      <c r="E1891" s="1">
        <f t="shared" si="53"/>
        <v>25</v>
      </c>
    </row>
    <row r="1892" spans="1:5" x14ac:dyDescent="0.25">
      <c r="A1892" s="138">
        <v>3890</v>
      </c>
      <c r="B1892" s="144" t="s">
        <v>1622</v>
      </c>
      <c r="C1892" s="2">
        <v>5</v>
      </c>
      <c r="D1892" s="2">
        <v>2</v>
      </c>
      <c r="E1892" s="1">
        <f t="shared" si="53"/>
        <v>5</v>
      </c>
    </row>
    <row r="1893" spans="1:5" x14ac:dyDescent="0.25">
      <c r="A1893">
        <v>3891</v>
      </c>
      <c r="B1893" s="142" t="s">
        <v>1623</v>
      </c>
      <c r="D1893" s="2">
        <v>5</v>
      </c>
      <c r="E1893" s="1">
        <f t="shared" si="53"/>
        <v>5</v>
      </c>
    </row>
    <row r="1894" spans="1:5" x14ac:dyDescent="0.25">
      <c r="A1894">
        <v>3892</v>
      </c>
      <c r="B1894" s="142" t="s">
        <v>1624</v>
      </c>
      <c r="D1894" s="2">
        <v>10</v>
      </c>
      <c r="E1894" s="1">
        <f t="shared" si="53"/>
        <v>10</v>
      </c>
    </row>
    <row r="1895" spans="1:5" x14ac:dyDescent="0.25">
      <c r="A1895">
        <v>3893</v>
      </c>
      <c r="B1895" s="142" t="s">
        <v>1625</v>
      </c>
      <c r="C1895" s="2">
        <v>20</v>
      </c>
      <c r="D1895" s="2">
        <v>10</v>
      </c>
      <c r="E1895" s="1">
        <f t="shared" si="53"/>
        <v>20</v>
      </c>
    </row>
    <row r="1896" spans="1:5" x14ac:dyDescent="0.25">
      <c r="A1896">
        <v>3894</v>
      </c>
      <c r="B1896" s="142" t="s">
        <v>1626</v>
      </c>
      <c r="C1896" s="2">
        <v>0.05</v>
      </c>
      <c r="D1896" s="2">
        <v>0.01</v>
      </c>
      <c r="E1896" s="1">
        <f t="shared" si="53"/>
        <v>0.05</v>
      </c>
    </row>
    <row r="1897" spans="1:5" x14ac:dyDescent="0.25">
      <c r="A1897">
        <v>3895</v>
      </c>
      <c r="B1897" s="142" t="s">
        <v>1627</v>
      </c>
      <c r="C1897" s="2">
        <v>0.05</v>
      </c>
      <c r="D1897" s="2">
        <v>0.01</v>
      </c>
      <c r="E1897" s="1">
        <f t="shared" si="53"/>
        <v>0.05</v>
      </c>
    </row>
    <row r="1898" spans="1:5" x14ac:dyDescent="0.25">
      <c r="A1898">
        <v>3896</v>
      </c>
      <c r="B1898" s="142" t="s">
        <v>1628</v>
      </c>
      <c r="C1898" s="2">
        <v>0.05</v>
      </c>
      <c r="D1898" s="2">
        <v>5</v>
      </c>
      <c r="E1898" s="1">
        <f t="shared" si="53"/>
        <v>5</v>
      </c>
    </row>
    <row r="1899" spans="1:5" x14ac:dyDescent="0.25">
      <c r="A1899">
        <v>3898</v>
      </c>
      <c r="B1899" s="142" t="s">
        <v>1629</v>
      </c>
      <c r="C1899" s="2">
        <v>5.0000000000000001E-3</v>
      </c>
      <c r="D1899" s="154">
        <v>2.5000000000000001E-3</v>
      </c>
      <c r="E1899" s="1">
        <f t="shared" si="53"/>
        <v>5.0000000000000001E-3</v>
      </c>
    </row>
    <row r="1900" spans="1:5" x14ac:dyDescent="0.25">
      <c r="A1900">
        <v>3899</v>
      </c>
      <c r="B1900" s="142" t="s">
        <v>1630</v>
      </c>
      <c r="C1900" s="2">
        <v>182.2</v>
      </c>
      <c r="D1900" s="2">
        <v>137.19999999999999</v>
      </c>
      <c r="E1900" s="1">
        <f t="shared" si="53"/>
        <v>182.2</v>
      </c>
    </row>
    <row r="1901" spans="1:5" x14ac:dyDescent="0.25">
      <c r="A1901">
        <v>3900</v>
      </c>
      <c r="B1901" s="142" t="s">
        <v>1631</v>
      </c>
      <c r="C1901" s="2">
        <v>0</v>
      </c>
      <c r="D1901" s="2">
        <v>500</v>
      </c>
      <c r="E1901" s="1">
        <f t="shared" si="53"/>
        <v>500</v>
      </c>
    </row>
    <row r="1902" spans="1:5" x14ac:dyDescent="0.25">
      <c r="A1902">
        <v>3901</v>
      </c>
      <c r="B1902" s="142" t="s">
        <v>1632</v>
      </c>
      <c r="D1902" s="2" t="s">
        <v>22</v>
      </c>
      <c r="E1902" s="1" t="str">
        <f t="shared" si="53"/>
        <v>N/A</v>
      </c>
    </row>
    <row r="1903" spans="1:5" x14ac:dyDescent="0.25">
      <c r="A1903">
        <v>3902</v>
      </c>
      <c r="B1903" s="142" t="s">
        <v>1633</v>
      </c>
      <c r="C1903" s="2">
        <v>50</v>
      </c>
      <c r="D1903" s="2">
        <v>30</v>
      </c>
      <c r="E1903" s="1" t="s">
        <v>13246</v>
      </c>
    </row>
    <row r="1904" spans="1:5" x14ac:dyDescent="0.25">
      <c r="A1904">
        <v>3903</v>
      </c>
      <c r="B1904" s="144" t="s">
        <v>1634</v>
      </c>
      <c r="C1904" s="2">
        <v>0.5</v>
      </c>
      <c r="D1904" s="2">
        <v>0.5</v>
      </c>
      <c r="E1904" s="1">
        <f t="shared" ref="E1904:E1941" si="54">IF(C1904&gt;D1904,C1904,D1904)</f>
        <v>0.5</v>
      </c>
    </row>
    <row r="1905" spans="1:5" x14ac:dyDescent="0.25">
      <c r="A1905">
        <v>3906</v>
      </c>
      <c r="B1905" s="142" t="s">
        <v>1635</v>
      </c>
      <c r="D1905" s="2" t="s">
        <v>22</v>
      </c>
      <c r="E1905" s="1" t="str">
        <f t="shared" si="54"/>
        <v>N/A</v>
      </c>
    </row>
    <row r="1906" spans="1:5" x14ac:dyDescent="0.25">
      <c r="A1906">
        <v>3907</v>
      </c>
      <c r="B1906" s="144" t="s">
        <v>1636</v>
      </c>
      <c r="D1906" s="2">
        <v>1</v>
      </c>
      <c r="E1906" s="1">
        <f t="shared" si="54"/>
        <v>1</v>
      </c>
    </row>
    <row r="1907" spans="1:5" x14ac:dyDescent="0.25">
      <c r="A1907">
        <v>3908</v>
      </c>
      <c r="B1907" s="160" t="s">
        <v>13176</v>
      </c>
      <c r="D1907" s="2">
        <v>5</v>
      </c>
      <c r="E1907" s="1">
        <f t="shared" si="54"/>
        <v>5</v>
      </c>
    </row>
    <row r="1908" spans="1:5" x14ac:dyDescent="0.25">
      <c r="A1908">
        <v>3909</v>
      </c>
      <c r="B1908" s="144" t="s">
        <v>1637</v>
      </c>
      <c r="D1908" s="2">
        <v>5</v>
      </c>
      <c r="E1908" s="1">
        <f t="shared" si="54"/>
        <v>5</v>
      </c>
    </row>
    <row r="1909" spans="1:5" x14ac:dyDescent="0.25">
      <c r="A1909">
        <v>3910</v>
      </c>
      <c r="B1909" s="144" t="s">
        <v>1638</v>
      </c>
      <c r="D1909" s="2">
        <v>2</v>
      </c>
      <c r="E1909" s="1">
        <f t="shared" si="54"/>
        <v>2</v>
      </c>
    </row>
    <row r="1910" spans="1:5" x14ac:dyDescent="0.25">
      <c r="A1910">
        <v>3911</v>
      </c>
      <c r="B1910" s="142" t="s">
        <v>13177</v>
      </c>
      <c r="C1910" s="2">
        <v>0.5</v>
      </c>
      <c r="D1910" s="2">
        <v>2</v>
      </c>
      <c r="E1910" s="1">
        <f t="shared" si="54"/>
        <v>2</v>
      </c>
    </row>
    <row r="1911" spans="1:5" x14ac:dyDescent="0.25">
      <c r="A1911">
        <v>3912</v>
      </c>
      <c r="B1911" s="144" t="s">
        <v>1639</v>
      </c>
      <c r="D1911" s="2" t="s">
        <v>22</v>
      </c>
      <c r="E1911" s="1" t="str">
        <f t="shared" si="54"/>
        <v>N/A</v>
      </c>
    </row>
    <row r="1912" spans="1:5" x14ac:dyDescent="0.25">
      <c r="A1912">
        <v>3913</v>
      </c>
      <c r="B1912" s="144" t="s">
        <v>1640</v>
      </c>
      <c r="C1912" s="2">
        <v>2</v>
      </c>
      <c r="D1912" s="2">
        <v>5</v>
      </c>
      <c r="E1912" s="1">
        <f t="shared" si="54"/>
        <v>5</v>
      </c>
    </row>
    <row r="1913" spans="1:5" x14ac:dyDescent="0.25">
      <c r="A1913">
        <v>3914</v>
      </c>
      <c r="B1913" s="144" t="s">
        <v>1641</v>
      </c>
      <c r="C1913" s="2">
        <v>5</v>
      </c>
      <c r="D1913" s="2">
        <v>5</v>
      </c>
      <c r="E1913" s="1">
        <f t="shared" si="54"/>
        <v>5</v>
      </c>
    </row>
    <row r="1914" spans="1:5" x14ac:dyDescent="0.25">
      <c r="A1914">
        <v>3915</v>
      </c>
      <c r="B1914" s="142" t="s">
        <v>1642</v>
      </c>
      <c r="C1914" s="2">
        <v>0.5</v>
      </c>
      <c r="D1914" s="2">
        <v>1</v>
      </c>
      <c r="E1914" s="1">
        <f t="shared" si="54"/>
        <v>1</v>
      </c>
    </row>
    <row r="1915" spans="1:5" x14ac:dyDescent="0.25">
      <c r="A1915">
        <v>3916</v>
      </c>
      <c r="B1915" s="142" t="s">
        <v>1643</v>
      </c>
      <c r="C1915" s="2">
        <v>0.5</v>
      </c>
      <c r="D1915" s="2">
        <v>1</v>
      </c>
      <c r="E1915" s="1">
        <f t="shared" si="54"/>
        <v>1</v>
      </c>
    </row>
    <row r="1916" spans="1:5" x14ac:dyDescent="0.25">
      <c r="A1916">
        <v>3917</v>
      </c>
      <c r="B1916" s="142" t="s">
        <v>13178</v>
      </c>
      <c r="D1916" s="2">
        <v>1</v>
      </c>
      <c r="E1916" s="1">
        <f t="shared" si="54"/>
        <v>1</v>
      </c>
    </row>
    <row r="1917" spans="1:5" x14ac:dyDescent="0.25">
      <c r="A1917">
        <v>3918</v>
      </c>
      <c r="B1917" s="142" t="s">
        <v>1644</v>
      </c>
      <c r="D1917" s="2">
        <v>0.5</v>
      </c>
      <c r="E1917" s="1">
        <f t="shared" si="54"/>
        <v>0.5</v>
      </c>
    </row>
    <row r="1918" spans="1:5" x14ac:dyDescent="0.25">
      <c r="A1918">
        <v>3919</v>
      </c>
      <c r="B1918" s="142" t="s">
        <v>1645</v>
      </c>
      <c r="C1918" s="2">
        <v>1</v>
      </c>
      <c r="D1918" s="2">
        <v>3</v>
      </c>
      <c r="E1918" s="1">
        <f t="shared" si="54"/>
        <v>3</v>
      </c>
    </row>
    <row r="1919" spans="1:5" x14ac:dyDescent="0.25">
      <c r="A1919">
        <v>3919</v>
      </c>
      <c r="B1919" s="142" t="s">
        <v>1645</v>
      </c>
      <c r="C1919" s="2">
        <v>1</v>
      </c>
      <c r="D1919" s="2">
        <v>3</v>
      </c>
      <c r="E1919" s="1">
        <f t="shared" si="54"/>
        <v>3</v>
      </c>
    </row>
    <row r="1920" spans="1:5" x14ac:dyDescent="0.25">
      <c r="A1920">
        <v>3920</v>
      </c>
      <c r="B1920" s="142" t="s">
        <v>13179</v>
      </c>
      <c r="D1920" s="2">
        <v>1.5</v>
      </c>
      <c r="E1920" s="1">
        <f t="shared" si="54"/>
        <v>1.5</v>
      </c>
    </row>
    <row r="1921" spans="1:5" x14ac:dyDescent="0.25">
      <c r="A1921">
        <v>3921</v>
      </c>
      <c r="B1921" s="160" t="s">
        <v>13180</v>
      </c>
      <c r="C1921" s="2">
        <v>5</v>
      </c>
      <c r="D1921" s="2">
        <v>3</v>
      </c>
      <c r="E1921" s="1">
        <f t="shared" si="54"/>
        <v>5</v>
      </c>
    </row>
    <row r="1922" spans="1:5" x14ac:dyDescent="0.25">
      <c r="A1922">
        <v>3922</v>
      </c>
      <c r="B1922" s="144" t="s">
        <v>1646</v>
      </c>
      <c r="C1922" s="2">
        <v>1</v>
      </c>
      <c r="D1922" s="2">
        <v>6</v>
      </c>
      <c r="E1922" s="1">
        <f t="shared" si="54"/>
        <v>6</v>
      </c>
    </row>
    <row r="1923" spans="1:5" x14ac:dyDescent="0.25">
      <c r="A1923">
        <v>3923</v>
      </c>
      <c r="B1923" s="144" t="s">
        <v>1647</v>
      </c>
      <c r="C1923" s="2">
        <v>1</v>
      </c>
      <c r="D1923" s="2">
        <v>3</v>
      </c>
      <c r="E1923" s="1">
        <f t="shared" si="54"/>
        <v>3</v>
      </c>
    </row>
    <row r="1924" spans="1:5" x14ac:dyDescent="0.25">
      <c r="A1924">
        <v>3924</v>
      </c>
      <c r="B1924" s="144" t="s">
        <v>1648</v>
      </c>
      <c r="D1924" s="2">
        <v>10</v>
      </c>
      <c r="E1924" s="1">
        <f t="shared" si="54"/>
        <v>10</v>
      </c>
    </row>
    <row r="1925" spans="1:5" x14ac:dyDescent="0.25">
      <c r="A1925">
        <v>3925</v>
      </c>
      <c r="B1925" s="144" t="s">
        <v>1649</v>
      </c>
      <c r="C1925" s="2">
        <v>8</v>
      </c>
      <c r="E1925" s="1">
        <f t="shared" si="54"/>
        <v>8</v>
      </c>
    </row>
    <row r="1926" spans="1:5" x14ac:dyDescent="0.25">
      <c r="A1926">
        <v>3926</v>
      </c>
      <c r="B1926" s="160" t="s">
        <v>13181</v>
      </c>
      <c r="D1926" s="159">
        <v>4</v>
      </c>
      <c r="E1926" s="1">
        <f t="shared" si="54"/>
        <v>4</v>
      </c>
    </row>
    <row r="1927" spans="1:5" x14ac:dyDescent="0.25">
      <c r="A1927">
        <v>3927</v>
      </c>
      <c r="B1927" s="160" t="s">
        <v>13182</v>
      </c>
      <c r="D1927" s="2">
        <v>4</v>
      </c>
      <c r="E1927" s="1">
        <f t="shared" si="54"/>
        <v>4</v>
      </c>
    </row>
    <row r="1928" spans="1:5" x14ac:dyDescent="0.25">
      <c r="A1928">
        <v>3928</v>
      </c>
      <c r="B1928" s="142" t="s">
        <v>13183</v>
      </c>
      <c r="C1928" s="2">
        <v>150</v>
      </c>
      <c r="D1928" s="2">
        <v>80</v>
      </c>
      <c r="E1928" s="1">
        <f t="shared" si="54"/>
        <v>150</v>
      </c>
    </row>
    <row r="1929" spans="1:5" x14ac:dyDescent="0.25">
      <c r="A1929">
        <v>3929</v>
      </c>
      <c r="B1929" s="142" t="s">
        <v>13184</v>
      </c>
      <c r="C1929" s="2">
        <v>8</v>
      </c>
      <c r="E1929" s="1">
        <f t="shared" si="54"/>
        <v>8</v>
      </c>
    </row>
    <row r="1930" spans="1:5" x14ac:dyDescent="0.25">
      <c r="A1930">
        <v>3930</v>
      </c>
      <c r="B1930" s="160" t="s">
        <v>13185</v>
      </c>
      <c r="D1930" s="2">
        <v>4</v>
      </c>
      <c r="E1930" s="1">
        <f t="shared" si="54"/>
        <v>4</v>
      </c>
    </row>
    <row r="1931" spans="1:5" x14ac:dyDescent="0.25">
      <c r="A1931">
        <v>3931</v>
      </c>
      <c r="B1931" s="160" t="s">
        <v>13186</v>
      </c>
      <c r="C1931" s="2">
        <v>8</v>
      </c>
      <c r="D1931" s="2">
        <v>4</v>
      </c>
      <c r="E1931" s="1">
        <f t="shared" si="54"/>
        <v>8</v>
      </c>
    </row>
    <row r="1932" spans="1:5" x14ac:dyDescent="0.25">
      <c r="A1932">
        <v>3932</v>
      </c>
      <c r="B1932" s="160" t="s">
        <v>13187</v>
      </c>
      <c r="D1932" s="2">
        <v>4</v>
      </c>
      <c r="E1932" s="1">
        <f t="shared" si="54"/>
        <v>4</v>
      </c>
    </row>
    <row r="1933" spans="1:5" x14ac:dyDescent="0.25">
      <c r="A1933">
        <v>3933</v>
      </c>
      <c r="B1933" s="160" t="s">
        <v>13188</v>
      </c>
      <c r="C1933" s="2">
        <v>8</v>
      </c>
      <c r="E1933" s="1">
        <f t="shared" si="54"/>
        <v>8</v>
      </c>
    </row>
    <row r="1934" spans="1:5" x14ac:dyDescent="0.25">
      <c r="A1934">
        <v>3934</v>
      </c>
      <c r="B1934" s="160" t="s">
        <v>13189</v>
      </c>
      <c r="C1934" s="2">
        <v>8</v>
      </c>
      <c r="E1934" s="1">
        <f t="shared" si="54"/>
        <v>8</v>
      </c>
    </row>
    <row r="1935" spans="1:5" x14ac:dyDescent="0.25">
      <c r="A1935">
        <v>3935</v>
      </c>
      <c r="B1935" s="160" t="s">
        <v>13190</v>
      </c>
      <c r="D1935" s="2">
        <v>4</v>
      </c>
      <c r="E1935" s="1">
        <f t="shared" si="54"/>
        <v>4</v>
      </c>
    </row>
    <row r="1936" spans="1:5" x14ac:dyDescent="0.25">
      <c r="A1936">
        <v>3936</v>
      </c>
      <c r="B1936" s="160" t="s">
        <v>13191</v>
      </c>
      <c r="C1936" s="2">
        <v>8</v>
      </c>
      <c r="E1936" s="1">
        <f t="shared" si="54"/>
        <v>8</v>
      </c>
    </row>
    <row r="1937" spans="1:5" x14ac:dyDescent="0.25">
      <c r="A1937">
        <v>3937</v>
      </c>
      <c r="B1937" s="142" t="s">
        <v>13192</v>
      </c>
      <c r="C1937" s="2">
        <v>6</v>
      </c>
      <c r="D1937" s="2">
        <v>6</v>
      </c>
      <c r="E1937" s="1">
        <f t="shared" si="54"/>
        <v>6</v>
      </c>
    </row>
    <row r="1938" spans="1:5" x14ac:dyDescent="0.25">
      <c r="A1938">
        <v>3938</v>
      </c>
      <c r="B1938" s="142" t="s">
        <v>1650</v>
      </c>
      <c r="D1938" s="2" t="s">
        <v>22</v>
      </c>
      <c r="E1938" s="1" t="str">
        <f t="shared" si="54"/>
        <v>N/A</v>
      </c>
    </row>
    <row r="1939" spans="1:5" x14ac:dyDescent="0.25">
      <c r="A1939">
        <v>3939</v>
      </c>
      <c r="B1939" s="144" t="s">
        <v>1651</v>
      </c>
      <c r="D1939" s="2">
        <v>0.1</v>
      </c>
      <c r="E1939" s="1">
        <f t="shared" si="54"/>
        <v>0.1</v>
      </c>
    </row>
    <row r="1940" spans="1:5" x14ac:dyDescent="0.25">
      <c r="A1940">
        <v>3940</v>
      </c>
      <c r="B1940" s="144" t="s">
        <v>1652</v>
      </c>
      <c r="C1940" s="2">
        <v>1</v>
      </c>
      <c r="D1940" s="2">
        <v>1</v>
      </c>
      <c r="E1940" s="1">
        <f t="shared" si="54"/>
        <v>1</v>
      </c>
    </row>
    <row r="1941" spans="1:5" x14ac:dyDescent="0.25">
      <c r="A1941">
        <v>3941</v>
      </c>
      <c r="B1941" s="144" t="s">
        <v>1653</v>
      </c>
      <c r="C1941" s="2">
        <v>71</v>
      </c>
      <c r="D1941" s="2">
        <v>182</v>
      </c>
      <c r="E1941" s="1">
        <f t="shared" si="54"/>
        <v>182</v>
      </c>
    </row>
    <row r="1942" spans="1:5" x14ac:dyDescent="0.25">
      <c r="A1942">
        <v>3942</v>
      </c>
      <c r="B1942" s="144" t="s">
        <v>1654</v>
      </c>
      <c r="C1942" s="2">
        <v>50</v>
      </c>
      <c r="D1942" s="2">
        <v>10</v>
      </c>
      <c r="E1942" s="1" t="s">
        <v>13246</v>
      </c>
    </row>
    <row r="1943" spans="1:5" x14ac:dyDescent="0.25">
      <c r="A1943">
        <v>3943</v>
      </c>
      <c r="B1943" s="144" t="s">
        <v>1655</v>
      </c>
      <c r="C1943" s="2">
        <v>1</v>
      </c>
      <c r="D1943" s="2">
        <v>2</v>
      </c>
      <c r="E1943" s="1">
        <f t="shared" ref="E1943:E1949" si="55">IF(C1943&gt;D1943,C1943,D1943)</f>
        <v>2</v>
      </c>
    </row>
    <row r="1944" spans="1:5" x14ac:dyDescent="0.25">
      <c r="A1944">
        <v>3944</v>
      </c>
      <c r="B1944" s="144" t="s">
        <v>1656</v>
      </c>
      <c r="C1944" s="2">
        <v>1</v>
      </c>
      <c r="D1944" s="2">
        <v>2</v>
      </c>
      <c r="E1944" s="1">
        <f t="shared" si="55"/>
        <v>2</v>
      </c>
    </row>
    <row r="1945" spans="1:5" x14ac:dyDescent="0.25">
      <c r="A1945">
        <v>3945</v>
      </c>
      <c r="B1945" s="144" t="s">
        <v>1657</v>
      </c>
      <c r="D1945" s="2">
        <v>1</v>
      </c>
      <c r="E1945" s="1">
        <f t="shared" si="55"/>
        <v>1</v>
      </c>
    </row>
    <row r="1946" spans="1:5" x14ac:dyDescent="0.25">
      <c r="A1946">
        <v>3946</v>
      </c>
      <c r="B1946" s="144" t="s">
        <v>1658</v>
      </c>
      <c r="D1946" s="2">
        <v>10</v>
      </c>
      <c r="E1946" s="1">
        <f t="shared" si="55"/>
        <v>10</v>
      </c>
    </row>
    <row r="1947" spans="1:5" x14ac:dyDescent="0.25">
      <c r="A1947">
        <v>3947</v>
      </c>
      <c r="B1947" s="144" t="s">
        <v>1659</v>
      </c>
      <c r="D1947" s="2">
        <v>10</v>
      </c>
      <c r="E1947" s="1">
        <f t="shared" si="55"/>
        <v>10</v>
      </c>
    </row>
    <row r="1948" spans="1:5" x14ac:dyDescent="0.25">
      <c r="A1948">
        <v>3948</v>
      </c>
      <c r="B1948" s="144" t="s">
        <v>1660</v>
      </c>
      <c r="D1948" s="2">
        <v>10</v>
      </c>
      <c r="E1948" s="1">
        <f t="shared" si="55"/>
        <v>10</v>
      </c>
    </row>
    <row r="1949" spans="1:5" x14ac:dyDescent="0.25">
      <c r="A1949">
        <v>3949</v>
      </c>
      <c r="B1949" s="144" t="s">
        <v>1661</v>
      </c>
      <c r="D1949" s="2" t="s">
        <v>22</v>
      </c>
      <c r="E1949" s="1" t="str">
        <f t="shared" si="55"/>
        <v>N/A</v>
      </c>
    </row>
    <row r="1950" spans="1:5" x14ac:dyDescent="0.25">
      <c r="A1950">
        <v>3950</v>
      </c>
      <c r="B1950" s="144" t="s">
        <v>1662</v>
      </c>
      <c r="C1950" s="2">
        <v>0.8</v>
      </c>
      <c r="D1950" s="2">
        <v>14</v>
      </c>
      <c r="E1950" s="1" t="s">
        <v>13246</v>
      </c>
    </row>
    <row r="1951" spans="1:5" x14ac:dyDescent="0.25">
      <c r="A1951">
        <v>3951</v>
      </c>
      <c r="B1951" s="144" t="s">
        <v>1663</v>
      </c>
      <c r="C1951" s="2">
        <v>5</v>
      </c>
      <c r="D1951" s="2">
        <v>2</v>
      </c>
      <c r="E1951" s="1">
        <f t="shared" ref="E1951:E2011" si="56">IF(C1951&gt;D1951,C1951,D1951)</f>
        <v>5</v>
      </c>
    </row>
    <row r="1952" spans="1:5" x14ac:dyDescent="0.25">
      <c r="A1952">
        <v>3952</v>
      </c>
      <c r="B1952" s="144" t="s">
        <v>13193</v>
      </c>
      <c r="C1952" s="2">
        <v>0.5</v>
      </c>
      <c r="D1952" s="2">
        <v>0.5</v>
      </c>
      <c r="E1952" s="1">
        <f t="shared" si="56"/>
        <v>0.5</v>
      </c>
    </row>
    <row r="1953" spans="1:5" x14ac:dyDescent="0.25">
      <c r="A1953">
        <v>3953</v>
      </c>
      <c r="B1953" s="144" t="s">
        <v>13194</v>
      </c>
      <c r="C1953" s="2">
        <v>0.5</v>
      </c>
      <c r="D1953" s="2">
        <v>0.5</v>
      </c>
      <c r="E1953" s="1">
        <f t="shared" si="56"/>
        <v>0.5</v>
      </c>
    </row>
    <row r="1954" spans="1:5" x14ac:dyDescent="0.25">
      <c r="A1954">
        <v>3954</v>
      </c>
      <c r="B1954" s="144" t="s">
        <v>1664</v>
      </c>
      <c r="D1954" s="2">
        <v>3</v>
      </c>
      <c r="E1954" s="1">
        <f t="shared" si="56"/>
        <v>3</v>
      </c>
    </row>
    <row r="1955" spans="1:5" x14ac:dyDescent="0.25">
      <c r="A1955">
        <v>3955</v>
      </c>
      <c r="B1955" s="144" t="s">
        <v>1665</v>
      </c>
      <c r="C1955" s="2">
        <v>1</v>
      </c>
      <c r="D1955" s="2">
        <v>1</v>
      </c>
      <c r="E1955" s="1">
        <f t="shared" si="56"/>
        <v>1</v>
      </c>
    </row>
    <row r="1956" spans="1:5" x14ac:dyDescent="0.25">
      <c r="A1956">
        <v>3956</v>
      </c>
      <c r="B1956" s="144" t="s">
        <v>13195</v>
      </c>
      <c r="C1956" s="2">
        <v>0.5</v>
      </c>
      <c r="D1956" s="2">
        <v>2</v>
      </c>
      <c r="E1956" s="1">
        <f t="shared" si="56"/>
        <v>2</v>
      </c>
    </row>
    <row r="1957" spans="1:5" x14ac:dyDescent="0.25">
      <c r="A1957" s="138">
        <v>3957</v>
      </c>
      <c r="B1957" s="144" t="s">
        <v>1666</v>
      </c>
      <c r="D1957" s="2">
        <v>4</v>
      </c>
      <c r="E1957" s="1">
        <f t="shared" si="56"/>
        <v>4</v>
      </c>
    </row>
    <row r="1958" spans="1:5" x14ac:dyDescent="0.25">
      <c r="A1958">
        <v>3958</v>
      </c>
      <c r="B1958" s="142" t="s">
        <v>1667</v>
      </c>
      <c r="D1958" s="2" t="s">
        <v>22</v>
      </c>
      <c r="E1958" s="1" t="str">
        <f t="shared" si="56"/>
        <v>N/A</v>
      </c>
    </row>
    <row r="1959" spans="1:5" x14ac:dyDescent="0.25">
      <c r="A1959">
        <v>3959</v>
      </c>
      <c r="B1959" s="142" t="s">
        <v>1668</v>
      </c>
      <c r="D1959" s="2" t="s">
        <v>22</v>
      </c>
      <c r="E1959" s="1" t="str">
        <f t="shared" si="56"/>
        <v>N/A</v>
      </c>
    </row>
    <row r="1960" spans="1:5" x14ac:dyDescent="0.25">
      <c r="A1960">
        <v>3960</v>
      </c>
      <c r="B1960" s="142" t="s">
        <v>1669</v>
      </c>
      <c r="C1960" s="2">
        <v>100</v>
      </c>
      <c r="D1960" s="2">
        <v>100</v>
      </c>
      <c r="E1960" s="1">
        <f t="shared" si="56"/>
        <v>100</v>
      </c>
    </row>
    <row r="1961" spans="1:5" x14ac:dyDescent="0.25">
      <c r="A1961">
        <v>3961</v>
      </c>
      <c r="B1961" s="142" t="s">
        <v>1670</v>
      </c>
      <c r="C1961" s="2">
        <v>1</v>
      </c>
      <c r="D1961" s="2">
        <v>1</v>
      </c>
      <c r="E1961" s="1">
        <f t="shared" si="56"/>
        <v>1</v>
      </c>
    </row>
    <row r="1962" spans="1:5" x14ac:dyDescent="0.25">
      <c r="A1962">
        <v>3962</v>
      </c>
      <c r="B1962" s="144" t="s">
        <v>1671</v>
      </c>
      <c r="D1962" s="2">
        <v>1</v>
      </c>
      <c r="E1962" s="1">
        <f t="shared" si="56"/>
        <v>1</v>
      </c>
    </row>
    <row r="1963" spans="1:5" x14ac:dyDescent="0.25">
      <c r="A1963">
        <v>3963</v>
      </c>
      <c r="B1963" s="144" t="s">
        <v>1672</v>
      </c>
      <c r="C1963" s="2">
        <v>0.5</v>
      </c>
      <c r="D1963" s="2">
        <v>0.2</v>
      </c>
      <c r="E1963" s="1">
        <f t="shared" si="56"/>
        <v>0.5</v>
      </c>
    </row>
    <row r="1964" spans="1:5" x14ac:dyDescent="0.25">
      <c r="A1964">
        <v>3964</v>
      </c>
      <c r="B1964" s="142" t="s">
        <v>1673</v>
      </c>
      <c r="C1964" s="2">
        <v>3</v>
      </c>
      <c r="D1964" s="2">
        <v>0.6</v>
      </c>
      <c r="E1964" s="1">
        <f t="shared" si="56"/>
        <v>3</v>
      </c>
    </row>
    <row r="1965" spans="1:5" x14ac:dyDescent="0.25">
      <c r="A1965">
        <v>3965</v>
      </c>
      <c r="B1965" s="142" t="s">
        <v>1674</v>
      </c>
      <c r="C1965" s="2">
        <v>0.1</v>
      </c>
      <c r="D1965" s="2">
        <v>0.1</v>
      </c>
      <c r="E1965" s="1">
        <f t="shared" si="56"/>
        <v>0.1</v>
      </c>
    </row>
    <row r="1966" spans="1:5" x14ac:dyDescent="0.25">
      <c r="A1966">
        <v>3966</v>
      </c>
      <c r="B1966" s="144" t="s">
        <v>1675</v>
      </c>
      <c r="C1966" s="2">
        <v>10</v>
      </c>
      <c r="D1966" s="2">
        <v>10</v>
      </c>
      <c r="E1966" s="1">
        <f t="shared" si="56"/>
        <v>10</v>
      </c>
    </row>
    <row r="1967" spans="1:5" x14ac:dyDescent="0.25">
      <c r="A1967">
        <v>3967</v>
      </c>
      <c r="B1967" s="160" t="s">
        <v>13196</v>
      </c>
      <c r="C1967" s="2">
        <v>4</v>
      </c>
      <c r="D1967" s="2">
        <v>4</v>
      </c>
      <c r="E1967" s="1">
        <f t="shared" si="56"/>
        <v>4</v>
      </c>
    </row>
    <row r="1968" spans="1:5" x14ac:dyDescent="0.25">
      <c r="A1968">
        <v>3968</v>
      </c>
      <c r="B1968" s="142" t="s">
        <v>1676</v>
      </c>
      <c r="C1968" s="2">
        <v>8</v>
      </c>
      <c r="D1968" s="2">
        <v>4</v>
      </c>
      <c r="E1968" s="1">
        <f t="shared" si="56"/>
        <v>8</v>
      </c>
    </row>
    <row r="1969" spans="1:5" x14ac:dyDescent="0.25">
      <c r="A1969">
        <v>3969</v>
      </c>
      <c r="B1969" s="142" t="s">
        <v>13197</v>
      </c>
      <c r="C1969" s="2">
        <v>40</v>
      </c>
      <c r="E1969" s="1">
        <f t="shared" si="56"/>
        <v>40</v>
      </c>
    </row>
    <row r="1970" spans="1:5" x14ac:dyDescent="0.25">
      <c r="A1970">
        <v>3970</v>
      </c>
      <c r="B1970" s="144" t="s">
        <v>1677</v>
      </c>
      <c r="C1970" s="2">
        <v>8</v>
      </c>
      <c r="D1970" s="2">
        <v>8</v>
      </c>
      <c r="E1970" s="1">
        <f t="shared" si="56"/>
        <v>8</v>
      </c>
    </row>
    <row r="1971" spans="1:5" x14ac:dyDescent="0.25">
      <c r="A1971">
        <v>3971</v>
      </c>
      <c r="B1971" s="160" t="s">
        <v>13198</v>
      </c>
      <c r="C1971" s="2">
        <v>0.4</v>
      </c>
      <c r="D1971" s="2">
        <v>0.4</v>
      </c>
      <c r="E1971" s="1">
        <f t="shared" si="56"/>
        <v>0.4</v>
      </c>
    </row>
    <row r="1972" spans="1:5" x14ac:dyDescent="0.25">
      <c r="A1972">
        <v>3972</v>
      </c>
      <c r="B1972" s="160" t="s">
        <v>13199</v>
      </c>
      <c r="C1972" s="2">
        <v>2</v>
      </c>
      <c r="D1972" s="2">
        <v>2</v>
      </c>
      <c r="E1972" s="1">
        <f t="shared" si="56"/>
        <v>2</v>
      </c>
    </row>
    <row r="1973" spans="1:5" x14ac:dyDescent="0.25">
      <c r="A1973">
        <v>3973</v>
      </c>
      <c r="B1973" s="142" t="s">
        <v>13200</v>
      </c>
      <c r="D1973" s="2" t="s">
        <v>22</v>
      </c>
      <c r="E1973" s="1" t="str">
        <f t="shared" si="56"/>
        <v>N/A</v>
      </c>
    </row>
    <row r="1974" spans="1:5" x14ac:dyDescent="0.25">
      <c r="A1974">
        <v>3974</v>
      </c>
      <c r="B1974" s="144" t="s">
        <v>1678</v>
      </c>
      <c r="C1974" s="2">
        <v>4</v>
      </c>
      <c r="D1974" s="2">
        <v>4</v>
      </c>
      <c r="E1974" s="1">
        <f t="shared" si="56"/>
        <v>4</v>
      </c>
    </row>
    <row r="1975" spans="1:5" x14ac:dyDescent="0.25">
      <c r="A1975">
        <v>3975</v>
      </c>
      <c r="B1975" s="142" t="s">
        <v>13201</v>
      </c>
      <c r="C1975" s="2">
        <v>12</v>
      </c>
      <c r="D1975" s="2">
        <v>12</v>
      </c>
      <c r="E1975" s="1">
        <f t="shared" si="56"/>
        <v>12</v>
      </c>
    </row>
    <row r="1976" spans="1:5" x14ac:dyDescent="0.25">
      <c r="A1976">
        <v>3976</v>
      </c>
      <c r="B1976" s="142" t="s">
        <v>1679</v>
      </c>
      <c r="C1976" s="2">
        <v>5</v>
      </c>
      <c r="D1976" s="2">
        <v>5</v>
      </c>
      <c r="E1976" s="1">
        <f t="shared" si="56"/>
        <v>5</v>
      </c>
    </row>
    <row r="1977" spans="1:5" x14ac:dyDescent="0.25">
      <c r="A1977">
        <v>3977</v>
      </c>
      <c r="B1977" s="142" t="s">
        <v>1680</v>
      </c>
      <c r="C1977" s="2">
        <v>0.4</v>
      </c>
      <c r="D1977" s="2">
        <v>0.4</v>
      </c>
      <c r="E1977" s="1">
        <f t="shared" si="56"/>
        <v>0.4</v>
      </c>
    </row>
    <row r="1978" spans="1:5" x14ac:dyDescent="0.25">
      <c r="A1978">
        <v>3978</v>
      </c>
      <c r="B1978" s="142" t="s">
        <v>1681</v>
      </c>
      <c r="C1978" s="2">
        <v>1</v>
      </c>
      <c r="D1978" s="2">
        <v>1</v>
      </c>
      <c r="E1978" s="1">
        <f t="shared" si="56"/>
        <v>1</v>
      </c>
    </row>
    <row r="1979" spans="1:5" x14ac:dyDescent="0.25">
      <c r="A1979">
        <v>3979</v>
      </c>
      <c r="B1979" s="142" t="s">
        <v>1682</v>
      </c>
      <c r="D1979" s="2" t="s">
        <v>22</v>
      </c>
      <c r="E1979" s="1" t="str">
        <f t="shared" si="56"/>
        <v>N/A</v>
      </c>
    </row>
    <row r="1980" spans="1:5" x14ac:dyDescent="0.25">
      <c r="A1980">
        <v>3980</v>
      </c>
      <c r="B1980" s="142" t="s">
        <v>1683</v>
      </c>
      <c r="C1980" s="2">
        <v>10</v>
      </c>
      <c r="D1980" s="2">
        <v>10</v>
      </c>
      <c r="E1980" s="1">
        <f t="shared" si="56"/>
        <v>10</v>
      </c>
    </row>
    <row r="1981" spans="1:5" x14ac:dyDescent="0.25">
      <c r="A1981">
        <v>3981</v>
      </c>
      <c r="B1981" s="142" t="s">
        <v>1684</v>
      </c>
      <c r="C1981" s="2">
        <v>4</v>
      </c>
      <c r="D1981" s="2">
        <v>4</v>
      </c>
      <c r="E1981" s="1">
        <f t="shared" si="56"/>
        <v>4</v>
      </c>
    </row>
    <row r="1982" spans="1:5" x14ac:dyDescent="0.25">
      <c r="A1982">
        <v>3982</v>
      </c>
      <c r="B1982" s="144" t="s">
        <v>1685</v>
      </c>
      <c r="C1982" s="2">
        <v>3</v>
      </c>
      <c r="D1982" s="2">
        <v>4</v>
      </c>
      <c r="E1982" s="1">
        <f t="shared" si="56"/>
        <v>4</v>
      </c>
    </row>
    <row r="1983" spans="1:5" x14ac:dyDescent="0.25">
      <c r="A1983">
        <v>3983</v>
      </c>
      <c r="B1983" s="160" t="s">
        <v>13202</v>
      </c>
      <c r="D1983" s="159">
        <v>5</v>
      </c>
      <c r="E1983" s="1">
        <f t="shared" si="56"/>
        <v>5</v>
      </c>
    </row>
    <row r="1984" spans="1:5" x14ac:dyDescent="0.25">
      <c r="A1984">
        <v>3984</v>
      </c>
      <c r="B1984" s="142" t="s">
        <v>1686</v>
      </c>
      <c r="C1984" s="2">
        <v>100</v>
      </c>
      <c r="D1984" s="2">
        <v>50</v>
      </c>
      <c r="E1984" s="1">
        <f t="shared" si="56"/>
        <v>100</v>
      </c>
    </row>
    <row r="1985" spans="1:5" x14ac:dyDescent="0.25">
      <c r="A1985">
        <v>3985</v>
      </c>
      <c r="B1985" s="142" t="s">
        <v>1687</v>
      </c>
      <c r="C1985" s="2">
        <v>100</v>
      </c>
      <c r="D1985" s="2">
        <v>50</v>
      </c>
      <c r="E1985" s="1">
        <f t="shared" si="56"/>
        <v>100</v>
      </c>
    </row>
    <row r="1986" spans="1:5" x14ac:dyDescent="0.25">
      <c r="A1986">
        <v>3986</v>
      </c>
      <c r="B1986" s="142" t="s">
        <v>1688</v>
      </c>
      <c r="C1986" s="2">
        <v>300</v>
      </c>
      <c r="D1986" s="2">
        <v>100</v>
      </c>
      <c r="E1986" s="1">
        <f t="shared" si="56"/>
        <v>300</v>
      </c>
    </row>
    <row r="1987" spans="1:5" x14ac:dyDescent="0.25">
      <c r="A1987">
        <v>3988</v>
      </c>
      <c r="B1987" s="142" t="s">
        <v>1689</v>
      </c>
      <c r="C1987" s="2">
        <v>25</v>
      </c>
      <c r="E1987" s="1">
        <f t="shared" si="56"/>
        <v>25</v>
      </c>
    </row>
    <row r="1988" spans="1:5" x14ac:dyDescent="0.25">
      <c r="A1988">
        <v>3989</v>
      </c>
      <c r="B1988" s="142" t="s">
        <v>1690</v>
      </c>
      <c r="C1988" s="2">
        <v>8</v>
      </c>
      <c r="D1988" s="2">
        <v>8</v>
      </c>
      <c r="E1988" s="1">
        <f t="shared" si="56"/>
        <v>8</v>
      </c>
    </row>
    <row r="1989" spans="1:5" x14ac:dyDescent="0.25">
      <c r="A1989">
        <v>3990</v>
      </c>
      <c r="B1989" s="144" t="s">
        <v>1691</v>
      </c>
      <c r="C1989" s="2">
        <v>0.05</v>
      </c>
      <c r="D1989" s="159">
        <v>0.3</v>
      </c>
      <c r="E1989" s="161">
        <f t="shared" si="56"/>
        <v>0.3</v>
      </c>
    </row>
    <row r="1990" spans="1:5" x14ac:dyDescent="0.25">
      <c r="A1990">
        <v>3991</v>
      </c>
      <c r="B1990" s="144" t="s">
        <v>1692</v>
      </c>
      <c r="C1990" s="2">
        <v>15</v>
      </c>
      <c r="D1990" s="2">
        <v>3</v>
      </c>
      <c r="E1990" s="1">
        <f t="shared" si="56"/>
        <v>15</v>
      </c>
    </row>
    <row r="1991" spans="1:5" x14ac:dyDescent="0.25">
      <c r="A1991" s="138">
        <v>3992</v>
      </c>
      <c r="B1991" s="144" t="s">
        <v>1693</v>
      </c>
      <c r="C1991" s="2">
        <v>400</v>
      </c>
      <c r="D1991" s="2">
        <v>120</v>
      </c>
      <c r="E1991" s="1">
        <f t="shared" si="56"/>
        <v>400</v>
      </c>
    </row>
    <row r="1992" spans="1:5" x14ac:dyDescent="0.25">
      <c r="A1992" s="138">
        <v>3993</v>
      </c>
      <c r="B1992" s="160" t="s">
        <v>13203</v>
      </c>
      <c r="D1992" s="2" t="s">
        <v>22</v>
      </c>
      <c r="E1992" s="1" t="str">
        <f t="shared" si="56"/>
        <v>N/A</v>
      </c>
    </row>
    <row r="1993" spans="1:5" x14ac:dyDescent="0.25">
      <c r="A1993" s="138">
        <v>3994</v>
      </c>
      <c r="B1993" s="144" t="s">
        <v>1694</v>
      </c>
      <c r="D1993" s="2" t="s">
        <v>22</v>
      </c>
      <c r="E1993" s="1" t="str">
        <f t="shared" si="56"/>
        <v>N/A</v>
      </c>
    </row>
    <row r="1994" spans="1:5" x14ac:dyDescent="0.25">
      <c r="A1994" s="138">
        <v>3995</v>
      </c>
      <c r="B1994" s="144" t="s">
        <v>1695</v>
      </c>
      <c r="C1994" s="159">
        <v>0.05</v>
      </c>
      <c r="D1994" s="159"/>
      <c r="E1994" s="161">
        <f t="shared" si="56"/>
        <v>0.05</v>
      </c>
    </row>
    <row r="1995" spans="1:5" x14ac:dyDescent="0.25">
      <c r="A1995" s="138">
        <v>3996</v>
      </c>
      <c r="B1995" s="144" t="s">
        <v>1696</v>
      </c>
      <c r="D1995" s="2" t="s">
        <v>22</v>
      </c>
      <c r="E1995" s="1" t="str">
        <f t="shared" si="56"/>
        <v>N/A</v>
      </c>
    </row>
    <row r="1996" spans="1:5" x14ac:dyDescent="0.25">
      <c r="A1996" s="138">
        <v>3997</v>
      </c>
      <c r="B1996" s="144" t="s">
        <v>1697</v>
      </c>
      <c r="C1996" s="2">
        <v>5</v>
      </c>
      <c r="D1996" s="2">
        <v>1</v>
      </c>
      <c r="E1996" s="1">
        <f t="shared" si="56"/>
        <v>5</v>
      </c>
    </row>
    <row r="1997" spans="1:5" x14ac:dyDescent="0.25">
      <c r="A1997">
        <v>3998</v>
      </c>
      <c r="B1997" s="144" t="s">
        <v>1698</v>
      </c>
      <c r="C1997" s="2">
        <v>1100</v>
      </c>
      <c r="D1997" s="2">
        <v>2</v>
      </c>
      <c r="E1997" s="1" t="s">
        <v>13246</v>
      </c>
    </row>
    <row r="1998" spans="1:5" x14ac:dyDescent="0.25">
      <c r="A1998">
        <v>3999</v>
      </c>
      <c r="B1998" s="144" t="s">
        <v>1699</v>
      </c>
      <c r="C1998" s="2">
        <v>1.5</v>
      </c>
      <c r="D1998" s="2">
        <v>1</v>
      </c>
      <c r="E1998" s="1">
        <f t="shared" si="56"/>
        <v>1.5</v>
      </c>
    </row>
    <row r="1999" spans="1:5" x14ac:dyDescent="0.25">
      <c r="A1999">
        <v>4000</v>
      </c>
      <c r="B1999" s="144" t="s">
        <v>1700</v>
      </c>
      <c r="C1999" s="2">
        <v>10</v>
      </c>
      <c r="D1999" s="2">
        <v>15</v>
      </c>
      <c r="E1999" s="1">
        <f t="shared" si="56"/>
        <v>15</v>
      </c>
    </row>
    <row r="2000" spans="1:5" x14ac:dyDescent="0.25">
      <c r="A2000">
        <v>4001</v>
      </c>
      <c r="B2000" s="144" t="s">
        <v>1701</v>
      </c>
      <c r="C2000" s="2">
        <v>1.5</v>
      </c>
      <c r="D2000" s="2">
        <v>1.5</v>
      </c>
      <c r="E2000" s="1">
        <f t="shared" si="56"/>
        <v>1.5</v>
      </c>
    </row>
    <row r="2001" spans="1:5" x14ac:dyDescent="0.25">
      <c r="A2001">
        <v>4002</v>
      </c>
      <c r="B2001" s="144" t="s">
        <v>1702</v>
      </c>
      <c r="C2001" s="2">
        <v>20</v>
      </c>
      <c r="D2001" s="2">
        <v>10</v>
      </c>
      <c r="E2001" s="1">
        <f t="shared" si="56"/>
        <v>20</v>
      </c>
    </row>
    <row r="2002" spans="1:5" x14ac:dyDescent="0.25">
      <c r="A2002">
        <v>4003</v>
      </c>
      <c r="B2002" s="144" t="s">
        <v>1703</v>
      </c>
      <c r="D2002" s="2">
        <v>4</v>
      </c>
      <c r="E2002" s="1">
        <f t="shared" si="56"/>
        <v>4</v>
      </c>
    </row>
    <row r="2003" spans="1:5" x14ac:dyDescent="0.25">
      <c r="A2003">
        <v>4004</v>
      </c>
      <c r="B2003" s="144" t="s">
        <v>1704</v>
      </c>
      <c r="D2003" s="2">
        <v>6</v>
      </c>
      <c r="E2003" s="1">
        <f t="shared" si="56"/>
        <v>6</v>
      </c>
    </row>
    <row r="2004" spans="1:5" x14ac:dyDescent="0.25">
      <c r="A2004">
        <v>4005</v>
      </c>
      <c r="B2004" s="144" t="s">
        <v>1705</v>
      </c>
      <c r="D2004" s="2">
        <v>7</v>
      </c>
      <c r="E2004" s="1">
        <f t="shared" si="56"/>
        <v>7</v>
      </c>
    </row>
    <row r="2005" spans="1:5" x14ac:dyDescent="0.25">
      <c r="A2005">
        <v>4006</v>
      </c>
      <c r="B2005" s="144" t="s">
        <v>12880</v>
      </c>
      <c r="C2005" s="2">
        <v>150</v>
      </c>
      <c r="D2005" s="2">
        <v>125</v>
      </c>
      <c r="E2005" s="1">
        <f t="shared" si="56"/>
        <v>150</v>
      </c>
    </row>
    <row r="2006" spans="1:5" x14ac:dyDescent="0.25">
      <c r="A2006">
        <v>4007</v>
      </c>
      <c r="B2006" s="144" t="s">
        <v>1706</v>
      </c>
      <c r="C2006" s="2">
        <v>12</v>
      </c>
      <c r="D2006" s="2">
        <v>12</v>
      </c>
      <c r="E2006" s="1">
        <f t="shared" si="56"/>
        <v>12</v>
      </c>
    </row>
    <row r="2007" spans="1:5" x14ac:dyDescent="0.25">
      <c r="A2007">
        <v>4008</v>
      </c>
      <c r="B2007" s="144" t="s">
        <v>13204</v>
      </c>
      <c r="C2007" s="2">
        <v>5</v>
      </c>
      <c r="D2007" s="2">
        <v>5</v>
      </c>
      <c r="E2007" s="1">
        <f t="shared" si="56"/>
        <v>5</v>
      </c>
    </row>
    <row r="2008" spans="1:5" x14ac:dyDescent="0.25">
      <c r="A2008" s="138">
        <v>4009</v>
      </c>
      <c r="B2008" s="144" t="s">
        <v>1707</v>
      </c>
      <c r="D2008" s="2">
        <v>10</v>
      </c>
      <c r="E2008" s="1">
        <f t="shared" si="56"/>
        <v>10</v>
      </c>
    </row>
    <row r="2009" spans="1:5" x14ac:dyDescent="0.25">
      <c r="A2009">
        <v>4010</v>
      </c>
      <c r="B2009" s="142" t="s">
        <v>1708</v>
      </c>
      <c r="C2009" s="2">
        <v>40</v>
      </c>
      <c r="D2009" s="2">
        <v>20</v>
      </c>
      <c r="E2009" s="1">
        <f t="shared" si="56"/>
        <v>40</v>
      </c>
    </row>
    <row r="2010" spans="1:5" x14ac:dyDescent="0.25">
      <c r="A2010">
        <v>4011</v>
      </c>
      <c r="B2010" s="142" t="s">
        <v>1709</v>
      </c>
      <c r="C2010" s="2">
        <v>16</v>
      </c>
      <c r="D2010" s="2">
        <v>16</v>
      </c>
      <c r="E2010" s="1">
        <f t="shared" si="56"/>
        <v>16</v>
      </c>
    </row>
    <row r="2011" spans="1:5" x14ac:dyDescent="0.25">
      <c r="A2011">
        <v>4012</v>
      </c>
      <c r="B2011" s="142" t="s">
        <v>1710</v>
      </c>
      <c r="C2011" s="2">
        <v>25</v>
      </c>
      <c r="D2011" s="2">
        <v>20</v>
      </c>
      <c r="E2011" s="1">
        <f t="shared" si="56"/>
        <v>25</v>
      </c>
    </row>
    <row r="2012" spans="1:5" x14ac:dyDescent="0.25">
      <c r="A2012">
        <v>4013</v>
      </c>
      <c r="B2012" s="142" t="s">
        <v>1711</v>
      </c>
      <c r="C2012" s="2">
        <v>10</v>
      </c>
      <c r="D2012" s="2">
        <v>200</v>
      </c>
      <c r="E2012" s="1" t="s">
        <v>13246</v>
      </c>
    </row>
    <row r="2013" spans="1:5" x14ac:dyDescent="0.25">
      <c r="A2013">
        <v>4014</v>
      </c>
      <c r="B2013" s="142" t="s">
        <v>1712</v>
      </c>
      <c r="C2013" s="2">
        <v>7.5</v>
      </c>
      <c r="D2013" s="2">
        <v>4</v>
      </c>
      <c r="E2013" s="1">
        <f t="shared" ref="E2013:E2043" si="57">IF(C2013&gt;D2013,C2013,D2013)</f>
        <v>7.5</v>
      </c>
    </row>
    <row r="2014" spans="1:5" x14ac:dyDescent="0.25">
      <c r="A2014">
        <v>4015</v>
      </c>
      <c r="B2014" s="142" t="s">
        <v>1713</v>
      </c>
      <c r="C2014" s="2">
        <v>3</v>
      </c>
      <c r="D2014" s="2">
        <v>1.5</v>
      </c>
      <c r="E2014" s="1">
        <f t="shared" si="57"/>
        <v>3</v>
      </c>
    </row>
    <row r="2015" spans="1:5" x14ac:dyDescent="0.25">
      <c r="A2015">
        <v>4016</v>
      </c>
      <c r="B2015" s="142" t="s">
        <v>1714</v>
      </c>
      <c r="D2015" s="2" t="s">
        <v>22</v>
      </c>
      <c r="E2015" s="1" t="str">
        <f t="shared" si="57"/>
        <v>N/A</v>
      </c>
    </row>
    <row r="2016" spans="1:5" x14ac:dyDescent="0.25">
      <c r="A2016">
        <v>4017</v>
      </c>
      <c r="B2016" s="144" t="s">
        <v>1715</v>
      </c>
      <c r="D2016" s="2" t="s">
        <v>22</v>
      </c>
      <c r="E2016" s="1" t="str">
        <f t="shared" si="57"/>
        <v>N/A</v>
      </c>
    </row>
    <row r="2017" spans="1:5" x14ac:dyDescent="0.25">
      <c r="A2017">
        <v>4018</v>
      </c>
      <c r="B2017" s="144" t="s">
        <v>1716</v>
      </c>
      <c r="D2017" s="2">
        <v>6</v>
      </c>
      <c r="E2017" s="1">
        <f t="shared" si="57"/>
        <v>6</v>
      </c>
    </row>
    <row r="2018" spans="1:5" x14ac:dyDescent="0.25">
      <c r="A2018">
        <v>4019</v>
      </c>
      <c r="B2018" s="144" t="s">
        <v>1717</v>
      </c>
      <c r="C2018" s="2">
        <v>2</v>
      </c>
      <c r="D2018" s="2">
        <v>0.8</v>
      </c>
      <c r="E2018" s="1">
        <f t="shared" si="57"/>
        <v>2</v>
      </c>
    </row>
    <row r="2019" spans="1:5" x14ac:dyDescent="0.25">
      <c r="A2019">
        <v>4020</v>
      </c>
      <c r="B2019" s="144" t="s">
        <v>1718</v>
      </c>
      <c r="D2019" s="2" t="s">
        <v>22</v>
      </c>
      <c r="E2019" s="1" t="str">
        <f t="shared" si="57"/>
        <v>N/A</v>
      </c>
    </row>
    <row r="2020" spans="1:5" x14ac:dyDescent="0.25">
      <c r="A2020">
        <v>4021</v>
      </c>
      <c r="B2020" s="144" t="s">
        <v>1719</v>
      </c>
      <c r="C2020" s="2">
        <v>2</v>
      </c>
      <c r="D2020" s="2">
        <v>0.8</v>
      </c>
      <c r="E2020" s="1">
        <f t="shared" si="57"/>
        <v>2</v>
      </c>
    </row>
    <row r="2021" spans="1:5" x14ac:dyDescent="0.25">
      <c r="A2021">
        <v>4022</v>
      </c>
      <c r="B2021" s="144" t="s">
        <v>1720</v>
      </c>
      <c r="D2021" s="163">
        <v>10</v>
      </c>
      <c r="E2021" s="140">
        <f t="shared" si="57"/>
        <v>10</v>
      </c>
    </row>
    <row r="2022" spans="1:5" x14ac:dyDescent="0.25">
      <c r="A2022">
        <v>4023</v>
      </c>
      <c r="B2022" s="144" t="s">
        <v>1721</v>
      </c>
      <c r="C2022" s="2">
        <v>120</v>
      </c>
      <c r="D2022" s="2">
        <v>120</v>
      </c>
      <c r="E2022" s="1">
        <f t="shared" si="57"/>
        <v>120</v>
      </c>
    </row>
    <row r="2023" spans="1:5" x14ac:dyDescent="0.25">
      <c r="A2023">
        <v>4024</v>
      </c>
      <c r="B2023" s="142" t="s">
        <v>1722</v>
      </c>
      <c r="C2023" s="2">
        <v>20</v>
      </c>
      <c r="D2023" s="2">
        <v>20</v>
      </c>
      <c r="E2023" s="1">
        <f t="shared" si="57"/>
        <v>20</v>
      </c>
    </row>
    <row r="2024" spans="1:5" x14ac:dyDescent="0.25">
      <c r="A2024">
        <v>4025</v>
      </c>
      <c r="B2024" s="144" t="s">
        <v>1723</v>
      </c>
      <c r="D2024" s="2">
        <v>0.8</v>
      </c>
      <c r="E2024" s="1" t="s">
        <v>13246</v>
      </c>
    </row>
    <row r="2025" spans="1:5" x14ac:dyDescent="0.25">
      <c r="A2025">
        <v>4026</v>
      </c>
      <c r="B2025" s="142" t="s">
        <v>1724</v>
      </c>
      <c r="D2025" s="2">
        <v>5</v>
      </c>
      <c r="E2025" s="1">
        <f t="shared" si="57"/>
        <v>5</v>
      </c>
    </row>
    <row r="2026" spans="1:5" x14ac:dyDescent="0.25">
      <c r="A2026">
        <v>4027</v>
      </c>
      <c r="B2026" s="144" t="s">
        <v>1725</v>
      </c>
      <c r="C2026" s="2">
        <v>0.1</v>
      </c>
      <c r="D2026" s="2">
        <v>0.1</v>
      </c>
      <c r="E2026" s="1">
        <f t="shared" si="57"/>
        <v>0.1</v>
      </c>
    </row>
    <row r="2027" spans="1:5" x14ac:dyDescent="0.25">
      <c r="A2027">
        <v>4028</v>
      </c>
      <c r="B2027" s="160" t="s">
        <v>13205</v>
      </c>
      <c r="C2027" s="2">
        <v>5000</v>
      </c>
      <c r="E2027" s="1">
        <f t="shared" si="57"/>
        <v>5000</v>
      </c>
    </row>
    <row r="2028" spans="1:5" x14ac:dyDescent="0.25">
      <c r="A2028">
        <v>4029</v>
      </c>
      <c r="B2028" s="142" t="s">
        <v>1726</v>
      </c>
      <c r="C2028" s="2">
        <v>0.1</v>
      </c>
      <c r="D2028" s="2">
        <v>0.1</v>
      </c>
      <c r="E2028" s="1">
        <f t="shared" si="57"/>
        <v>0.1</v>
      </c>
    </row>
    <row r="2029" spans="1:5" x14ac:dyDescent="0.25">
      <c r="A2029">
        <v>4030</v>
      </c>
      <c r="B2029" s="142" t="s">
        <v>13206</v>
      </c>
      <c r="C2029" s="2">
        <v>0.2</v>
      </c>
      <c r="D2029" s="2">
        <v>0.08</v>
      </c>
      <c r="E2029" s="1">
        <f t="shared" si="57"/>
        <v>0.2</v>
      </c>
    </row>
    <row r="2030" spans="1:5" x14ac:dyDescent="0.25">
      <c r="A2030">
        <v>4031</v>
      </c>
      <c r="B2030" s="142" t="s">
        <v>1727</v>
      </c>
      <c r="C2030" s="2">
        <v>600</v>
      </c>
      <c r="D2030" s="2">
        <v>100</v>
      </c>
      <c r="E2030" s="1">
        <f t="shared" si="57"/>
        <v>600</v>
      </c>
    </row>
    <row r="2031" spans="1:5" x14ac:dyDescent="0.25">
      <c r="A2031">
        <v>4032</v>
      </c>
      <c r="B2031" s="142" t="s">
        <v>1728</v>
      </c>
      <c r="C2031" s="2">
        <v>1</v>
      </c>
      <c r="D2031" s="2">
        <v>3</v>
      </c>
      <c r="E2031" s="1">
        <f t="shared" si="57"/>
        <v>3</v>
      </c>
    </row>
    <row r="2032" spans="1:5" x14ac:dyDescent="0.25">
      <c r="A2032">
        <v>4033</v>
      </c>
      <c r="B2032" s="142" t="s">
        <v>1729</v>
      </c>
      <c r="D2032" s="2" t="s">
        <v>22</v>
      </c>
      <c r="E2032" s="1" t="str">
        <f t="shared" si="57"/>
        <v>N/A</v>
      </c>
    </row>
    <row r="2033" spans="1:5" x14ac:dyDescent="0.25">
      <c r="A2033">
        <v>4034</v>
      </c>
      <c r="B2033" s="142" t="s">
        <v>1730</v>
      </c>
      <c r="D2033" s="2" t="s">
        <v>22</v>
      </c>
      <c r="E2033" s="1" t="str">
        <f t="shared" si="57"/>
        <v>N/A</v>
      </c>
    </row>
    <row r="2034" spans="1:5" x14ac:dyDescent="0.25">
      <c r="A2034">
        <v>4035</v>
      </c>
      <c r="B2034" s="144" t="s">
        <v>1731</v>
      </c>
      <c r="C2034" s="2">
        <v>4</v>
      </c>
      <c r="D2034" s="2">
        <v>6</v>
      </c>
      <c r="E2034" s="1">
        <f t="shared" si="57"/>
        <v>6</v>
      </c>
    </row>
    <row r="2035" spans="1:5" x14ac:dyDescent="0.25">
      <c r="A2035">
        <v>4036</v>
      </c>
      <c r="B2035" s="142" t="s">
        <v>1732</v>
      </c>
      <c r="C2035" s="2">
        <v>0.16</v>
      </c>
      <c r="D2035" s="2">
        <v>0.1</v>
      </c>
      <c r="E2035" s="1">
        <f t="shared" si="57"/>
        <v>0.16</v>
      </c>
    </row>
    <row r="2036" spans="1:5" x14ac:dyDescent="0.25">
      <c r="A2036">
        <v>4037</v>
      </c>
      <c r="B2036" s="142" t="s">
        <v>13207</v>
      </c>
      <c r="C2036" s="2">
        <v>0.1</v>
      </c>
      <c r="D2036" s="2">
        <v>0.1</v>
      </c>
      <c r="E2036" s="1">
        <f t="shared" si="57"/>
        <v>0.1</v>
      </c>
    </row>
    <row r="2037" spans="1:5" x14ac:dyDescent="0.25">
      <c r="A2037">
        <v>4038</v>
      </c>
      <c r="B2037" s="144" t="s">
        <v>1733</v>
      </c>
      <c r="C2037" s="2">
        <v>20</v>
      </c>
      <c r="D2037" s="2">
        <v>20</v>
      </c>
      <c r="E2037" s="1">
        <f t="shared" si="57"/>
        <v>20</v>
      </c>
    </row>
    <row r="2038" spans="1:5" x14ac:dyDescent="0.25">
      <c r="A2038">
        <v>4039</v>
      </c>
      <c r="B2038" s="160" t="s">
        <v>13208</v>
      </c>
      <c r="D2038" s="2" t="s">
        <v>22</v>
      </c>
      <c r="E2038" s="1" t="str">
        <f t="shared" si="57"/>
        <v>N/A</v>
      </c>
    </row>
    <row r="2039" spans="1:5" x14ac:dyDescent="0.25">
      <c r="A2039">
        <v>4040</v>
      </c>
      <c r="B2039" s="142" t="s">
        <v>1734</v>
      </c>
      <c r="C2039" s="2">
        <v>2</v>
      </c>
      <c r="D2039" s="2">
        <v>2</v>
      </c>
      <c r="E2039" s="1">
        <f t="shared" si="57"/>
        <v>2</v>
      </c>
    </row>
    <row r="2040" spans="1:5" x14ac:dyDescent="0.25">
      <c r="A2040">
        <v>4041</v>
      </c>
      <c r="B2040" s="142" t="s">
        <v>1735</v>
      </c>
      <c r="C2040" s="2">
        <v>0.4</v>
      </c>
      <c r="D2040" s="2">
        <v>0.4</v>
      </c>
      <c r="E2040" s="1">
        <f t="shared" si="57"/>
        <v>0.4</v>
      </c>
    </row>
    <row r="2041" spans="1:5" x14ac:dyDescent="0.25">
      <c r="A2041">
        <v>4042</v>
      </c>
      <c r="B2041" s="142" t="s">
        <v>1736</v>
      </c>
      <c r="C2041" s="2">
        <v>0.05</v>
      </c>
      <c r="D2041" s="2">
        <v>0.05</v>
      </c>
      <c r="E2041" s="1">
        <f t="shared" si="57"/>
        <v>0.05</v>
      </c>
    </row>
    <row r="2042" spans="1:5" x14ac:dyDescent="0.25">
      <c r="A2042">
        <v>4043</v>
      </c>
      <c r="B2042" s="160" t="s">
        <v>13209</v>
      </c>
      <c r="C2042" s="2">
        <v>0.06</v>
      </c>
      <c r="D2042" s="2">
        <v>0.06</v>
      </c>
      <c r="E2042" s="1">
        <f t="shared" si="57"/>
        <v>0.06</v>
      </c>
    </row>
    <row r="2043" spans="1:5" x14ac:dyDescent="0.25">
      <c r="A2043">
        <v>4044</v>
      </c>
      <c r="B2043" s="142" t="s">
        <v>1737</v>
      </c>
      <c r="D2043" s="159">
        <v>20</v>
      </c>
      <c r="E2043" s="1">
        <f t="shared" si="57"/>
        <v>20</v>
      </c>
    </row>
    <row r="2044" spans="1:5" x14ac:dyDescent="0.25">
      <c r="A2044">
        <v>4045</v>
      </c>
      <c r="B2044" s="142" t="s">
        <v>1738</v>
      </c>
      <c r="C2044" s="2">
        <v>200</v>
      </c>
      <c r="D2044" s="2">
        <v>200</v>
      </c>
      <c r="E2044" s="1" t="s">
        <v>13246</v>
      </c>
    </row>
    <row r="2045" spans="1:5" x14ac:dyDescent="0.25">
      <c r="A2045">
        <v>4046</v>
      </c>
      <c r="B2045" s="160" t="s">
        <v>13210</v>
      </c>
      <c r="D2045" s="2" t="s">
        <v>22</v>
      </c>
      <c r="E2045" s="1" t="str">
        <f t="shared" ref="E2045:E3011" si="58">IF(C2045&gt;D2045,C2045,D2045)</f>
        <v>N/A</v>
      </c>
    </row>
    <row r="2046" spans="1:5" x14ac:dyDescent="0.25">
      <c r="A2046">
        <v>4047</v>
      </c>
      <c r="B2046" s="160" t="s">
        <v>13211</v>
      </c>
      <c r="D2046" s="2">
        <v>15</v>
      </c>
      <c r="E2046" s="1">
        <f t="shared" si="58"/>
        <v>15</v>
      </c>
    </row>
    <row r="2047" spans="1:5" x14ac:dyDescent="0.25">
      <c r="A2047">
        <v>4048</v>
      </c>
      <c r="B2047" s="144" t="s">
        <v>1739</v>
      </c>
      <c r="C2047" s="2">
        <v>4</v>
      </c>
      <c r="D2047" s="2">
        <v>4</v>
      </c>
      <c r="E2047" s="1">
        <f t="shared" si="58"/>
        <v>4</v>
      </c>
    </row>
    <row r="2048" spans="1:5" x14ac:dyDescent="0.25">
      <c r="A2048">
        <v>4049</v>
      </c>
      <c r="B2048" s="142" t="s">
        <v>1740</v>
      </c>
      <c r="D2048" s="2">
        <v>20</v>
      </c>
      <c r="E2048" s="1">
        <f t="shared" si="58"/>
        <v>20</v>
      </c>
    </row>
    <row r="2049" spans="1:5" x14ac:dyDescent="0.25">
      <c r="A2049">
        <v>4050</v>
      </c>
      <c r="B2049" s="142" t="s">
        <v>1741</v>
      </c>
      <c r="C2049" s="2">
        <v>2</v>
      </c>
      <c r="D2049" s="2">
        <v>2</v>
      </c>
      <c r="E2049" s="1">
        <f t="shared" si="58"/>
        <v>2</v>
      </c>
    </row>
    <row r="2050" spans="1:5" x14ac:dyDescent="0.25">
      <c r="A2050">
        <v>4051</v>
      </c>
      <c r="B2050" s="142" t="s">
        <v>1742</v>
      </c>
      <c r="C2050" s="2">
        <v>100</v>
      </c>
      <c r="D2050" s="2">
        <v>100</v>
      </c>
      <c r="E2050" s="1">
        <f t="shared" si="58"/>
        <v>100</v>
      </c>
    </row>
    <row r="2051" spans="1:5" x14ac:dyDescent="0.25">
      <c r="A2051">
        <v>4052</v>
      </c>
      <c r="B2051" s="142" t="s">
        <v>1743</v>
      </c>
      <c r="C2051" s="2">
        <v>20</v>
      </c>
      <c r="D2051" s="2">
        <v>20</v>
      </c>
      <c r="E2051" s="1">
        <f t="shared" si="58"/>
        <v>20</v>
      </c>
    </row>
    <row r="2052" spans="1:5" x14ac:dyDescent="0.25">
      <c r="A2052" s="138">
        <v>4053</v>
      </c>
      <c r="B2052" s="160" t="s">
        <v>13212</v>
      </c>
      <c r="C2052" s="2">
        <v>50</v>
      </c>
      <c r="D2052" s="2">
        <v>50</v>
      </c>
      <c r="E2052" s="1">
        <f t="shared" si="58"/>
        <v>50</v>
      </c>
    </row>
    <row r="2053" spans="1:5" x14ac:dyDescent="0.25">
      <c r="A2053" s="138">
        <v>4054</v>
      </c>
      <c r="B2053" s="144" t="s">
        <v>1744</v>
      </c>
      <c r="C2053" s="2">
        <v>20</v>
      </c>
      <c r="D2053" s="2">
        <v>10</v>
      </c>
      <c r="E2053" s="1">
        <f t="shared" si="58"/>
        <v>20</v>
      </c>
    </row>
    <row r="2054" spans="1:5" x14ac:dyDescent="0.25">
      <c r="A2054">
        <v>4055</v>
      </c>
      <c r="B2054" s="144" t="s">
        <v>1745</v>
      </c>
      <c r="C2054" s="2">
        <v>20</v>
      </c>
      <c r="D2054" s="2">
        <v>20</v>
      </c>
      <c r="E2054" s="1">
        <f t="shared" si="58"/>
        <v>20</v>
      </c>
    </row>
    <row r="2055" spans="1:5" x14ac:dyDescent="0.25">
      <c r="A2055">
        <v>4056</v>
      </c>
      <c r="B2055" s="144" t="s">
        <v>1746</v>
      </c>
      <c r="D2055" s="2" t="s">
        <v>22</v>
      </c>
      <c r="E2055" s="1" t="str">
        <f t="shared" si="58"/>
        <v>N/A</v>
      </c>
    </row>
    <row r="2056" spans="1:5" x14ac:dyDescent="0.25">
      <c r="A2056">
        <v>4057</v>
      </c>
      <c r="B2056" s="144" t="s">
        <v>1747</v>
      </c>
      <c r="D2056" s="2">
        <v>1E-3</v>
      </c>
      <c r="E2056" s="1">
        <f t="shared" si="58"/>
        <v>1E-3</v>
      </c>
    </row>
    <row r="2057" spans="1:5" x14ac:dyDescent="0.25">
      <c r="A2057">
        <v>4058</v>
      </c>
      <c r="B2057" s="144" t="s">
        <v>1748</v>
      </c>
      <c r="C2057" s="2">
        <v>8</v>
      </c>
      <c r="D2057" s="2">
        <v>6</v>
      </c>
      <c r="E2057" s="1">
        <f t="shared" si="58"/>
        <v>8</v>
      </c>
    </row>
    <row r="2058" spans="1:5" x14ac:dyDescent="0.25">
      <c r="A2058">
        <v>4059</v>
      </c>
      <c r="B2058" s="144" t="s">
        <v>1749</v>
      </c>
      <c r="D2058" s="2" t="s">
        <v>22</v>
      </c>
      <c r="E2058" s="1" t="str">
        <f t="shared" si="58"/>
        <v>N/A</v>
      </c>
    </row>
    <row r="2059" spans="1:5" x14ac:dyDescent="0.25">
      <c r="A2059" s="138">
        <v>4060</v>
      </c>
      <c r="B2059" s="144" t="s">
        <v>1750</v>
      </c>
      <c r="C2059" s="2">
        <v>16</v>
      </c>
      <c r="D2059" s="2">
        <v>16</v>
      </c>
      <c r="E2059" s="1">
        <f t="shared" si="58"/>
        <v>16</v>
      </c>
    </row>
    <row r="2060" spans="1:5" x14ac:dyDescent="0.25">
      <c r="A2060">
        <v>4061</v>
      </c>
      <c r="B2060" s="142" t="s">
        <v>1751</v>
      </c>
      <c r="C2060" s="2">
        <v>5.0000000000000001E-3</v>
      </c>
      <c r="D2060" s="2">
        <v>2E-3</v>
      </c>
      <c r="E2060" s="1">
        <f t="shared" si="58"/>
        <v>5.0000000000000001E-3</v>
      </c>
    </row>
    <row r="2061" spans="1:5" x14ac:dyDescent="0.25">
      <c r="A2061">
        <v>4062</v>
      </c>
      <c r="B2061" s="142" t="s">
        <v>13213</v>
      </c>
      <c r="C2061" s="2">
        <v>2</v>
      </c>
      <c r="D2061" s="2">
        <v>2</v>
      </c>
      <c r="E2061" s="1">
        <f t="shared" si="58"/>
        <v>2</v>
      </c>
    </row>
    <row r="2062" spans="1:5" x14ac:dyDescent="0.25">
      <c r="A2062">
        <v>4063</v>
      </c>
      <c r="B2062" s="142" t="s">
        <v>1752</v>
      </c>
      <c r="C2062" s="2">
        <v>50</v>
      </c>
      <c r="D2062" s="2">
        <v>12</v>
      </c>
      <c r="E2062" s="1">
        <f t="shared" si="58"/>
        <v>50</v>
      </c>
    </row>
    <row r="2063" spans="1:5" x14ac:dyDescent="0.25">
      <c r="A2063">
        <v>4064</v>
      </c>
      <c r="B2063" s="142" t="s">
        <v>1753</v>
      </c>
      <c r="C2063" s="2">
        <v>0.2</v>
      </c>
      <c r="D2063" s="2">
        <v>0.08</v>
      </c>
      <c r="E2063" s="1">
        <f t="shared" si="58"/>
        <v>0.2</v>
      </c>
    </row>
    <row r="2064" spans="1:5" x14ac:dyDescent="0.25">
      <c r="A2064">
        <v>4065</v>
      </c>
      <c r="B2064" s="142" t="s">
        <v>1754</v>
      </c>
      <c r="D2064" s="2">
        <v>0.4</v>
      </c>
      <c r="E2064" s="1">
        <f t="shared" si="58"/>
        <v>0.4</v>
      </c>
    </row>
    <row r="2065" spans="1:5" x14ac:dyDescent="0.25">
      <c r="A2065">
        <v>4066</v>
      </c>
      <c r="B2065" s="142" t="s">
        <v>13214</v>
      </c>
      <c r="C2065" s="2">
        <v>0.05</v>
      </c>
      <c r="D2065" s="2">
        <v>0.05</v>
      </c>
      <c r="E2065" s="1">
        <f t="shared" si="58"/>
        <v>0.05</v>
      </c>
    </row>
    <row r="2066" spans="1:5" x14ac:dyDescent="0.25">
      <c r="A2066">
        <v>4067</v>
      </c>
      <c r="B2066" s="144" t="s">
        <v>1755</v>
      </c>
      <c r="C2066" s="2">
        <v>20</v>
      </c>
      <c r="D2066" s="2">
        <v>4</v>
      </c>
      <c r="E2066" s="1">
        <f t="shared" si="58"/>
        <v>20</v>
      </c>
    </row>
    <row r="2067" spans="1:5" x14ac:dyDescent="0.25">
      <c r="A2067">
        <v>4068</v>
      </c>
      <c r="B2067" s="144" t="s">
        <v>1756</v>
      </c>
      <c r="D2067" s="2">
        <v>5</v>
      </c>
      <c r="E2067" s="1">
        <f t="shared" si="58"/>
        <v>5</v>
      </c>
    </row>
    <row r="2068" spans="1:5" x14ac:dyDescent="0.25">
      <c r="A2068">
        <v>4069</v>
      </c>
      <c r="B2068" s="142" t="s">
        <v>12167</v>
      </c>
      <c r="C2068" s="1">
        <v>10</v>
      </c>
      <c r="D2068" s="1">
        <v>5</v>
      </c>
      <c r="E2068" s="1">
        <v>10</v>
      </c>
    </row>
    <row r="2069" spans="1:5" x14ac:dyDescent="0.25">
      <c r="A2069">
        <v>4070</v>
      </c>
      <c r="B2069" s="142" t="s">
        <v>12168</v>
      </c>
      <c r="C2069" s="1" t="s">
        <v>22</v>
      </c>
      <c r="D2069" s="1" t="s">
        <v>22</v>
      </c>
      <c r="E2069" s="1" t="s">
        <v>22</v>
      </c>
    </row>
    <row r="2070" spans="1:5" x14ac:dyDescent="0.25">
      <c r="A2070">
        <v>4071</v>
      </c>
      <c r="B2070" s="142" t="s">
        <v>12169</v>
      </c>
      <c r="C2070" s="1" t="s">
        <v>22</v>
      </c>
      <c r="D2070" s="1" t="s">
        <v>22</v>
      </c>
      <c r="E2070" s="1" t="s">
        <v>22</v>
      </c>
    </row>
    <row r="2071" spans="1:5" x14ac:dyDescent="0.25">
      <c r="A2071">
        <v>4072</v>
      </c>
      <c r="B2071" s="142" t="s">
        <v>12170</v>
      </c>
      <c r="C2071" s="1" t="s">
        <v>22</v>
      </c>
      <c r="D2071" s="1">
        <v>25</v>
      </c>
      <c r="E2071" s="1">
        <v>25</v>
      </c>
    </row>
    <row r="2072" spans="1:5" x14ac:dyDescent="0.25">
      <c r="A2072">
        <v>4073</v>
      </c>
      <c r="B2072" s="142" t="s">
        <v>12171</v>
      </c>
      <c r="C2072" s="1" t="s">
        <v>22</v>
      </c>
      <c r="D2072" s="1" t="s">
        <v>22</v>
      </c>
      <c r="E2072" s="1" t="s">
        <v>22</v>
      </c>
    </row>
    <row r="2073" spans="1:5" x14ac:dyDescent="0.25">
      <c r="A2073">
        <v>4074</v>
      </c>
      <c r="B2073" s="142" t="s">
        <v>12172</v>
      </c>
      <c r="C2073" s="1" t="s">
        <v>22</v>
      </c>
      <c r="D2073" s="1">
        <v>25</v>
      </c>
      <c r="E2073" s="1">
        <v>25</v>
      </c>
    </row>
    <row r="2074" spans="1:5" x14ac:dyDescent="0.25">
      <c r="A2074">
        <v>4075</v>
      </c>
      <c r="B2074" s="142" t="s">
        <v>12173</v>
      </c>
      <c r="C2074" s="1" t="s">
        <v>22</v>
      </c>
      <c r="D2074" s="1" t="s">
        <v>22</v>
      </c>
      <c r="E2074" s="1" t="s">
        <v>22</v>
      </c>
    </row>
    <row r="2075" spans="1:5" x14ac:dyDescent="0.25">
      <c r="A2075">
        <v>4076</v>
      </c>
      <c r="B2075" s="142" t="s">
        <v>12174</v>
      </c>
      <c r="C2075" s="1">
        <v>1.3</v>
      </c>
      <c r="D2075" s="1">
        <v>0.5</v>
      </c>
      <c r="E2075" s="1">
        <v>1.3</v>
      </c>
    </row>
    <row r="2076" spans="1:5" x14ac:dyDescent="0.25">
      <c r="A2076">
        <v>4077</v>
      </c>
      <c r="B2076" s="142" t="s">
        <v>12175</v>
      </c>
      <c r="C2076" s="1">
        <v>30</v>
      </c>
      <c r="D2076" s="1">
        <v>10</v>
      </c>
      <c r="E2076" s="1">
        <v>30</v>
      </c>
    </row>
    <row r="2077" spans="1:5" x14ac:dyDescent="0.25">
      <c r="A2077">
        <v>4078</v>
      </c>
      <c r="B2077" s="142" t="s">
        <v>12176</v>
      </c>
      <c r="C2077" s="1">
        <v>50</v>
      </c>
      <c r="D2077" s="1">
        <v>40</v>
      </c>
      <c r="E2077" s="1">
        <v>50</v>
      </c>
    </row>
    <row r="2078" spans="1:5" x14ac:dyDescent="0.25">
      <c r="A2078">
        <v>4079</v>
      </c>
      <c r="B2078" s="142" t="s">
        <v>12177</v>
      </c>
      <c r="C2078" s="1" t="s">
        <v>22</v>
      </c>
      <c r="D2078" s="1" t="s">
        <v>22</v>
      </c>
      <c r="E2078" s="1" t="s">
        <v>22</v>
      </c>
    </row>
    <row r="2079" spans="1:5" x14ac:dyDescent="0.25">
      <c r="A2079">
        <v>4080</v>
      </c>
      <c r="B2079" s="142" t="s">
        <v>12178</v>
      </c>
      <c r="C2079" s="1" t="s">
        <v>22</v>
      </c>
      <c r="D2079" s="1" t="s">
        <v>22</v>
      </c>
      <c r="E2079" s="1" t="s">
        <v>22</v>
      </c>
    </row>
    <row r="2080" spans="1:5" x14ac:dyDescent="0.25">
      <c r="A2080">
        <v>4081</v>
      </c>
      <c r="B2080" s="142" t="s">
        <v>12179</v>
      </c>
      <c r="C2080" s="1" t="s">
        <v>22</v>
      </c>
      <c r="D2080" s="1" t="s">
        <v>22</v>
      </c>
      <c r="E2080" s="1" t="s">
        <v>22</v>
      </c>
    </row>
    <row r="2081" spans="1:5" x14ac:dyDescent="0.25">
      <c r="A2081">
        <v>4082</v>
      </c>
      <c r="B2081" s="142" t="s">
        <v>12180</v>
      </c>
      <c r="C2081" s="1" t="s">
        <v>22</v>
      </c>
      <c r="D2081" s="1" t="s">
        <v>22</v>
      </c>
      <c r="E2081" s="1" t="s">
        <v>22</v>
      </c>
    </row>
    <row r="2082" spans="1:5" x14ac:dyDescent="0.25">
      <c r="A2082">
        <v>4083</v>
      </c>
      <c r="B2082" s="142" t="s">
        <v>12181</v>
      </c>
      <c r="C2082" s="1" t="s">
        <v>22</v>
      </c>
      <c r="D2082" s="1" t="s">
        <v>22</v>
      </c>
      <c r="E2082" s="1" t="s">
        <v>22</v>
      </c>
    </row>
    <row r="2083" spans="1:5" x14ac:dyDescent="0.25">
      <c r="A2083">
        <v>4084</v>
      </c>
      <c r="B2083" s="142" t="s">
        <v>12182</v>
      </c>
      <c r="C2083" s="1" t="s">
        <v>22</v>
      </c>
      <c r="D2083" s="1" t="s">
        <v>22</v>
      </c>
      <c r="E2083" s="1" t="s">
        <v>22</v>
      </c>
    </row>
    <row r="2084" spans="1:5" x14ac:dyDescent="0.25">
      <c r="A2084">
        <v>4085</v>
      </c>
      <c r="B2084" s="142" t="s">
        <v>12183</v>
      </c>
      <c r="C2084" s="1" t="s">
        <v>22</v>
      </c>
      <c r="D2084" s="1" t="s">
        <v>22</v>
      </c>
      <c r="E2084" s="1" t="s">
        <v>22</v>
      </c>
    </row>
    <row r="2085" spans="1:5" x14ac:dyDescent="0.25">
      <c r="A2085">
        <v>4086</v>
      </c>
      <c r="B2085" s="142" t="s">
        <v>12184</v>
      </c>
      <c r="C2085" s="1">
        <v>100</v>
      </c>
      <c r="D2085" s="1">
        <v>100</v>
      </c>
      <c r="E2085" s="1">
        <v>100</v>
      </c>
    </row>
    <row r="2086" spans="1:5" x14ac:dyDescent="0.25">
      <c r="A2086">
        <v>4087</v>
      </c>
      <c r="B2086" s="142" t="s">
        <v>12185</v>
      </c>
      <c r="C2086" s="1" t="s">
        <v>22</v>
      </c>
      <c r="D2086" s="1">
        <v>1</v>
      </c>
      <c r="E2086" s="1">
        <v>1</v>
      </c>
    </row>
    <row r="2087" spans="1:5" x14ac:dyDescent="0.25">
      <c r="A2087">
        <v>4088</v>
      </c>
      <c r="B2087" s="142" t="s">
        <v>12186</v>
      </c>
      <c r="C2087" s="1" t="s">
        <v>22</v>
      </c>
      <c r="D2087" s="1" t="s">
        <v>22</v>
      </c>
      <c r="E2087" s="1" t="s">
        <v>22</v>
      </c>
    </row>
    <row r="2088" spans="1:5" x14ac:dyDescent="0.25">
      <c r="A2088">
        <v>4089</v>
      </c>
      <c r="B2088" s="142" t="s">
        <v>12187</v>
      </c>
      <c r="C2088" s="1" t="s">
        <v>22</v>
      </c>
      <c r="D2088" s="1">
        <v>0.06</v>
      </c>
      <c r="E2088" s="1">
        <v>0.06</v>
      </c>
    </row>
    <row r="2089" spans="1:5" x14ac:dyDescent="0.25">
      <c r="A2089">
        <v>4090</v>
      </c>
      <c r="B2089" s="142" t="s">
        <v>12188</v>
      </c>
      <c r="C2089" s="1" t="s">
        <v>22</v>
      </c>
      <c r="D2089" s="1" t="s">
        <v>22</v>
      </c>
      <c r="E2089" s="1" t="s">
        <v>22</v>
      </c>
    </row>
    <row r="2090" spans="1:5" x14ac:dyDescent="0.25">
      <c r="A2090">
        <v>4091</v>
      </c>
      <c r="B2090" s="142" t="s">
        <v>12189</v>
      </c>
      <c r="C2090" s="1">
        <v>1.5</v>
      </c>
      <c r="D2090" s="1">
        <v>1.5</v>
      </c>
      <c r="E2090" s="1">
        <v>1.5</v>
      </c>
    </row>
    <row r="2091" spans="1:5" x14ac:dyDescent="0.25">
      <c r="A2091">
        <v>4092</v>
      </c>
      <c r="B2091" s="142" t="s">
        <v>12190</v>
      </c>
      <c r="C2091" s="1" t="s">
        <v>22</v>
      </c>
      <c r="D2091" s="1" t="s">
        <v>22</v>
      </c>
      <c r="E2091" s="1" t="s">
        <v>22</v>
      </c>
    </row>
    <row r="2092" spans="1:5" x14ac:dyDescent="0.25">
      <c r="A2092">
        <v>4093</v>
      </c>
      <c r="B2092" s="142" t="s">
        <v>12191</v>
      </c>
      <c r="C2092" s="1" t="s">
        <v>22</v>
      </c>
      <c r="D2092" s="1" t="s">
        <v>22</v>
      </c>
      <c r="E2092" s="1" t="s">
        <v>22</v>
      </c>
    </row>
    <row r="2093" spans="1:5" x14ac:dyDescent="0.25">
      <c r="A2093">
        <v>4094</v>
      </c>
      <c r="B2093" s="142" t="s">
        <v>12192</v>
      </c>
      <c r="C2093" s="1">
        <v>10</v>
      </c>
      <c r="D2093" s="1">
        <v>5</v>
      </c>
      <c r="E2093" s="1">
        <v>10</v>
      </c>
    </row>
    <row r="2094" spans="1:5" x14ac:dyDescent="0.25">
      <c r="A2094">
        <v>4095</v>
      </c>
      <c r="B2094" s="142" t="s">
        <v>12193</v>
      </c>
      <c r="C2094" s="1" t="s">
        <v>22</v>
      </c>
      <c r="D2094" s="1" t="s">
        <v>22</v>
      </c>
      <c r="E2094" s="1" t="s">
        <v>22</v>
      </c>
    </row>
    <row r="2095" spans="1:5" x14ac:dyDescent="0.25">
      <c r="A2095">
        <v>4096</v>
      </c>
      <c r="B2095" s="142" t="s">
        <v>12194</v>
      </c>
      <c r="C2095" s="1">
        <v>1</v>
      </c>
      <c r="D2095" s="1">
        <v>1</v>
      </c>
      <c r="E2095" s="1">
        <v>1</v>
      </c>
    </row>
    <row r="2096" spans="1:5" x14ac:dyDescent="0.25">
      <c r="A2096">
        <v>4097</v>
      </c>
      <c r="B2096" s="142" t="s">
        <v>12195</v>
      </c>
      <c r="C2096" s="1" t="s">
        <v>22</v>
      </c>
      <c r="D2096" s="1" t="s">
        <v>22</v>
      </c>
      <c r="E2096" s="1" t="s">
        <v>22</v>
      </c>
    </row>
    <row r="2097" spans="1:5" x14ac:dyDescent="0.25">
      <c r="A2097">
        <v>4098</v>
      </c>
      <c r="B2097" s="142" t="s">
        <v>12196</v>
      </c>
      <c r="C2097" s="1" t="s">
        <v>22</v>
      </c>
      <c r="D2097" s="1">
        <v>25</v>
      </c>
      <c r="E2097" s="1">
        <v>25</v>
      </c>
    </row>
    <row r="2098" spans="1:5" x14ac:dyDescent="0.25">
      <c r="A2098">
        <v>4099</v>
      </c>
      <c r="B2098" s="142" t="s">
        <v>12197</v>
      </c>
      <c r="C2098" s="1">
        <v>50</v>
      </c>
      <c r="D2098" s="1">
        <v>30</v>
      </c>
      <c r="E2098" s="1">
        <v>50</v>
      </c>
    </row>
    <row r="2099" spans="1:5" x14ac:dyDescent="0.25">
      <c r="A2099">
        <v>4100</v>
      </c>
      <c r="B2099" s="142" t="s">
        <v>12198</v>
      </c>
      <c r="C2099" s="1" t="s">
        <v>22</v>
      </c>
      <c r="D2099" s="1" t="s">
        <v>22</v>
      </c>
      <c r="E2099" s="1" t="s">
        <v>22</v>
      </c>
    </row>
    <row r="2100" spans="1:5" x14ac:dyDescent="0.25">
      <c r="A2100">
        <v>4101</v>
      </c>
      <c r="B2100" s="142" t="s">
        <v>12199</v>
      </c>
      <c r="C2100" s="1" t="s">
        <v>22</v>
      </c>
      <c r="D2100" s="1" t="s">
        <v>22</v>
      </c>
      <c r="E2100" s="1" t="s">
        <v>22</v>
      </c>
    </row>
    <row r="2101" spans="1:5" x14ac:dyDescent="0.25">
      <c r="A2101">
        <v>4102</v>
      </c>
      <c r="B2101" s="142" t="s">
        <v>12200</v>
      </c>
      <c r="C2101" s="1">
        <v>50</v>
      </c>
      <c r="D2101" s="1">
        <v>10</v>
      </c>
      <c r="E2101" s="1">
        <v>50</v>
      </c>
    </row>
    <row r="2102" spans="1:5" x14ac:dyDescent="0.25">
      <c r="A2102">
        <v>4103</v>
      </c>
      <c r="B2102" s="142" t="s">
        <v>12201</v>
      </c>
      <c r="C2102" s="1">
        <v>50</v>
      </c>
      <c r="D2102" s="1">
        <v>10</v>
      </c>
      <c r="E2102" s="1">
        <v>50</v>
      </c>
    </row>
    <row r="2103" spans="1:5" x14ac:dyDescent="0.25">
      <c r="A2103">
        <v>4104</v>
      </c>
      <c r="B2103" s="142" t="s">
        <v>12202</v>
      </c>
      <c r="C2103" s="1" t="s">
        <v>22</v>
      </c>
      <c r="D2103" s="1" t="s">
        <v>22</v>
      </c>
      <c r="E2103" s="1" t="s">
        <v>22</v>
      </c>
    </row>
    <row r="2104" spans="1:5" x14ac:dyDescent="0.25">
      <c r="A2104">
        <v>4105</v>
      </c>
      <c r="B2104" s="142" t="s">
        <v>12203</v>
      </c>
      <c r="C2104" s="1">
        <v>6</v>
      </c>
      <c r="D2104" s="1">
        <v>28</v>
      </c>
      <c r="E2104" s="1">
        <v>28</v>
      </c>
    </row>
    <row r="2105" spans="1:5" x14ac:dyDescent="0.25">
      <c r="A2105">
        <v>4106</v>
      </c>
      <c r="B2105" s="142" t="s">
        <v>12204</v>
      </c>
      <c r="C2105" s="1" t="s">
        <v>22</v>
      </c>
      <c r="D2105" s="1" t="s">
        <v>22</v>
      </c>
      <c r="E2105" s="1" t="s">
        <v>22</v>
      </c>
    </row>
    <row r="2106" spans="1:5" x14ac:dyDescent="0.25">
      <c r="A2106">
        <v>4107</v>
      </c>
      <c r="B2106" s="142" t="s">
        <v>12205</v>
      </c>
      <c r="C2106" s="1">
        <v>30</v>
      </c>
      <c r="D2106" s="1">
        <v>15</v>
      </c>
      <c r="E2106" s="1">
        <v>30</v>
      </c>
    </row>
    <row r="2107" spans="1:5" x14ac:dyDescent="0.25">
      <c r="A2107">
        <v>4108</v>
      </c>
      <c r="B2107" s="142" t="s">
        <v>12206</v>
      </c>
      <c r="C2107" s="1">
        <v>0.5</v>
      </c>
      <c r="D2107" s="1">
        <v>0.5</v>
      </c>
      <c r="E2107" s="1">
        <v>0.5</v>
      </c>
    </row>
    <row r="2108" spans="1:5" x14ac:dyDescent="0.25">
      <c r="A2108">
        <v>4109</v>
      </c>
      <c r="B2108" s="142" t="s">
        <v>12207</v>
      </c>
      <c r="C2108" s="1" t="s">
        <v>22</v>
      </c>
      <c r="D2108" s="1" t="s">
        <v>22</v>
      </c>
      <c r="E2108" s="1" t="s">
        <v>22</v>
      </c>
    </row>
    <row r="2109" spans="1:5" x14ac:dyDescent="0.25">
      <c r="A2109">
        <v>4110</v>
      </c>
      <c r="B2109" s="142" t="s">
        <v>12208</v>
      </c>
      <c r="C2109" s="1" t="s">
        <v>22</v>
      </c>
      <c r="D2109" s="1">
        <v>20</v>
      </c>
      <c r="E2109" s="1">
        <v>20</v>
      </c>
    </row>
    <row r="2110" spans="1:5" x14ac:dyDescent="0.25">
      <c r="A2110">
        <v>4111</v>
      </c>
      <c r="B2110" s="142" t="s">
        <v>12209</v>
      </c>
      <c r="C2110" s="1">
        <v>2</v>
      </c>
      <c r="D2110" s="1">
        <v>2</v>
      </c>
      <c r="E2110" s="1">
        <v>2</v>
      </c>
    </row>
    <row r="2111" spans="1:5" x14ac:dyDescent="0.25">
      <c r="A2111">
        <v>4112</v>
      </c>
      <c r="B2111" s="142" t="s">
        <v>12210</v>
      </c>
      <c r="C2111" s="1">
        <v>20</v>
      </c>
      <c r="D2111" s="1">
        <v>10</v>
      </c>
      <c r="E2111" s="1">
        <v>20</v>
      </c>
    </row>
    <row r="2112" spans="1:5" x14ac:dyDescent="0.25">
      <c r="A2112">
        <v>4113</v>
      </c>
      <c r="B2112" s="142" t="s">
        <v>12211</v>
      </c>
      <c r="C2112" s="1" t="s">
        <v>22</v>
      </c>
      <c r="D2112" s="1">
        <v>1</v>
      </c>
      <c r="E2112" s="1">
        <v>1</v>
      </c>
    </row>
    <row r="2113" spans="1:5" x14ac:dyDescent="0.25">
      <c r="A2113">
        <v>4114</v>
      </c>
      <c r="B2113" s="142" t="s">
        <v>12212</v>
      </c>
      <c r="C2113" s="1" t="s">
        <v>22</v>
      </c>
      <c r="D2113" s="1" t="s">
        <v>22</v>
      </c>
      <c r="E2113" s="1" t="s">
        <v>22</v>
      </c>
    </row>
    <row r="2114" spans="1:5" x14ac:dyDescent="0.25">
      <c r="A2114">
        <v>4115</v>
      </c>
      <c r="B2114" s="142" t="s">
        <v>12213</v>
      </c>
      <c r="C2114" s="1" t="s">
        <v>22</v>
      </c>
      <c r="D2114" s="1" t="s">
        <v>22</v>
      </c>
      <c r="E2114" s="1" t="s">
        <v>22</v>
      </c>
    </row>
    <row r="2115" spans="1:5" x14ac:dyDescent="0.25">
      <c r="A2115">
        <v>4116</v>
      </c>
      <c r="B2115" s="142" t="s">
        <v>12214</v>
      </c>
      <c r="C2115" s="1" t="s">
        <v>22</v>
      </c>
      <c r="D2115" s="1" t="s">
        <v>22</v>
      </c>
      <c r="E2115" s="1" t="s">
        <v>22</v>
      </c>
    </row>
    <row r="2116" spans="1:5" x14ac:dyDescent="0.25">
      <c r="A2116">
        <v>4117</v>
      </c>
      <c r="B2116" s="142" t="s">
        <v>12215</v>
      </c>
      <c r="C2116" s="1" t="s">
        <v>22</v>
      </c>
      <c r="D2116" s="1" t="s">
        <v>22</v>
      </c>
      <c r="E2116" s="1" t="s">
        <v>22</v>
      </c>
    </row>
    <row r="2117" spans="1:5" x14ac:dyDescent="0.25">
      <c r="A2117">
        <v>4118</v>
      </c>
      <c r="B2117" s="142" t="s">
        <v>12216</v>
      </c>
      <c r="C2117" s="1" t="s">
        <v>22</v>
      </c>
      <c r="D2117" s="1" t="s">
        <v>22</v>
      </c>
      <c r="E2117" s="1" t="s">
        <v>22</v>
      </c>
    </row>
    <row r="2118" spans="1:5" x14ac:dyDescent="0.25">
      <c r="A2118">
        <v>4119</v>
      </c>
      <c r="B2118" s="152" t="s">
        <v>12217</v>
      </c>
      <c r="C2118" s="1" t="s">
        <v>22</v>
      </c>
      <c r="D2118" s="1" t="s">
        <v>22</v>
      </c>
      <c r="E2118" s="1" t="s">
        <v>22</v>
      </c>
    </row>
    <row r="2119" spans="1:5" x14ac:dyDescent="0.25">
      <c r="A2119">
        <v>4120</v>
      </c>
      <c r="B2119" s="142" t="s">
        <v>12218</v>
      </c>
      <c r="C2119" s="1" t="s">
        <v>22</v>
      </c>
      <c r="D2119" s="1">
        <v>25</v>
      </c>
      <c r="E2119" s="1">
        <v>25</v>
      </c>
    </row>
    <row r="2120" spans="1:5" x14ac:dyDescent="0.25">
      <c r="A2120">
        <v>4121</v>
      </c>
      <c r="B2120" s="142" t="s">
        <v>12219</v>
      </c>
      <c r="C2120" s="1" t="s">
        <v>22</v>
      </c>
      <c r="D2120" s="1">
        <v>15</v>
      </c>
      <c r="E2120" s="1">
        <v>15</v>
      </c>
    </row>
    <row r="2121" spans="1:5" x14ac:dyDescent="0.25">
      <c r="A2121">
        <v>4122</v>
      </c>
      <c r="B2121" s="142" t="s">
        <v>12220</v>
      </c>
      <c r="C2121" s="1" t="s">
        <v>22</v>
      </c>
      <c r="D2121" s="1">
        <v>25</v>
      </c>
      <c r="E2121" s="1">
        <v>25</v>
      </c>
    </row>
    <row r="2122" spans="1:5" x14ac:dyDescent="0.25">
      <c r="A2122">
        <v>4123</v>
      </c>
      <c r="B2122" s="142" t="s">
        <v>12221</v>
      </c>
      <c r="C2122" s="1" t="s">
        <v>22</v>
      </c>
      <c r="D2122" s="1">
        <v>25</v>
      </c>
      <c r="E2122" s="1">
        <v>25</v>
      </c>
    </row>
    <row r="2123" spans="1:5" x14ac:dyDescent="0.25">
      <c r="A2123">
        <v>4124</v>
      </c>
      <c r="B2123" s="142" t="s">
        <v>12222</v>
      </c>
      <c r="C2123" s="1" t="s">
        <v>22</v>
      </c>
      <c r="D2123" s="1" t="s">
        <v>22</v>
      </c>
      <c r="E2123" s="1" t="s">
        <v>22</v>
      </c>
    </row>
    <row r="2124" spans="1:5" x14ac:dyDescent="0.25">
      <c r="A2124">
        <v>4125</v>
      </c>
      <c r="B2124" s="142" t="s">
        <v>12223</v>
      </c>
      <c r="C2124" s="1" t="s">
        <v>22</v>
      </c>
      <c r="D2124" s="1">
        <v>25</v>
      </c>
      <c r="E2124" s="1">
        <v>25</v>
      </c>
    </row>
    <row r="2125" spans="1:5" x14ac:dyDescent="0.25">
      <c r="A2125">
        <v>4126</v>
      </c>
      <c r="B2125" s="142" t="s">
        <v>12224</v>
      </c>
      <c r="C2125" s="1" t="s">
        <v>22</v>
      </c>
      <c r="D2125" s="1">
        <v>25</v>
      </c>
      <c r="E2125" s="1">
        <v>25</v>
      </c>
    </row>
    <row r="2126" spans="1:5" x14ac:dyDescent="0.25">
      <c r="A2126">
        <v>4127</v>
      </c>
      <c r="B2126" s="142" t="s">
        <v>12225</v>
      </c>
      <c r="C2126" s="1" t="s">
        <v>22</v>
      </c>
      <c r="D2126" s="1">
        <v>25</v>
      </c>
      <c r="E2126" s="1">
        <v>25</v>
      </c>
    </row>
    <row r="2127" spans="1:5" x14ac:dyDescent="0.25">
      <c r="A2127">
        <v>4128</v>
      </c>
      <c r="B2127" s="142" t="s">
        <v>12226</v>
      </c>
      <c r="C2127" s="1" t="s">
        <v>22</v>
      </c>
      <c r="D2127" s="1">
        <v>10</v>
      </c>
      <c r="E2127" s="1">
        <v>10</v>
      </c>
    </row>
    <row r="2128" spans="1:5" x14ac:dyDescent="0.25">
      <c r="A2128" s="138">
        <v>4129</v>
      </c>
      <c r="B2128" s="142" t="s">
        <v>12227</v>
      </c>
      <c r="C2128" s="1" t="s">
        <v>22</v>
      </c>
      <c r="D2128" s="1" t="s">
        <v>22</v>
      </c>
      <c r="E2128" s="1" t="s">
        <v>22</v>
      </c>
    </row>
    <row r="2129" spans="1:5" x14ac:dyDescent="0.25">
      <c r="A2129">
        <v>4130</v>
      </c>
      <c r="B2129" s="142" t="s">
        <v>12228</v>
      </c>
      <c r="C2129" s="1">
        <v>0.01</v>
      </c>
      <c r="D2129" s="1">
        <v>0.01</v>
      </c>
      <c r="E2129" s="1">
        <v>0.01</v>
      </c>
    </row>
    <row r="2130" spans="1:5" x14ac:dyDescent="0.25">
      <c r="A2130">
        <v>4131</v>
      </c>
      <c r="B2130" s="142" t="s">
        <v>12229</v>
      </c>
      <c r="C2130" s="1">
        <v>20</v>
      </c>
      <c r="D2130" s="1">
        <v>20</v>
      </c>
      <c r="E2130" s="1">
        <v>20</v>
      </c>
    </row>
    <row r="2131" spans="1:5" x14ac:dyDescent="0.25">
      <c r="A2131">
        <v>4132</v>
      </c>
      <c r="B2131" s="142" t="s">
        <v>12230</v>
      </c>
      <c r="C2131" s="1">
        <v>20</v>
      </c>
      <c r="D2131" s="1">
        <v>20</v>
      </c>
      <c r="E2131" s="1">
        <v>20</v>
      </c>
    </row>
    <row r="2132" spans="1:5" x14ac:dyDescent="0.25">
      <c r="A2132">
        <v>4133</v>
      </c>
      <c r="B2132" s="142" t="s">
        <v>12231</v>
      </c>
      <c r="C2132" s="1">
        <v>20</v>
      </c>
      <c r="D2132" s="1">
        <v>20</v>
      </c>
      <c r="E2132" s="1">
        <v>20</v>
      </c>
    </row>
    <row r="2133" spans="1:5" x14ac:dyDescent="0.25">
      <c r="A2133">
        <v>4134</v>
      </c>
      <c r="B2133" s="142" t="s">
        <v>12232</v>
      </c>
      <c r="C2133" s="1">
        <v>20</v>
      </c>
      <c r="D2133" s="1">
        <v>20</v>
      </c>
      <c r="E2133" s="1">
        <v>20</v>
      </c>
    </row>
    <row r="2134" spans="1:5" x14ac:dyDescent="0.25">
      <c r="A2134">
        <v>4135</v>
      </c>
      <c r="B2134" s="142" t="s">
        <v>12233</v>
      </c>
      <c r="C2134" s="1"/>
      <c r="D2134" s="1">
        <v>25</v>
      </c>
      <c r="E2134" s="1">
        <v>25</v>
      </c>
    </row>
    <row r="2135" spans="1:5" x14ac:dyDescent="0.25">
      <c r="A2135">
        <v>4136</v>
      </c>
      <c r="B2135" s="142" t="s">
        <v>12234</v>
      </c>
      <c r="C2135" s="1">
        <v>10</v>
      </c>
      <c r="D2135" s="1">
        <v>8</v>
      </c>
      <c r="E2135" s="1">
        <v>10</v>
      </c>
    </row>
    <row r="2136" spans="1:5" x14ac:dyDescent="0.25">
      <c r="A2136">
        <v>4137</v>
      </c>
      <c r="B2136" s="142" t="s">
        <v>12235</v>
      </c>
      <c r="C2136" s="1" t="s">
        <v>22</v>
      </c>
      <c r="D2136" s="1" t="s">
        <v>22</v>
      </c>
      <c r="E2136" s="1" t="s">
        <v>22</v>
      </c>
    </row>
    <row r="2137" spans="1:5" x14ac:dyDescent="0.25">
      <c r="A2137">
        <v>4138</v>
      </c>
      <c r="B2137" s="142" t="s">
        <v>12236</v>
      </c>
      <c r="C2137" s="1">
        <v>5</v>
      </c>
      <c r="D2137" s="1"/>
      <c r="E2137" s="1">
        <v>5</v>
      </c>
    </row>
    <row r="2138" spans="1:5" x14ac:dyDescent="0.25">
      <c r="A2138">
        <v>4139</v>
      </c>
      <c r="B2138" s="142" t="s">
        <v>12237</v>
      </c>
      <c r="C2138" s="1" t="s">
        <v>22</v>
      </c>
      <c r="D2138" s="1" t="s">
        <v>22</v>
      </c>
      <c r="E2138" s="1" t="s">
        <v>22</v>
      </c>
    </row>
    <row r="2139" spans="1:5" x14ac:dyDescent="0.25">
      <c r="A2139">
        <v>4140</v>
      </c>
      <c r="B2139" s="142" t="s">
        <v>12238</v>
      </c>
      <c r="C2139" s="1">
        <v>10</v>
      </c>
      <c r="D2139" s="1">
        <v>5</v>
      </c>
      <c r="E2139" s="1">
        <v>10</v>
      </c>
    </row>
    <row r="2140" spans="1:5" x14ac:dyDescent="0.25">
      <c r="A2140">
        <v>4141</v>
      </c>
      <c r="B2140" s="142" t="s">
        <v>12239</v>
      </c>
      <c r="C2140" s="1">
        <v>20</v>
      </c>
      <c r="D2140" s="1">
        <v>10</v>
      </c>
      <c r="E2140" s="1">
        <v>20</v>
      </c>
    </row>
    <row r="2141" spans="1:5" x14ac:dyDescent="0.25">
      <c r="A2141">
        <v>4142</v>
      </c>
      <c r="B2141" s="142" t="s">
        <v>12240</v>
      </c>
      <c r="C2141" s="1">
        <v>0.5</v>
      </c>
      <c r="D2141" s="1">
        <v>0.3</v>
      </c>
      <c r="E2141" s="1">
        <v>0.5</v>
      </c>
    </row>
    <row r="2142" spans="1:5" x14ac:dyDescent="0.25">
      <c r="A2142">
        <v>4143</v>
      </c>
      <c r="B2142" s="142" t="s">
        <v>12241</v>
      </c>
      <c r="C2142" s="1" t="s">
        <v>22</v>
      </c>
      <c r="D2142" s="1" t="s">
        <v>22</v>
      </c>
      <c r="E2142" s="1" t="s">
        <v>22</v>
      </c>
    </row>
    <row r="2143" spans="1:5" x14ac:dyDescent="0.25">
      <c r="A2143">
        <v>4144</v>
      </c>
      <c r="B2143" s="142" t="s">
        <v>12242</v>
      </c>
      <c r="C2143" s="1" t="s">
        <v>22</v>
      </c>
      <c r="D2143" s="1" t="s">
        <v>22</v>
      </c>
      <c r="E2143" s="1" t="s">
        <v>22</v>
      </c>
    </row>
    <row r="2144" spans="1:5" x14ac:dyDescent="0.25">
      <c r="A2144">
        <v>4145</v>
      </c>
      <c r="B2144" s="142" t="s">
        <v>12243</v>
      </c>
      <c r="C2144" s="1">
        <v>2</v>
      </c>
      <c r="D2144" s="1">
        <v>0.5</v>
      </c>
      <c r="E2144" s="1">
        <v>2</v>
      </c>
    </row>
    <row r="2145" spans="1:5" x14ac:dyDescent="0.25">
      <c r="A2145">
        <v>4146</v>
      </c>
      <c r="B2145" s="142" t="s">
        <v>12244</v>
      </c>
      <c r="C2145" s="1" t="s">
        <v>22</v>
      </c>
      <c r="D2145" s="1" t="s">
        <v>22</v>
      </c>
      <c r="E2145" s="1" t="s">
        <v>22</v>
      </c>
    </row>
    <row r="2146" spans="1:5" x14ac:dyDescent="0.25">
      <c r="A2146">
        <v>4147</v>
      </c>
      <c r="B2146" s="142" t="s">
        <v>12245</v>
      </c>
      <c r="C2146" s="1" t="s">
        <v>22</v>
      </c>
      <c r="D2146" s="1" t="s">
        <v>22</v>
      </c>
      <c r="E2146" s="1" t="s">
        <v>22</v>
      </c>
    </row>
    <row r="2147" spans="1:5" x14ac:dyDescent="0.25">
      <c r="A2147">
        <v>4148</v>
      </c>
      <c r="B2147" s="142" t="s">
        <v>12246</v>
      </c>
      <c r="C2147" s="1">
        <v>100</v>
      </c>
      <c r="D2147" s="1">
        <v>25</v>
      </c>
      <c r="E2147" s="1">
        <v>100</v>
      </c>
    </row>
    <row r="2148" spans="1:5" x14ac:dyDescent="0.25">
      <c r="A2148">
        <v>4149</v>
      </c>
      <c r="B2148" s="142" t="s">
        <v>12247</v>
      </c>
      <c r="C2148" s="1" t="s">
        <v>22</v>
      </c>
      <c r="D2148" s="1" t="s">
        <v>22</v>
      </c>
      <c r="E2148" s="1" t="s">
        <v>22</v>
      </c>
    </row>
    <row r="2149" spans="1:5" x14ac:dyDescent="0.25">
      <c r="A2149">
        <v>4150</v>
      </c>
      <c r="B2149" s="142" t="s">
        <v>12248</v>
      </c>
      <c r="C2149" s="1">
        <v>1</v>
      </c>
      <c r="D2149" s="1">
        <v>1</v>
      </c>
      <c r="E2149" s="1">
        <v>1</v>
      </c>
    </row>
    <row r="2150" spans="1:5" x14ac:dyDescent="0.25">
      <c r="A2150">
        <v>4151</v>
      </c>
      <c r="B2150" s="142" t="s">
        <v>12249</v>
      </c>
      <c r="C2150" s="1" t="s">
        <v>22</v>
      </c>
      <c r="D2150" s="1" t="s">
        <v>22</v>
      </c>
      <c r="E2150" s="1" t="s">
        <v>22</v>
      </c>
    </row>
    <row r="2151" spans="1:5" x14ac:dyDescent="0.25">
      <c r="A2151">
        <v>4152</v>
      </c>
      <c r="B2151" s="142" t="s">
        <v>12250</v>
      </c>
      <c r="C2151" s="1" t="s">
        <v>22</v>
      </c>
      <c r="D2151" s="1">
        <v>25</v>
      </c>
      <c r="E2151" s="1">
        <v>25</v>
      </c>
    </row>
    <row r="2152" spans="1:5" x14ac:dyDescent="0.25">
      <c r="A2152">
        <v>4153</v>
      </c>
      <c r="B2152" s="142" t="s">
        <v>12251</v>
      </c>
      <c r="C2152" s="1" t="s">
        <v>22</v>
      </c>
      <c r="D2152" s="1" t="s">
        <v>22</v>
      </c>
      <c r="E2152" s="1" t="s">
        <v>22</v>
      </c>
    </row>
    <row r="2153" spans="1:5" x14ac:dyDescent="0.25">
      <c r="A2153">
        <v>4154</v>
      </c>
      <c r="B2153" s="142" t="s">
        <v>12252</v>
      </c>
      <c r="C2153" s="1">
        <v>100</v>
      </c>
      <c r="D2153" s="1">
        <v>100</v>
      </c>
      <c r="E2153" s="1">
        <v>100</v>
      </c>
    </row>
    <row r="2154" spans="1:5" x14ac:dyDescent="0.25">
      <c r="A2154">
        <v>4155</v>
      </c>
      <c r="B2154" s="142" t="s">
        <v>12253</v>
      </c>
      <c r="C2154" s="1" t="s">
        <v>22</v>
      </c>
      <c r="D2154" s="1" t="s">
        <v>22</v>
      </c>
      <c r="E2154" s="1" t="s">
        <v>22</v>
      </c>
    </row>
    <row r="2155" spans="1:5" x14ac:dyDescent="0.25">
      <c r="A2155">
        <v>4156</v>
      </c>
      <c r="B2155" s="142" t="s">
        <v>12254</v>
      </c>
      <c r="C2155" s="1" t="s">
        <v>22</v>
      </c>
      <c r="D2155" s="1" t="s">
        <v>22</v>
      </c>
      <c r="E2155" s="1" t="s">
        <v>22</v>
      </c>
    </row>
    <row r="2156" spans="1:5" x14ac:dyDescent="0.25">
      <c r="A2156">
        <v>4157</v>
      </c>
      <c r="B2156" s="142" t="s">
        <v>12255</v>
      </c>
      <c r="C2156" s="1">
        <v>10</v>
      </c>
      <c r="D2156" s="1">
        <v>5</v>
      </c>
      <c r="E2156" s="1">
        <v>10</v>
      </c>
    </row>
    <row r="2157" spans="1:5" x14ac:dyDescent="0.25">
      <c r="A2157">
        <v>4158</v>
      </c>
      <c r="B2157" s="142" t="s">
        <v>12256</v>
      </c>
      <c r="C2157" s="1">
        <v>0.1</v>
      </c>
      <c r="D2157" s="1">
        <v>0.05</v>
      </c>
      <c r="E2157" s="1">
        <v>0.1</v>
      </c>
    </row>
    <row r="2158" spans="1:5" x14ac:dyDescent="0.25">
      <c r="A2158">
        <v>4159</v>
      </c>
      <c r="B2158" s="142" t="s">
        <v>12257</v>
      </c>
      <c r="C2158" s="1" t="s">
        <v>22</v>
      </c>
      <c r="D2158" s="1">
        <v>1</v>
      </c>
      <c r="E2158" s="1">
        <v>1</v>
      </c>
    </row>
    <row r="2159" spans="1:5" x14ac:dyDescent="0.25">
      <c r="A2159">
        <v>4160</v>
      </c>
      <c r="B2159" s="142" t="s">
        <v>12258</v>
      </c>
      <c r="C2159" s="1">
        <v>3</v>
      </c>
      <c r="D2159" s="1">
        <v>3</v>
      </c>
      <c r="E2159" s="1">
        <v>3</v>
      </c>
    </row>
    <row r="2160" spans="1:5" x14ac:dyDescent="0.25">
      <c r="A2160">
        <v>4161</v>
      </c>
      <c r="B2160" s="142" t="s">
        <v>12259</v>
      </c>
      <c r="C2160" s="1">
        <v>12</v>
      </c>
      <c r="D2160" s="1">
        <v>10</v>
      </c>
      <c r="E2160" s="1">
        <v>12</v>
      </c>
    </row>
    <row r="2161" spans="1:5" x14ac:dyDescent="0.25">
      <c r="A2161">
        <v>4162</v>
      </c>
      <c r="B2161" s="142" t="s">
        <v>12260</v>
      </c>
      <c r="C2161" s="1">
        <v>0.01</v>
      </c>
      <c r="D2161" s="1">
        <v>0.01</v>
      </c>
      <c r="E2161" s="1">
        <v>0.01</v>
      </c>
    </row>
    <row r="2162" spans="1:5" x14ac:dyDescent="0.25">
      <c r="A2162">
        <v>4163</v>
      </c>
      <c r="B2162" s="142" t="s">
        <v>12261</v>
      </c>
      <c r="C2162" s="1">
        <v>30</v>
      </c>
      <c r="D2162" s="1">
        <v>10</v>
      </c>
      <c r="E2162" s="1">
        <v>30</v>
      </c>
    </row>
    <row r="2163" spans="1:5" x14ac:dyDescent="0.25">
      <c r="A2163">
        <v>4164</v>
      </c>
      <c r="B2163" s="142" t="s">
        <v>12262</v>
      </c>
      <c r="C2163" s="1">
        <v>20</v>
      </c>
      <c r="D2163" s="1">
        <v>10</v>
      </c>
      <c r="E2163" s="1">
        <v>20</v>
      </c>
    </row>
    <row r="2164" spans="1:5" x14ac:dyDescent="0.25">
      <c r="A2164">
        <v>4165</v>
      </c>
      <c r="B2164" s="142" t="s">
        <v>12263</v>
      </c>
      <c r="C2164" s="1">
        <v>0.2</v>
      </c>
      <c r="D2164" s="1">
        <v>0.2</v>
      </c>
      <c r="E2164" s="1">
        <v>0.2</v>
      </c>
    </row>
    <row r="2165" spans="1:5" x14ac:dyDescent="0.25">
      <c r="A2165">
        <v>4166</v>
      </c>
      <c r="B2165" s="142" t="s">
        <v>12264</v>
      </c>
      <c r="C2165" s="1">
        <v>5</v>
      </c>
      <c r="D2165" s="1"/>
      <c r="E2165" s="1">
        <v>5</v>
      </c>
    </row>
    <row r="2166" spans="1:5" x14ac:dyDescent="0.25">
      <c r="A2166">
        <v>4167</v>
      </c>
      <c r="B2166" s="142" t="s">
        <v>12265</v>
      </c>
      <c r="C2166" s="1">
        <v>0.4</v>
      </c>
      <c r="D2166" s="1">
        <v>0.1</v>
      </c>
      <c r="E2166" s="1">
        <v>0.4</v>
      </c>
    </row>
    <row r="2167" spans="1:5" x14ac:dyDescent="0.25">
      <c r="A2167">
        <v>4168</v>
      </c>
      <c r="B2167" s="142" t="s">
        <v>12266</v>
      </c>
      <c r="C2167" s="1" t="s">
        <v>22</v>
      </c>
      <c r="D2167" s="1">
        <v>1</v>
      </c>
      <c r="E2167" s="1">
        <v>1</v>
      </c>
    </row>
    <row r="2168" spans="1:5" x14ac:dyDescent="0.25">
      <c r="A2168">
        <v>4169</v>
      </c>
      <c r="B2168" s="142" t="s">
        <v>12267</v>
      </c>
      <c r="C2168" s="1" t="s">
        <v>22</v>
      </c>
      <c r="D2168" s="1" t="s">
        <v>22</v>
      </c>
      <c r="E2168" s="1" t="s">
        <v>22</v>
      </c>
    </row>
    <row r="2169" spans="1:5" x14ac:dyDescent="0.25">
      <c r="A2169">
        <v>4170</v>
      </c>
      <c r="B2169" s="142" t="s">
        <v>12268</v>
      </c>
      <c r="C2169" s="1" t="s">
        <v>22</v>
      </c>
      <c r="D2169" s="1" t="s">
        <v>22</v>
      </c>
      <c r="E2169" s="1" t="s">
        <v>22</v>
      </c>
    </row>
    <row r="2170" spans="1:5" x14ac:dyDescent="0.25">
      <c r="A2170">
        <v>4171</v>
      </c>
      <c r="B2170" s="142" t="s">
        <v>12269</v>
      </c>
      <c r="C2170" s="1" t="s">
        <v>22</v>
      </c>
      <c r="D2170" s="1" t="s">
        <v>22</v>
      </c>
      <c r="E2170" s="1" t="s">
        <v>22</v>
      </c>
    </row>
    <row r="2171" spans="1:5" x14ac:dyDescent="0.25">
      <c r="A2171">
        <v>4172</v>
      </c>
      <c r="B2171" s="142" t="s">
        <v>12270</v>
      </c>
      <c r="C2171" s="1">
        <v>1</v>
      </c>
      <c r="D2171" s="1">
        <v>1</v>
      </c>
      <c r="E2171" s="1">
        <v>1</v>
      </c>
    </row>
    <row r="2172" spans="1:5" x14ac:dyDescent="0.25">
      <c r="A2172">
        <v>4173</v>
      </c>
      <c r="B2172" s="142" t="s">
        <v>12271</v>
      </c>
      <c r="C2172" s="1" t="s">
        <v>22</v>
      </c>
      <c r="D2172" s="1" t="s">
        <v>22</v>
      </c>
      <c r="E2172" s="1" t="s">
        <v>22</v>
      </c>
    </row>
    <row r="2173" spans="1:5" x14ac:dyDescent="0.25">
      <c r="A2173">
        <v>4174</v>
      </c>
      <c r="B2173" s="142" t="s">
        <v>12272</v>
      </c>
      <c r="C2173" s="1" t="s">
        <v>22</v>
      </c>
      <c r="D2173" s="1" t="s">
        <v>22</v>
      </c>
      <c r="E2173" s="1" t="s">
        <v>22</v>
      </c>
    </row>
    <row r="2174" spans="1:5" x14ac:dyDescent="0.25">
      <c r="A2174">
        <v>4175</v>
      </c>
      <c r="B2174" s="142" t="s">
        <v>12273</v>
      </c>
      <c r="C2174" s="1" t="s">
        <v>22</v>
      </c>
      <c r="D2174" s="1" t="s">
        <v>22</v>
      </c>
      <c r="E2174" s="1" t="s">
        <v>22</v>
      </c>
    </row>
    <row r="2175" spans="1:5" x14ac:dyDescent="0.25">
      <c r="A2175">
        <v>4176</v>
      </c>
      <c r="B2175" s="142" t="s">
        <v>12274</v>
      </c>
      <c r="C2175" s="1" t="s">
        <v>22</v>
      </c>
      <c r="D2175" s="1" t="s">
        <v>22</v>
      </c>
      <c r="E2175" s="1" t="s">
        <v>22</v>
      </c>
    </row>
    <row r="2176" spans="1:5" x14ac:dyDescent="0.25">
      <c r="A2176">
        <v>4177</v>
      </c>
      <c r="B2176" s="142" t="s">
        <v>12275</v>
      </c>
      <c r="C2176" s="1">
        <v>20</v>
      </c>
      <c r="D2176" s="1">
        <v>10</v>
      </c>
      <c r="E2176" s="1">
        <v>20</v>
      </c>
    </row>
    <row r="2177" spans="1:5" x14ac:dyDescent="0.25">
      <c r="A2177">
        <v>4178</v>
      </c>
      <c r="B2177" s="142" t="s">
        <v>12276</v>
      </c>
      <c r="C2177" s="1" t="s">
        <v>22</v>
      </c>
      <c r="D2177" s="1">
        <v>25</v>
      </c>
      <c r="E2177" s="1">
        <v>25</v>
      </c>
    </row>
    <row r="2178" spans="1:5" x14ac:dyDescent="0.25">
      <c r="A2178">
        <v>4179</v>
      </c>
      <c r="B2178" s="142" t="s">
        <v>12277</v>
      </c>
      <c r="C2178" s="1" t="s">
        <v>22</v>
      </c>
      <c r="D2178" s="1" t="s">
        <v>22</v>
      </c>
      <c r="E2178" s="1" t="s">
        <v>22</v>
      </c>
    </row>
    <row r="2179" spans="1:5" x14ac:dyDescent="0.25">
      <c r="A2179">
        <v>4180</v>
      </c>
      <c r="B2179" s="142" t="s">
        <v>12278</v>
      </c>
      <c r="C2179" s="1" t="s">
        <v>22</v>
      </c>
      <c r="D2179" s="1">
        <v>15</v>
      </c>
      <c r="E2179" s="1">
        <v>15</v>
      </c>
    </row>
    <row r="2180" spans="1:5" x14ac:dyDescent="0.25">
      <c r="A2180">
        <v>4181</v>
      </c>
      <c r="B2180" s="142" t="s">
        <v>12279</v>
      </c>
      <c r="C2180" s="1" t="s">
        <v>22</v>
      </c>
      <c r="D2180" s="1">
        <v>0.6</v>
      </c>
      <c r="E2180" s="1">
        <v>0.6</v>
      </c>
    </row>
    <row r="2181" spans="1:5" x14ac:dyDescent="0.25">
      <c r="A2181">
        <v>4182</v>
      </c>
      <c r="B2181" s="142" t="s">
        <v>12280</v>
      </c>
      <c r="C2181" s="1" t="s">
        <v>22</v>
      </c>
      <c r="D2181" s="1">
        <v>0.6</v>
      </c>
      <c r="E2181" s="1">
        <v>0.6</v>
      </c>
    </row>
    <row r="2182" spans="1:5" x14ac:dyDescent="0.25">
      <c r="A2182">
        <v>4183</v>
      </c>
      <c r="B2182" s="142" t="s">
        <v>12281</v>
      </c>
      <c r="C2182" s="1">
        <v>10</v>
      </c>
      <c r="D2182" s="1">
        <v>10</v>
      </c>
      <c r="E2182" s="1">
        <v>10</v>
      </c>
    </row>
    <row r="2183" spans="1:5" x14ac:dyDescent="0.25">
      <c r="A2183">
        <v>4184</v>
      </c>
      <c r="B2183" s="142" t="s">
        <v>12282</v>
      </c>
      <c r="C2183" s="1" t="s">
        <v>22</v>
      </c>
      <c r="D2183" s="1" t="s">
        <v>22</v>
      </c>
      <c r="E2183" s="1" t="s">
        <v>22</v>
      </c>
    </row>
    <row r="2184" spans="1:5" x14ac:dyDescent="0.25">
      <c r="A2184">
        <v>4185</v>
      </c>
      <c r="B2184" s="142" t="s">
        <v>12283</v>
      </c>
      <c r="C2184" s="1" t="s">
        <v>22</v>
      </c>
      <c r="D2184" s="1" t="s">
        <v>22</v>
      </c>
      <c r="E2184" s="1" t="s">
        <v>22</v>
      </c>
    </row>
    <row r="2185" spans="1:5" x14ac:dyDescent="0.25">
      <c r="A2185">
        <v>4186</v>
      </c>
      <c r="B2185" s="142" t="s">
        <v>12284</v>
      </c>
      <c r="C2185" s="1" t="s">
        <v>22</v>
      </c>
      <c r="D2185" s="1" t="s">
        <v>22</v>
      </c>
      <c r="E2185" s="1" t="s">
        <v>22</v>
      </c>
    </row>
    <row r="2186" spans="1:5" x14ac:dyDescent="0.25">
      <c r="A2186">
        <v>4187</v>
      </c>
      <c r="B2186" s="142" t="s">
        <v>12285</v>
      </c>
      <c r="C2186" s="1" t="s">
        <v>22</v>
      </c>
      <c r="D2186" s="1">
        <v>10</v>
      </c>
      <c r="E2186" s="1">
        <v>10</v>
      </c>
    </row>
    <row r="2187" spans="1:5" x14ac:dyDescent="0.25">
      <c r="A2187">
        <v>4188</v>
      </c>
      <c r="B2187" s="142" t="s">
        <v>12286</v>
      </c>
      <c r="C2187" s="1">
        <v>10</v>
      </c>
      <c r="D2187" s="1">
        <v>5</v>
      </c>
      <c r="E2187" s="1">
        <v>10</v>
      </c>
    </row>
    <row r="2188" spans="1:5" x14ac:dyDescent="0.25">
      <c r="A2188">
        <v>4189</v>
      </c>
      <c r="B2188" s="142" t="s">
        <v>12287</v>
      </c>
      <c r="C2188" s="1">
        <v>2</v>
      </c>
      <c r="D2188" s="1">
        <v>2</v>
      </c>
      <c r="E2188" s="1">
        <v>2</v>
      </c>
    </row>
    <row r="2189" spans="1:5" x14ac:dyDescent="0.25">
      <c r="A2189" s="138">
        <v>4190</v>
      </c>
      <c r="B2189" s="142" t="s">
        <v>12288</v>
      </c>
      <c r="C2189" s="1" t="s">
        <v>22</v>
      </c>
      <c r="D2189" s="1" t="s">
        <v>22</v>
      </c>
      <c r="E2189" s="1" t="s">
        <v>22</v>
      </c>
    </row>
    <row r="2190" spans="1:5" x14ac:dyDescent="0.25">
      <c r="A2190">
        <v>4191</v>
      </c>
      <c r="B2190" s="142" t="s">
        <v>12289</v>
      </c>
      <c r="C2190" s="1" t="s">
        <v>22</v>
      </c>
      <c r="D2190" s="1">
        <v>25</v>
      </c>
      <c r="E2190" s="1">
        <v>25</v>
      </c>
    </row>
    <row r="2191" spans="1:5" x14ac:dyDescent="0.25">
      <c r="A2191">
        <v>4192</v>
      </c>
      <c r="B2191" s="142" t="s">
        <v>12290</v>
      </c>
      <c r="C2191" s="1" t="s">
        <v>22</v>
      </c>
      <c r="D2191" s="1" t="s">
        <v>22</v>
      </c>
      <c r="E2191" s="1" t="s">
        <v>22</v>
      </c>
    </row>
    <row r="2192" spans="1:5" x14ac:dyDescent="0.25">
      <c r="A2192">
        <v>4193</v>
      </c>
      <c r="B2192" s="142" t="s">
        <v>12291</v>
      </c>
      <c r="C2192" s="1" t="s">
        <v>22</v>
      </c>
      <c r="D2192" s="1" t="s">
        <v>22</v>
      </c>
      <c r="E2192" s="1" t="s">
        <v>22</v>
      </c>
    </row>
    <row r="2193" spans="1:5" x14ac:dyDescent="0.25">
      <c r="A2193">
        <v>4194</v>
      </c>
      <c r="B2193" s="142" t="s">
        <v>12292</v>
      </c>
      <c r="C2193" s="1" t="s">
        <v>22</v>
      </c>
      <c r="D2193" s="1" t="s">
        <v>22</v>
      </c>
      <c r="E2193" s="1" t="s">
        <v>22</v>
      </c>
    </row>
    <row r="2194" spans="1:5" x14ac:dyDescent="0.25">
      <c r="A2194">
        <v>4195</v>
      </c>
      <c r="B2194" s="142" t="s">
        <v>12293</v>
      </c>
      <c r="C2194" s="1" t="s">
        <v>22</v>
      </c>
      <c r="D2194" s="1" t="s">
        <v>22</v>
      </c>
      <c r="E2194" s="1" t="s">
        <v>22</v>
      </c>
    </row>
    <row r="2195" spans="1:5" x14ac:dyDescent="0.25">
      <c r="A2195">
        <v>4196</v>
      </c>
      <c r="B2195" s="142" t="s">
        <v>12294</v>
      </c>
      <c r="C2195" s="1" t="s">
        <v>22</v>
      </c>
      <c r="D2195" s="1">
        <v>25</v>
      </c>
      <c r="E2195" s="1">
        <v>25</v>
      </c>
    </row>
    <row r="2196" spans="1:5" x14ac:dyDescent="0.25">
      <c r="A2196">
        <v>4197</v>
      </c>
      <c r="B2196" s="142" t="s">
        <v>12295</v>
      </c>
      <c r="C2196" s="1" t="s">
        <v>22</v>
      </c>
      <c r="D2196" s="1">
        <v>25</v>
      </c>
      <c r="E2196" s="1">
        <v>25</v>
      </c>
    </row>
    <row r="2197" spans="1:5" x14ac:dyDescent="0.25">
      <c r="A2197">
        <v>4198</v>
      </c>
      <c r="B2197" s="142" t="s">
        <v>12296</v>
      </c>
      <c r="C2197" s="1" t="s">
        <v>22</v>
      </c>
      <c r="D2197" s="1" t="s">
        <v>22</v>
      </c>
      <c r="E2197" s="1" t="s">
        <v>22</v>
      </c>
    </row>
    <row r="2198" spans="1:5" x14ac:dyDescent="0.25">
      <c r="A2198">
        <v>4199</v>
      </c>
      <c r="B2198" s="142" t="s">
        <v>12297</v>
      </c>
      <c r="C2198" s="1" t="s">
        <v>22</v>
      </c>
      <c r="D2198" s="1" t="s">
        <v>22</v>
      </c>
      <c r="E2198" s="1" t="s">
        <v>22</v>
      </c>
    </row>
    <row r="2199" spans="1:5" x14ac:dyDescent="0.25">
      <c r="A2199">
        <v>4200</v>
      </c>
      <c r="B2199" s="142" t="s">
        <v>12298</v>
      </c>
      <c r="C2199" s="1">
        <v>2</v>
      </c>
      <c r="D2199" s="1">
        <v>1</v>
      </c>
      <c r="E2199" s="1">
        <v>2</v>
      </c>
    </row>
    <row r="2200" spans="1:5" x14ac:dyDescent="0.25">
      <c r="A2200">
        <v>4201</v>
      </c>
      <c r="B2200" s="142" t="s">
        <v>12299</v>
      </c>
      <c r="C2200" s="1" t="s">
        <v>22</v>
      </c>
      <c r="D2200" s="1" t="s">
        <v>22</v>
      </c>
      <c r="E2200" s="1" t="s">
        <v>22</v>
      </c>
    </row>
    <row r="2201" spans="1:5" x14ac:dyDescent="0.25">
      <c r="A2201">
        <v>4202</v>
      </c>
      <c r="B2201" s="142" t="s">
        <v>12300</v>
      </c>
      <c r="C2201" s="1">
        <v>15</v>
      </c>
      <c r="D2201" s="1">
        <v>3</v>
      </c>
      <c r="E2201" s="1">
        <f t="shared" ref="E2201:E2217" si="59">IF(C2201&gt;D2201,C2201,D2201)</f>
        <v>15</v>
      </c>
    </row>
    <row r="2202" spans="1:5" x14ac:dyDescent="0.25">
      <c r="A2202">
        <v>4203</v>
      </c>
      <c r="B2202" s="142" t="s">
        <v>12301</v>
      </c>
      <c r="C2202" s="1">
        <v>15</v>
      </c>
      <c r="D2202" s="1">
        <v>3</v>
      </c>
      <c r="E2202" s="1">
        <f t="shared" si="59"/>
        <v>15</v>
      </c>
    </row>
    <row r="2203" spans="1:5" x14ac:dyDescent="0.25">
      <c r="A2203">
        <v>4204</v>
      </c>
      <c r="B2203" s="142" t="s">
        <v>12302</v>
      </c>
      <c r="C2203" s="1">
        <v>15</v>
      </c>
      <c r="D2203" s="1">
        <v>3</v>
      </c>
      <c r="E2203" s="1">
        <f t="shared" si="59"/>
        <v>15</v>
      </c>
    </row>
    <row r="2204" spans="1:5" x14ac:dyDescent="0.25">
      <c r="A2204">
        <v>4205</v>
      </c>
      <c r="B2204" s="142" t="s">
        <v>12303</v>
      </c>
      <c r="C2204" s="1">
        <v>15</v>
      </c>
      <c r="D2204" s="1">
        <v>3</v>
      </c>
      <c r="E2204" s="1">
        <f t="shared" si="59"/>
        <v>15</v>
      </c>
    </row>
    <row r="2205" spans="1:5" x14ac:dyDescent="0.25">
      <c r="A2205">
        <v>4206</v>
      </c>
      <c r="B2205" s="142" t="s">
        <v>12304</v>
      </c>
      <c r="C2205" s="1">
        <v>15</v>
      </c>
      <c r="D2205" s="1">
        <v>3</v>
      </c>
      <c r="E2205" s="1">
        <f t="shared" si="59"/>
        <v>15</v>
      </c>
    </row>
    <row r="2206" spans="1:5" x14ac:dyDescent="0.25">
      <c r="A2206">
        <v>4207</v>
      </c>
      <c r="B2206" s="142" t="s">
        <v>12305</v>
      </c>
      <c r="C2206" s="1" t="s">
        <v>22</v>
      </c>
      <c r="D2206" s="1" t="s">
        <v>22</v>
      </c>
      <c r="E2206" s="1" t="str">
        <f t="shared" si="59"/>
        <v>N/A</v>
      </c>
    </row>
    <row r="2207" spans="1:5" x14ac:dyDescent="0.25">
      <c r="A2207">
        <v>4208</v>
      </c>
      <c r="B2207" s="142" t="s">
        <v>12306</v>
      </c>
      <c r="C2207" s="1" t="s">
        <v>22</v>
      </c>
      <c r="D2207" s="1" t="s">
        <v>22</v>
      </c>
      <c r="E2207" s="1" t="str">
        <f t="shared" si="59"/>
        <v>N/A</v>
      </c>
    </row>
    <row r="2208" spans="1:5" x14ac:dyDescent="0.25">
      <c r="A2208">
        <v>4209</v>
      </c>
      <c r="B2208" s="142" t="s">
        <v>12307</v>
      </c>
      <c r="C2208" s="1" t="s">
        <v>22</v>
      </c>
      <c r="D2208" s="1">
        <v>25</v>
      </c>
      <c r="E2208" s="1">
        <v>25</v>
      </c>
    </row>
    <row r="2209" spans="1:5" x14ac:dyDescent="0.25">
      <c r="A2209">
        <v>4210</v>
      </c>
      <c r="B2209" s="142" t="s">
        <v>12308</v>
      </c>
      <c r="C2209" s="1">
        <v>0.5</v>
      </c>
      <c r="D2209" s="1">
        <v>0.5</v>
      </c>
      <c r="E2209" s="1">
        <f t="shared" si="59"/>
        <v>0.5</v>
      </c>
    </row>
    <row r="2210" spans="1:5" x14ac:dyDescent="0.25">
      <c r="A2210">
        <v>4211</v>
      </c>
      <c r="B2210" s="142" t="s">
        <v>12309</v>
      </c>
      <c r="C2210" s="1">
        <v>50</v>
      </c>
      <c r="D2210" s="1">
        <v>10</v>
      </c>
      <c r="E2210" s="1">
        <f t="shared" si="59"/>
        <v>50</v>
      </c>
    </row>
    <row r="2211" spans="1:5" x14ac:dyDescent="0.25">
      <c r="A2211">
        <v>4212</v>
      </c>
      <c r="B2211" s="142" t="s">
        <v>12310</v>
      </c>
      <c r="C2211" s="1">
        <v>50</v>
      </c>
      <c r="D2211" s="1">
        <v>10</v>
      </c>
      <c r="E2211" s="1">
        <f t="shared" si="59"/>
        <v>50</v>
      </c>
    </row>
    <row r="2212" spans="1:5" x14ac:dyDescent="0.25">
      <c r="A2212">
        <v>4213</v>
      </c>
      <c r="B2212" s="142" t="s">
        <v>12311</v>
      </c>
      <c r="C2212" s="1" t="s">
        <v>22</v>
      </c>
      <c r="D2212" s="1">
        <v>25</v>
      </c>
      <c r="E2212" s="1" t="str">
        <f t="shared" si="59"/>
        <v>N/A</v>
      </c>
    </row>
    <row r="2213" spans="1:5" x14ac:dyDescent="0.25">
      <c r="A2213">
        <v>4214</v>
      </c>
      <c r="B2213" s="142" t="s">
        <v>12312</v>
      </c>
      <c r="C2213" s="1" t="s">
        <v>22</v>
      </c>
      <c r="D2213" s="1" t="s">
        <v>22</v>
      </c>
      <c r="E2213" s="1" t="str">
        <f t="shared" si="59"/>
        <v>N/A</v>
      </c>
    </row>
    <row r="2214" spans="1:5" x14ac:dyDescent="0.25">
      <c r="A2214">
        <v>4215</v>
      </c>
      <c r="B2214" s="142" t="s">
        <v>12313</v>
      </c>
      <c r="C2214" s="1" t="s">
        <v>22</v>
      </c>
      <c r="D2214" s="1" t="s">
        <v>22</v>
      </c>
      <c r="E2214" s="1" t="str">
        <f t="shared" si="59"/>
        <v>N/A</v>
      </c>
    </row>
    <row r="2215" spans="1:5" x14ac:dyDescent="0.25">
      <c r="A2215">
        <v>4216</v>
      </c>
      <c r="B2215" s="142" t="s">
        <v>12314</v>
      </c>
      <c r="C2215" s="1" t="s">
        <v>22</v>
      </c>
      <c r="D2215" s="1" t="s">
        <v>22</v>
      </c>
      <c r="E2215" s="1" t="str">
        <f t="shared" si="59"/>
        <v>N/A</v>
      </c>
    </row>
    <row r="2216" spans="1:5" x14ac:dyDescent="0.25">
      <c r="A2216">
        <v>4217</v>
      </c>
      <c r="B2216" s="142" t="s">
        <v>12315</v>
      </c>
      <c r="C2216" s="1" t="s">
        <v>22</v>
      </c>
      <c r="D2216" s="1" t="s">
        <v>22</v>
      </c>
      <c r="E2216" s="1" t="s">
        <v>11529</v>
      </c>
    </row>
    <row r="2217" spans="1:5" x14ac:dyDescent="0.25">
      <c r="A2217">
        <v>4218</v>
      </c>
      <c r="B2217" s="142" t="s">
        <v>12316</v>
      </c>
      <c r="C2217" s="1" t="s">
        <v>22</v>
      </c>
      <c r="D2217" s="1" t="s">
        <v>22</v>
      </c>
      <c r="E2217" s="1" t="str">
        <f t="shared" si="59"/>
        <v>N/A</v>
      </c>
    </row>
    <row r="2218" spans="1:5" x14ac:dyDescent="0.25">
      <c r="A2218" s="207">
        <v>4219</v>
      </c>
      <c r="B2218" s="143" t="s">
        <v>12317</v>
      </c>
      <c r="C2218" s="146">
        <v>5000</v>
      </c>
      <c r="D2218" s="146">
        <v>4000</v>
      </c>
      <c r="E2218" s="146" t="s">
        <v>13246</v>
      </c>
    </row>
    <row r="2219" spans="1:5" x14ac:dyDescent="0.25">
      <c r="A2219" s="207">
        <v>4220</v>
      </c>
      <c r="B2219" s="143" t="s">
        <v>12318</v>
      </c>
      <c r="C2219" s="141">
        <v>150</v>
      </c>
      <c r="D2219" s="141">
        <v>100</v>
      </c>
      <c r="E2219" s="141" t="s">
        <v>13246</v>
      </c>
    </row>
    <row r="2220" spans="1:5" x14ac:dyDescent="0.25">
      <c r="A2220" s="207">
        <v>4221</v>
      </c>
      <c r="B2220" s="143" t="s">
        <v>12319</v>
      </c>
      <c r="C2220" s="141" t="s">
        <v>22</v>
      </c>
      <c r="D2220" s="141" t="s">
        <v>22</v>
      </c>
      <c r="E2220" s="141" t="s">
        <v>11529</v>
      </c>
    </row>
    <row r="2221" spans="1:5" x14ac:dyDescent="0.25">
      <c r="A2221" s="207">
        <v>4222</v>
      </c>
      <c r="B2221" s="143" t="s">
        <v>12320</v>
      </c>
      <c r="C2221" s="141">
        <v>1.5</v>
      </c>
      <c r="D2221" s="141">
        <v>1.5</v>
      </c>
      <c r="E2221" s="141" t="s">
        <v>13246</v>
      </c>
    </row>
    <row r="2222" spans="1:5" x14ac:dyDescent="0.25">
      <c r="A2222">
        <v>4223</v>
      </c>
      <c r="B2222" s="142" t="s">
        <v>12321</v>
      </c>
      <c r="C2222" s="155">
        <v>5000</v>
      </c>
      <c r="D2222" s="155">
        <v>5000</v>
      </c>
      <c r="E2222" s="155" t="s">
        <v>13246</v>
      </c>
    </row>
    <row r="2223" spans="1:5" x14ac:dyDescent="0.25">
      <c r="A2223">
        <v>4224</v>
      </c>
      <c r="B2223" s="142" t="s">
        <v>12322</v>
      </c>
      <c r="C2223" s="1">
        <v>800</v>
      </c>
      <c r="D2223" s="1">
        <v>800</v>
      </c>
      <c r="E2223" s="1" t="s">
        <v>13246</v>
      </c>
    </row>
    <row r="2224" spans="1:5" x14ac:dyDescent="0.25">
      <c r="A2224">
        <v>4225</v>
      </c>
      <c r="B2224" s="152" t="s">
        <v>12323</v>
      </c>
      <c r="C2224" s="1">
        <v>200</v>
      </c>
      <c r="D2224" s="1">
        <v>200</v>
      </c>
      <c r="E2224" s="1">
        <f t="shared" ref="E2224" si="60">IF(C2224&gt;D2224,C2224,D2224)</f>
        <v>200</v>
      </c>
    </row>
    <row r="2225" spans="1:5" x14ac:dyDescent="0.25">
      <c r="A2225" s="207">
        <v>4226</v>
      </c>
      <c r="B2225" s="143" t="s">
        <v>14099</v>
      </c>
      <c r="C2225" s="141">
        <v>100</v>
      </c>
      <c r="D2225" s="141">
        <v>100</v>
      </c>
      <c r="E2225" s="141" t="s">
        <v>13246</v>
      </c>
    </row>
    <row r="2226" spans="1:5" x14ac:dyDescent="0.25">
      <c r="A2226" s="207">
        <v>4227</v>
      </c>
      <c r="B2226" s="143" t="s">
        <v>12325</v>
      </c>
      <c r="C2226" s="146">
        <v>10000</v>
      </c>
      <c r="D2226" s="146">
        <v>20000</v>
      </c>
      <c r="E2226" s="146" t="s">
        <v>13246</v>
      </c>
    </row>
    <row r="2227" spans="1:5" x14ac:dyDescent="0.25">
      <c r="A2227">
        <v>4228</v>
      </c>
      <c r="B2227" s="142" t="s">
        <v>12326</v>
      </c>
      <c r="C2227" s="1">
        <v>800</v>
      </c>
      <c r="D2227" s="1">
        <v>800</v>
      </c>
      <c r="E2227" s="1">
        <f t="shared" ref="E2227" si="61">IF(C2227&gt;D2227,C2227,D2227)</f>
        <v>800</v>
      </c>
    </row>
    <row r="2228" spans="1:5" x14ac:dyDescent="0.25">
      <c r="A2228" s="207">
        <v>4229</v>
      </c>
      <c r="B2228" s="143" t="s">
        <v>12327</v>
      </c>
      <c r="C2228" s="141">
        <v>500</v>
      </c>
      <c r="D2228" s="141">
        <v>400</v>
      </c>
      <c r="E2228" s="141" t="s">
        <v>13246</v>
      </c>
    </row>
    <row r="2229" spans="1:5" x14ac:dyDescent="0.25">
      <c r="A2229">
        <v>4230</v>
      </c>
      <c r="B2229" s="142" t="s">
        <v>12328</v>
      </c>
      <c r="C2229" s="1">
        <v>300</v>
      </c>
      <c r="D2229" s="1">
        <v>300</v>
      </c>
      <c r="E2229" s="1">
        <f t="shared" ref="E2229:E2263" si="62">IF(C2229&gt;D2229,C2229,D2229)</f>
        <v>300</v>
      </c>
    </row>
    <row r="2230" spans="1:5" x14ac:dyDescent="0.25">
      <c r="A2230">
        <v>4231</v>
      </c>
      <c r="B2230" s="142" t="s">
        <v>12329</v>
      </c>
      <c r="C2230" s="1" t="s">
        <v>22</v>
      </c>
      <c r="D2230" s="1" t="s">
        <v>22</v>
      </c>
      <c r="E2230" s="1" t="str">
        <f t="shared" si="62"/>
        <v>N/A</v>
      </c>
    </row>
    <row r="2231" spans="1:5" x14ac:dyDescent="0.25">
      <c r="A2231">
        <v>4232</v>
      </c>
      <c r="B2231" s="142" t="s">
        <v>12330</v>
      </c>
      <c r="C2231" s="1" t="s">
        <v>22</v>
      </c>
      <c r="D2231" s="1" t="s">
        <v>22</v>
      </c>
      <c r="E2231" s="1" t="str">
        <f t="shared" si="62"/>
        <v>N/A</v>
      </c>
    </row>
    <row r="2232" spans="1:5" x14ac:dyDescent="0.25">
      <c r="A2232">
        <v>4233</v>
      </c>
      <c r="B2232" s="142" t="s">
        <v>12331</v>
      </c>
      <c r="C2232" s="1">
        <v>2</v>
      </c>
      <c r="D2232" s="1">
        <v>2</v>
      </c>
      <c r="E2232" s="1">
        <v>2</v>
      </c>
    </row>
    <row r="2233" spans="1:5" x14ac:dyDescent="0.25">
      <c r="A2233">
        <v>4234</v>
      </c>
      <c r="B2233" s="142" t="s">
        <v>12332</v>
      </c>
      <c r="C2233" s="1" t="s">
        <v>22</v>
      </c>
      <c r="D2233" s="1" t="s">
        <v>22</v>
      </c>
      <c r="E2233" s="1" t="str">
        <f t="shared" si="62"/>
        <v>N/A</v>
      </c>
    </row>
    <row r="2234" spans="1:5" x14ac:dyDescent="0.25">
      <c r="A2234">
        <v>4235</v>
      </c>
      <c r="B2234" s="142" t="s">
        <v>12333</v>
      </c>
      <c r="C2234" s="1">
        <v>20</v>
      </c>
      <c r="D2234" s="1">
        <v>20</v>
      </c>
      <c r="E2234" s="1">
        <f t="shared" si="62"/>
        <v>20</v>
      </c>
    </row>
    <row r="2235" spans="1:5" x14ac:dyDescent="0.25">
      <c r="A2235">
        <v>4236</v>
      </c>
      <c r="B2235" s="142" t="s">
        <v>12334</v>
      </c>
      <c r="C2235" s="1" t="s">
        <v>22</v>
      </c>
      <c r="D2235" s="1" t="s">
        <v>22</v>
      </c>
      <c r="E2235" s="1" t="str">
        <f t="shared" si="62"/>
        <v>N/A</v>
      </c>
    </row>
    <row r="2236" spans="1:5" x14ac:dyDescent="0.25">
      <c r="A2236">
        <v>4237</v>
      </c>
      <c r="B2236" s="142" t="s">
        <v>12335</v>
      </c>
      <c r="C2236" s="1" t="s">
        <v>22</v>
      </c>
      <c r="D2236" s="1" t="s">
        <v>22</v>
      </c>
      <c r="E2236" s="1" t="str">
        <f t="shared" si="62"/>
        <v>N/A</v>
      </c>
    </row>
    <row r="2237" spans="1:5" x14ac:dyDescent="0.25">
      <c r="A2237">
        <v>4238</v>
      </c>
      <c r="B2237" s="142" t="s">
        <v>12336</v>
      </c>
      <c r="C2237" s="1" t="s">
        <v>22</v>
      </c>
      <c r="D2237" s="1" t="s">
        <v>22</v>
      </c>
      <c r="E2237" s="1" t="str">
        <f t="shared" si="62"/>
        <v>N/A</v>
      </c>
    </row>
    <row r="2238" spans="1:5" x14ac:dyDescent="0.25">
      <c r="A2238">
        <v>4239</v>
      </c>
      <c r="B2238" s="142" t="s">
        <v>12337</v>
      </c>
      <c r="C2238" s="1" t="s">
        <v>22</v>
      </c>
      <c r="D2238" s="1" t="s">
        <v>22</v>
      </c>
      <c r="E2238" s="1" t="str">
        <f t="shared" si="62"/>
        <v>N/A</v>
      </c>
    </row>
    <row r="2239" spans="1:5" x14ac:dyDescent="0.25">
      <c r="A2239">
        <v>4240</v>
      </c>
      <c r="B2239" s="142" t="s">
        <v>12338</v>
      </c>
      <c r="C2239" s="1" t="s">
        <v>22</v>
      </c>
      <c r="D2239" s="1" t="s">
        <v>22</v>
      </c>
      <c r="E2239" s="1" t="str">
        <f t="shared" si="62"/>
        <v>N/A</v>
      </c>
    </row>
    <row r="2240" spans="1:5" x14ac:dyDescent="0.25">
      <c r="A2240">
        <v>4241</v>
      </c>
      <c r="B2240" s="142" t="s">
        <v>12339</v>
      </c>
      <c r="C2240" s="1" t="s">
        <v>22</v>
      </c>
      <c r="D2240" s="1" t="s">
        <v>22</v>
      </c>
      <c r="E2240" s="1" t="str">
        <f t="shared" si="62"/>
        <v>N/A</v>
      </c>
    </row>
    <row r="2241" spans="1:5" x14ac:dyDescent="0.25">
      <c r="A2241">
        <v>4242</v>
      </c>
      <c r="B2241" s="142" t="s">
        <v>12340</v>
      </c>
      <c r="C2241" s="1" t="s">
        <v>22</v>
      </c>
      <c r="D2241" s="1" t="s">
        <v>22</v>
      </c>
      <c r="E2241" s="1" t="str">
        <f t="shared" si="62"/>
        <v>N/A</v>
      </c>
    </row>
    <row r="2242" spans="1:5" x14ac:dyDescent="0.25">
      <c r="A2242">
        <v>4243</v>
      </c>
      <c r="B2242" s="142" t="s">
        <v>12341</v>
      </c>
      <c r="C2242" s="1" t="s">
        <v>22</v>
      </c>
      <c r="D2242" s="1" t="s">
        <v>22</v>
      </c>
      <c r="E2242" s="1" t="str">
        <f t="shared" si="62"/>
        <v>N/A</v>
      </c>
    </row>
    <row r="2243" spans="1:5" x14ac:dyDescent="0.25">
      <c r="A2243">
        <v>4244</v>
      </c>
      <c r="B2243" s="142" t="s">
        <v>12342</v>
      </c>
      <c r="C2243" s="1" t="s">
        <v>22</v>
      </c>
      <c r="D2243" s="1" t="s">
        <v>22</v>
      </c>
      <c r="E2243" s="1" t="str">
        <f t="shared" si="62"/>
        <v>N/A</v>
      </c>
    </row>
    <row r="2244" spans="1:5" x14ac:dyDescent="0.25">
      <c r="A2244">
        <v>4245</v>
      </c>
      <c r="B2244" s="142" t="s">
        <v>12343</v>
      </c>
      <c r="C2244" s="1" t="s">
        <v>22</v>
      </c>
      <c r="D2244" s="1" t="s">
        <v>22</v>
      </c>
      <c r="E2244" s="1" t="str">
        <f t="shared" si="62"/>
        <v>N/A</v>
      </c>
    </row>
    <row r="2245" spans="1:5" x14ac:dyDescent="0.25">
      <c r="A2245">
        <v>4246</v>
      </c>
      <c r="B2245" s="142" t="s">
        <v>12344</v>
      </c>
      <c r="C2245" s="1" t="s">
        <v>22</v>
      </c>
      <c r="D2245" s="1" t="s">
        <v>22</v>
      </c>
      <c r="E2245" s="1" t="str">
        <f t="shared" si="62"/>
        <v>N/A</v>
      </c>
    </row>
    <row r="2246" spans="1:5" x14ac:dyDescent="0.25">
      <c r="A2246">
        <v>4247</v>
      </c>
      <c r="B2246" s="142" t="s">
        <v>12345</v>
      </c>
      <c r="C2246" s="1" t="s">
        <v>22</v>
      </c>
      <c r="D2246" s="1" t="s">
        <v>22</v>
      </c>
      <c r="E2246" s="1" t="str">
        <f t="shared" si="62"/>
        <v>N/A</v>
      </c>
    </row>
    <row r="2247" spans="1:5" x14ac:dyDescent="0.25">
      <c r="A2247">
        <v>4248</v>
      </c>
      <c r="B2247" s="142" t="s">
        <v>12346</v>
      </c>
      <c r="C2247" s="1" t="s">
        <v>22</v>
      </c>
      <c r="D2247" s="1" t="s">
        <v>22</v>
      </c>
      <c r="E2247" s="1" t="str">
        <f t="shared" si="62"/>
        <v>N/A</v>
      </c>
    </row>
    <row r="2248" spans="1:5" x14ac:dyDescent="0.25">
      <c r="A2248">
        <v>4249</v>
      </c>
      <c r="B2248" s="142" t="s">
        <v>12347</v>
      </c>
      <c r="C2248" s="1">
        <v>0.01</v>
      </c>
      <c r="D2248" s="1">
        <v>0.01</v>
      </c>
      <c r="E2248" s="1">
        <f t="shared" si="62"/>
        <v>0.01</v>
      </c>
    </row>
    <row r="2249" spans="1:5" x14ac:dyDescent="0.25">
      <c r="A2249">
        <v>4250</v>
      </c>
      <c r="B2249" s="142" t="s">
        <v>12348</v>
      </c>
      <c r="C2249" s="1" t="s">
        <v>22</v>
      </c>
      <c r="D2249" s="1" t="s">
        <v>22</v>
      </c>
      <c r="E2249" s="1" t="str">
        <f t="shared" si="62"/>
        <v>N/A</v>
      </c>
    </row>
    <row r="2250" spans="1:5" x14ac:dyDescent="0.25">
      <c r="A2250">
        <v>4251</v>
      </c>
      <c r="B2250" s="142" t="s">
        <v>12349</v>
      </c>
      <c r="C2250" s="1" t="s">
        <v>22</v>
      </c>
      <c r="D2250" s="1" t="s">
        <v>22</v>
      </c>
      <c r="E2250" s="1" t="s">
        <v>13283</v>
      </c>
    </row>
    <row r="2251" spans="1:5" x14ac:dyDescent="0.25">
      <c r="A2251">
        <v>4252</v>
      </c>
      <c r="B2251" s="142" t="s">
        <v>12350</v>
      </c>
      <c r="C2251" s="1" t="s">
        <v>22</v>
      </c>
      <c r="D2251" s="1" t="s">
        <v>22</v>
      </c>
      <c r="E2251" s="1" t="str">
        <f t="shared" si="62"/>
        <v>N/A</v>
      </c>
    </row>
    <row r="2252" spans="1:5" x14ac:dyDescent="0.25">
      <c r="A2252">
        <v>4253</v>
      </c>
      <c r="B2252" s="142" t="s">
        <v>12351</v>
      </c>
      <c r="C2252" s="1">
        <v>8</v>
      </c>
      <c r="D2252" s="1">
        <v>2</v>
      </c>
      <c r="E2252" s="1">
        <f t="shared" si="62"/>
        <v>8</v>
      </c>
    </row>
    <row r="2253" spans="1:5" x14ac:dyDescent="0.25">
      <c r="A2253">
        <v>4254</v>
      </c>
      <c r="B2253" s="142" t="s">
        <v>12357</v>
      </c>
      <c r="C2253" s="1">
        <v>150</v>
      </c>
      <c r="D2253" s="1">
        <v>30</v>
      </c>
      <c r="E2253" s="1">
        <f t="shared" si="62"/>
        <v>150</v>
      </c>
    </row>
    <row r="2254" spans="1:5" x14ac:dyDescent="0.25">
      <c r="A2254">
        <v>4255</v>
      </c>
      <c r="B2254" s="142" t="s">
        <v>12358</v>
      </c>
      <c r="C2254" s="1" t="s">
        <v>22</v>
      </c>
      <c r="D2254" s="1" t="s">
        <v>22</v>
      </c>
      <c r="E2254" s="1" t="str">
        <f t="shared" si="62"/>
        <v>N/A</v>
      </c>
    </row>
    <row r="2255" spans="1:5" x14ac:dyDescent="0.25">
      <c r="A2255">
        <v>4256</v>
      </c>
      <c r="B2255" s="142" t="s">
        <v>12359</v>
      </c>
      <c r="C2255" s="1">
        <v>50</v>
      </c>
      <c r="D2255" s="1">
        <v>50</v>
      </c>
      <c r="E2255" s="1">
        <f t="shared" si="62"/>
        <v>50</v>
      </c>
    </row>
    <row r="2256" spans="1:5" x14ac:dyDescent="0.25">
      <c r="A2256">
        <v>4257</v>
      </c>
      <c r="B2256" s="142" t="s">
        <v>12360</v>
      </c>
      <c r="C2256" s="1">
        <v>15</v>
      </c>
      <c r="D2256" s="1">
        <v>15</v>
      </c>
      <c r="E2256" s="1">
        <f t="shared" si="62"/>
        <v>15</v>
      </c>
    </row>
    <row r="2257" spans="1:5" x14ac:dyDescent="0.25">
      <c r="A2257">
        <v>4258</v>
      </c>
      <c r="B2257" s="142" t="s">
        <v>12361</v>
      </c>
      <c r="C2257" s="1" t="s">
        <v>22</v>
      </c>
      <c r="D2257" s="1" t="s">
        <v>22</v>
      </c>
      <c r="E2257" s="1" t="str">
        <f t="shared" si="62"/>
        <v>N/A</v>
      </c>
    </row>
    <row r="2258" spans="1:5" x14ac:dyDescent="0.25">
      <c r="A2258">
        <v>4259</v>
      </c>
      <c r="B2258" s="142" t="s">
        <v>12362</v>
      </c>
      <c r="C2258" s="1" t="s">
        <v>22</v>
      </c>
      <c r="D2258" s="1" t="s">
        <v>22</v>
      </c>
      <c r="E2258" s="1" t="str">
        <f t="shared" si="62"/>
        <v>N/A</v>
      </c>
    </row>
    <row r="2259" spans="1:5" x14ac:dyDescent="0.25">
      <c r="A2259">
        <v>4260</v>
      </c>
      <c r="B2259" s="142" t="s">
        <v>12363</v>
      </c>
      <c r="C2259" s="1" t="s">
        <v>22</v>
      </c>
      <c r="D2259" s="1" t="s">
        <v>22</v>
      </c>
      <c r="E2259" s="1" t="str">
        <f t="shared" si="62"/>
        <v>N/A</v>
      </c>
    </row>
    <row r="2260" spans="1:5" x14ac:dyDescent="0.25">
      <c r="A2260">
        <v>4261</v>
      </c>
      <c r="B2260" s="142" t="s">
        <v>12364</v>
      </c>
      <c r="C2260" s="1">
        <v>0.5</v>
      </c>
      <c r="D2260" s="1">
        <v>0.5</v>
      </c>
      <c r="E2260" s="1">
        <f t="shared" si="62"/>
        <v>0.5</v>
      </c>
    </row>
    <row r="2261" spans="1:5" x14ac:dyDescent="0.25">
      <c r="A2261">
        <v>4262</v>
      </c>
      <c r="B2261" s="142" t="s">
        <v>12365</v>
      </c>
      <c r="C2261" s="1" t="s">
        <v>22</v>
      </c>
      <c r="D2261" s="1" t="s">
        <v>22</v>
      </c>
      <c r="E2261" s="1" t="str">
        <f t="shared" si="62"/>
        <v>N/A</v>
      </c>
    </row>
    <row r="2262" spans="1:5" x14ac:dyDescent="0.25">
      <c r="A2262">
        <v>4263</v>
      </c>
      <c r="B2262" s="142" t="s">
        <v>12366</v>
      </c>
      <c r="C2262" s="1" t="s">
        <v>22</v>
      </c>
      <c r="D2262" s="1" t="s">
        <v>22</v>
      </c>
      <c r="E2262" s="1" t="str">
        <f t="shared" si="62"/>
        <v>N/A</v>
      </c>
    </row>
    <row r="2263" spans="1:5" x14ac:dyDescent="0.25">
      <c r="A2263">
        <v>4264</v>
      </c>
      <c r="B2263" s="142" t="s">
        <v>12367</v>
      </c>
      <c r="C2263" s="1">
        <v>0.5</v>
      </c>
      <c r="D2263" s="1">
        <v>0.5</v>
      </c>
      <c r="E2263" s="1">
        <f t="shared" si="62"/>
        <v>0.5</v>
      </c>
    </row>
    <row r="2264" spans="1:5" x14ac:dyDescent="0.25">
      <c r="A2264" s="207">
        <v>4265</v>
      </c>
      <c r="B2264" s="143" t="s">
        <v>12368</v>
      </c>
      <c r="C2264" s="141">
        <v>30</v>
      </c>
      <c r="D2264" s="141">
        <v>30</v>
      </c>
      <c r="E2264" s="141" t="s">
        <v>13246</v>
      </c>
    </row>
    <row r="2265" spans="1:5" x14ac:dyDescent="0.25">
      <c r="A2265" s="207">
        <v>4266</v>
      </c>
      <c r="B2265" s="143" t="s">
        <v>12369</v>
      </c>
      <c r="C2265" s="141">
        <v>150</v>
      </c>
      <c r="D2265" s="141">
        <v>100</v>
      </c>
      <c r="E2265" s="141" t="s">
        <v>13246</v>
      </c>
    </row>
    <row r="2266" spans="1:5" x14ac:dyDescent="0.25">
      <c r="A2266">
        <v>4267</v>
      </c>
      <c r="B2266" s="142" t="s">
        <v>12370</v>
      </c>
      <c r="C2266" s="1" t="s">
        <v>22</v>
      </c>
      <c r="D2266" s="1">
        <v>2</v>
      </c>
      <c r="E2266" s="1">
        <v>2</v>
      </c>
    </row>
    <row r="2267" spans="1:5" x14ac:dyDescent="0.25">
      <c r="A2267">
        <v>4268</v>
      </c>
      <c r="B2267" s="142" t="s">
        <v>12371</v>
      </c>
      <c r="C2267" s="1">
        <v>25</v>
      </c>
      <c r="D2267" s="1">
        <v>25</v>
      </c>
      <c r="E2267" s="1">
        <f t="shared" ref="E2267" si="63">IF(C2267&gt;D2267,C2267,D2267)</f>
        <v>25</v>
      </c>
    </row>
    <row r="2268" spans="1:5" x14ac:dyDescent="0.25">
      <c r="A2268">
        <v>4269</v>
      </c>
      <c r="B2268" s="142" t="s">
        <v>12372</v>
      </c>
      <c r="C2268" s="1">
        <v>25</v>
      </c>
      <c r="D2268" s="1">
        <v>25</v>
      </c>
      <c r="E2268" s="1">
        <v>25</v>
      </c>
    </row>
    <row r="2269" spans="1:5" x14ac:dyDescent="0.25">
      <c r="A2269">
        <v>4270</v>
      </c>
      <c r="B2269" s="142" t="s">
        <v>12373</v>
      </c>
      <c r="C2269" s="1">
        <v>5</v>
      </c>
      <c r="D2269" s="1">
        <v>4</v>
      </c>
      <c r="E2269" s="1">
        <v>5</v>
      </c>
    </row>
    <row r="2270" spans="1:5" x14ac:dyDescent="0.25">
      <c r="A2270">
        <v>4271</v>
      </c>
      <c r="B2270" s="142" t="s">
        <v>12374</v>
      </c>
      <c r="C2270" s="1" t="s">
        <v>22</v>
      </c>
      <c r="D2270" s="1">
        <v>10</v>
      </c>
      <c r="E2270" s="1">
        <v>10</v>
      </c>
    </row>
    <row r="2271" spans="1:5" x14ac:dyDescent="0.25">
      <c r="A2271">
        <v>4272</v>
      </c>
      <c r="B2271" s="142" t="s">
        <v>12375</v>
      </c>
      <c r="C2271" s="1" t="s">
        <v>22</v>
      </c>
      <c r="D2271" s="1">
        <v>7.7</v>
      </c>
      <c r="E2271" s="1">
        <v>7.7</v>
      </c>
    </row>
    <row r="2272" spans="1:5" x14ac:dyDescent="0.25">
      <c r="A2272">
        <v>4273</v>
      </c>
      <c r="B2272" s="142" t="s">
        <v>12376</v>
      </c>
      <c r="C2272" s="1" t="s">
        <v>22</v>
      </c>
      <c r="D2272" s="1">
        <v>10</v>
      </c>
      <c r="E2272" s="1">
        <v>10</v>
      </c>
    </row>
    <row r="2273" spans="1:5" x14ac:dyDescent="0.25">
      <c r="A2273">
        <v>4274</v>
      </c>
      <c r="B2273" s="142" t="s">
        <v>12377</v>
      </c>
      <c r="C2273" s="1" t="s">
        <v>22</v>
      </c>
      <c r="D2273" s="1">
        <v>15</v>
      </c>
      <c r="E2273" s="1">
        <v>15</v>
      </c>
    </row>
    <row r="2274" spans="1:5" x14ac:dyDescent="0.25">
      <c r="A2274">
        <v>4275</v>
      </c>
      <c r="B2274" s="142" t="s">
        <v>12378</v>
      </c>
      <c r="C2274" s="1" t="s">
        <v>22</v>
      </c>
      <c r="D2274" s="1">
        <v>0.25</v>
      </c>
      <c r="E2274" s="1">
        <v>0.25</v>
      </c>
    </row>
    <row r="2275" spans="1:5" x14ac:dyDescent="0.25">
      <c r="A2275">
        <v>4276</v>
      </c>
      <c r="B2275" s="142" t="s">
        <v>12379</v>
      </c>
      <c r="C2275" s="1" t="s">
        <v>22</v>
      </c>
      <c r="D2275" s="1" t="s">
        <v>22</v>
      </c>
      <c r="E2275" s="1" t="s">
        <v>22</v>
      </c>
    </row>
    <row r="2276" spans="1:5" x14ac:dyDescent="0.25">
      <c r="A2276">
        <v>4277</v>
      </c>
      <c r="B2276" s="142" t="s">
        <v>12380</v>
      </c>
      <c r="C2276" s="1" t="s">
        <v>22</v>
      </c>
      <c r="D2276" s="1" t="s">
        <v>22</v>
      </c>
      <c r="E2276" s="1" t="s">
        <v>22</v>
      </c>
    </row>
    <row r="2277" spans="1:5" x14ac:dyDescent="0.25">
      <c r="A2277">
        <v>4278</v>
      </c>
      <c r="B2277" s="142" t="s">
        <v>12381</v>
      </c>
      <c r="C2277" s="1" t="s">
        <v>22</v>
      </c>
      <c r="D2277" s="1" t="s">
        <v>22</v>
      </c>
      <c r="E2277" s="1" t="s">
        <v>22</v>
      </c>
    </row>
    <row r="2278" spans="1:5" x14ac:dyDescent="0.25">
      <c r="A2278">
        <v>4279</v>
      </c>
      <c r="B2278" s="142" t="s">
        <v>12382</v>
      </c>
      <c r="C2278" s="1" t="s">
        <v>22</v>
      </c>
      <c r="D2278" s="1">
        <v>0.1</v>
      </c>
      <c r="E2278" s="1">
        <v>0.1</v>
      </c>
    </row>
    <row r="2279" spans="1:5" x14ac:dyDescent="0.25">
      <c r="A2279">
        <v>4280</v>
      </c>
      <c r="B2279" s="142" t="s">
        <v>12383</v>
      </c>
      <c r="C2279" s="1" t="s">
        <v>22</v>
      </c>
      <c r="D2279" s="1" t="s">
        <v>22</v>
      </c>
      <c r="E2279" s="1" t="s">
        <v>22</v>
      </c>
    </row>
    <row r="2280" spans="1:5" x14ac:dyDescent="0.25">
      <c r="A2280">
        <v>4281</v>
      </c>
      <c r="B2280" s="142" t="s">
        <v>12384</v>
      </c>
      <c r="C2280" s="1" t="s">
        <v>22</v>
      </c>
      <c r="D2280" s="1" t="s">
        <v>22</v>
      </c>
      <c r="E2280" s="1" t="s">
        <v>22</v>
      </c>
    </row>
    <row r="2281" spans="1:5" x14ac:dyDescent="0.25">
      <c r="A2281">
        <v>4282</v>
      </c>
      <c r="B2281" s="142" t="s">
        <v>12385</v>
      </c>
      <c r="C2281" s="1">
        <v>10</v>
      </c>
      <c r="D2281" s="1">
        <v>10</v>
      </c>
      <c r="E2281" s="1">
        <v>10</v>
      </c>
    </row>
    <row r="2282" spans="1:5" x14ac:dyDescent="0.25">
      <c r="A2282" s="207">
        <v>4283</v>
      </c>
      <c r="B2282" s="143" t="s">
        <v>12386</v>
      </c>
      <c r="C2282" s="141">
        <v>50</v>
      </c>
      <c r="D2282" s="141">
        <v>50</v>
      </c>
      <c r="E2282" s="141" t="s">
        <v>13246</v>
      </c>
    </row>
    <row r="2283" spans="1:5" x14ac:dyDescent="0.25">
      <c r="A2283">
        <v>4284</v>
      </c>
      <c r="B2283" s="142" t="s">
        <v>12387</v>
      </c>
      <c r="C2283" s="1">
        <v>20</v>
      </c>
      <c r="D2283" s="1">
        <v>20</v>
      </c>
      <c r="E2283" s="1">
        <v>20</v>
      </c>
    </row>
    <row r="2284" spans="1:5" x14ac:dyDescent="0.25">
      <c r="A2284">
        <v>4285</v>
      </c>
      <c r="B2284" s="142" t="s">
        <v>12388</v>
      </c>
      <c r="C2284" s="1">
        <v>40</v>
      </c>
      <c r="D2284" s="1">
        <v>40</v>
      </c>
      <c r="E2284" s="1">
        <v>40</v>
      </c>
    </row>
    <row r="2285" spans="1:5" x14ac:dyDescent="0.25">
      <c r="A2285">
        <v>4286</v>
      </c>
      <c r="B2285" s="142" t="s">
        <v>12389</v>
      </c>
      <c r="C2285" s="1">
        <v>10</v>
      </c>
      <c r="D2285" s="1">
        <v>50</v>
      </c>
      <c r="E2285" s="1">
        <v>50</v>
      </c>
    </row>
    <row r="2286" spans="1:5" x14ac:dyDescent="0.25">
      <c r="A2286">
        <v>4287</v>
      </c>
      <c r="B2286" s="142" t="s">
        <v>12390</v>
      </c>
      <c r="C2286" s="1">
        <v>10</v>
      </c>
      <c r="D2286" s="1">
        <v>50</v>
      </c>
      <c r="E2286" s="1">
        <v>50</v>
      </c>
    </row>
    <row r="2287" spans="1:5" x14ac:dyDescent="0.25">
      <c r="A2287">
        <v>4288</v>
      </c>
      <c r="B2287" s="142" t="s">
        <v>12391</v>
      </c>
      <c r="C2287" s="1">
        <v>200</v>
      </c>
      <c r="D2287" s="1">
        <v>100</v>
      </c>
      <c r="E2287" s="1" t="s">
        <v>13246</v>
      </c>
    </row>
    <row r="2288" spans="1:5" x14ac:dyDescent="0.25">
      <c r="A2288">
        <v>4289</v>
      </c>
      <c r="B2288" s="142" t="s">
        <v>12392</v>
      </c>
      <c r="C2288" s="1">
        <v>10</v>
      </c>
      <c r="D2288" s="1">
        <v>3</v>
      </c>
      <c r="E2288" s="1">
        <v>10</v>
      </c>
    </row>
    <row r="2289" spans="1:5" x14ac:dyDescent="0.25">
      <c r="A2289">
        <v>4290</v>
      </c>
      <c r="B2289" s="142" t="s">
        <v>12393</v>
      </c>
      <c r="C2289" s="1">
        <v>20</v>
      </c>
      <c r="D2289" s="1">
        <v>20</v>
      </c>
      <c r="E2289" s="1">
        <v>20</v>
      </c>
    </row>
    <row r="2290" spans="1:5" x14ac:dyDescent="0.25">
      <c r="A2290">
        <v>4291</v>
      </c>
      <c r="B2290" s="142" t="s">
        <v>12394</v>
      </c>
      <c r="C2290" s="1">
        <v>20</v>
      </c>
      <c r="D2290" s="1">
        <v>20</v>
      </c>
      <c r="E2290" s="1">
        <v>20</v>
      </c>
    </row>
    <row r="2291" spans="1:5" x14ac:dyDescent="0.25">
      <c r="A2291">
        <v>4292</v>
      </c>
      <c r="B2291" s="142" t="s">
        <v>12395</v>
      </c>
      <c r="C2291" s="1">
        <v>0.5</v>
      </c>
      <c r="D2291" s="1">
        <v>0.5</v>
      </c>
      <c r="E2291" s="1">
        <v>0.5</v>
      </c>
    </row>
    <row r="2292" spans="1:5" x14ac:dyDescent="0.25">
      <c r="A2292">
        <v>4293</v>
      </c>
      <c r="B2292" s="142" t="s">
        <v>12396</v>
      </c>
      <c r="C2292" s="1">
        <v>0.15</v>
      </c>
      <c r="D2292" s="1">
        <v>0.15</v>
      </c>
      <c r="E2292" s="1">
        <v>0.15</v>
      </c>
    </row>
    <row r="2293" spans="1:5" x14ac:dyDescent="0.25">
      <c r="A2293">
        <v>4294</v>
      </c>
      <c r="B2293" s="142" t="s">
        <v>12397</v>
      </c>
      <c r="C2293" s="1" t="s">
        <v>22</v>
      </c>
      <c r="D2293" s="1" t="s">
        <v>22</v>
      </c>
      <c r="E2293" s="1" t="s">
        <v>22</v>
      </c>
    </row>
    <row r="2294" spans="1:5" x14ac:dyDescent="0.25">
      <c r="A2294">
        <v>4295</v>
      </c>
      <c r="B2294" s="142" t="s">
        <v>12398</v>
      </c>
      <c r="C2294" s="1" t="s">
        <v>22</v>
      </c>
      <c r="D2294" s="1" t="s">
        <v>22</v>
      </c>
      <c r="E2294" s="1" t="s">
        <v>22</v>
      </c>
    </row>
    <row r="2295" spans="1:5" x14ac:dyDescent="0.25">
      <c r="A2295">
        <v>4296</v>
      </c>
      <c r="B2295" s="142" t="s">
        <v>12399</v>
      </c>
      <c r="C2295" s="1">
        <v>10</v>
      </c>
      <c r="D2295" s="1">
        <v>10</v>
      </c>
      <c r="E2295" s="1">
        <v>10</v>
      </c>
    </row>
    <row r="2296" spans="1:5" x14ac:dyDescent="0.25">
      <c r="A2296">
        <v>4297</v>
      </c>
      <c r="B2296" s="142" t="s">
        <v>12400</v>
      </c>
      <c r="C2296" s="1" t="s">
        <v>22</v>
      </c>
      <c r="D2296" s="1" t="s">
        <v>22</v>
      </c>
      <c r="E2296" s="1" t="s">
        <v>22</v>
      </c>
    </row>
    <row r="2297" spans="1:5" x14ac:dyDescent="0.25">
      <c r="A2297">
        <v>4298</v>
      </c>
      <c r="B2297" s="142" t="s">
        <v>12401</v>
      </c>
      <c r="C2297" s="1" t="s">
        <v>22</v>
      </c>
      <c r="D2297" s="1" t="s">
        <v>22</v>
      </c>
      <c r="E2297" s="1" t="s">
        <v>22</v>
      </c>
    </row>
    <row r="2298" spans="1:5" x14ac:dyDescent="0.25">
      <c r="A2298">
        <v>4299</v>
      </c>
      <c r="B2298" s="142" t="s">
        <v>12402</v>
      </c>
      <c r="C2298" s="1" t="s">
        <v>22</v>
      </c>
      <c r="D2298" s="1">
        <v>10</v>
      </c>
      <c r="E2298" s="1">
        <v>10</v>
      </c>
    </row>
    <row r="2299" spans="1:5" x14ac:dyDescent="0.25">
      <c r="A2299">
        <v>4300</v>
      </c>
      <c r="B2299" s="142" t="s">
        <v>12403</v>
      </c>
      <c r="C2299" s="1">
        <v>5</v>
      </c>
      <c r="D2299" s="1">
        <v>5</v>
      </c>
      <c r="E2299" s="1">
        <v>5</v>
      </c>
    </row>
    <row r="2300" spans="1:5" x14ac:dyDescent="0.25">
      <c r="A2300">
        <v>4301</v>
      </c>
      <c r="B2300" s="142" t="s">
        <v>12404</v>
      </c>
      <c r="C2300" s="1">
        <v>10</v>
      </c>
      <c r="D2300" s="1">
        <v>10</v>
      </c>
      <c r="E2300" s="1">
        <v>10</v>
      </c>
    </row>
    <row r="2301" spans="1:5" x14ac:dyDescent="0.25">
      <c r="A2301">
        <v>4302</v>
      </c>
      <c r="B2301" s="142" t="s">
        <v>12405</v>
      </c>
      <c r="C2301" s="1">
        <v>10</v>
      </c>
      <c r="D2301" s="1">
        <v>10</v>
      </c>
      <c r="E2301" s="1">
        <v>10</v>
      </c>
    </row>
    <row r="2302" spans="1:5" ht="30" x14ac:dyDescent="0.25">
      <c r="A2302">
        <v>4303</v>
      </c>
      <c r="B2302" s="152" t="s">
        <v>12406</v>
      </c>
      <c r="C2302" s="1">
        <v>20</v>
      </c>
      <c r="D2302" s="1">
        <v>10</v>
      </c>
      <c r="E2302" s="1">
        <v>20</v>
      </c>
    </row>
    <row r="2303" spans="1:5" x14ac:dyDescent="0.25">
      <c r="A2303">
        <v>4304</v>
      </c>
      <c r="B2303" s="142" t="s">
        <v>12407</v>
      </c>
      <c r="C2303" s="1" t="s">
        <v>22</v>
      </c>
      <c r="D2303" s="1">
        <v>25</v>
      </c>
      <c r="E2303" s="1">
        <v>25</v>
      </c>
    </row>
    <row r="2304" spans="1:5" x14ac:dyDescent="0.25">
      <c r="A2304">
        <v>4305</v>
      </c>
      <c r="B2304" s="142" t="s">
        <v>12408</v>
      </c>
      <c r="C2304" s="1" t="s">
        <v>22</v>
      </c>
      <c r="D2304" s="1">
        <v>25</v>
      </c>
      <c r="E2304" s="1">
        <v>25</v>
      </c>
    </row>
    <row r="2305" spans="1:5" x14ac:dyDescent="0.25">
      <c r="A2305">
        <v>4306</v>
      </c>
      <c r="B2305" s="142" t="s">
        <v>12409</v>
      </c>
      <c r="C2305" s="1">
        <v>10</v>
      </c>
      <c r="D2305" s="1">
        <v>8</v>
      </c>
      <c r="E2305" s="1">
        <v>10</v>
      </c>
    </row>
    <row r="2306" spans="1:5" x14ac:dyDescent="0.25">
      <c r="A2306">
        <v>4307</v>
      </c>
      <c r="B2306" s="142" t="s">
        <v>12410</v>
      </c>
      <c r="C2306" s="1" t="s">
        <v>22</v>
      </c>
      <c r="D2306" s="1">
        <v>0.3</v>
      </c>
      <c r="E2306" s="1">
        <v>0.3</v>
      </c>
    </row>
    <row r="2307" spans="1:5" x14ac:dyDescent="0.25">
      <c r="A2307">
        <v>4308</v>
      </c>
      <c r="B2307" s="142" t="s">
        <v>12411</v>
      </c>
      <c r="C2307" s="1">
        <v>150</v>
      </c>
      <c r="D2307" s="1">
        <v>50</v>
      </c>
      <c r="E2307" s="1">
        <v>150</v>
      </c>
    </row>
    <row r="2308" spans="1:5" x14ac:dyDescent="0.25">
      <c r="A2308">
        <v>4309</v>
      </c>
      <c r="B2308" s="142" t="s">
        <v>12412</v>
      </c>
      <c r="C2308" s="1">
        <v>400</v>
      </c>
      <c r="D2308" s="1">
        <v>50</v>
      </c>
      <c r="E2308" s="1">
        <v>400</v>
      </c>
    </row>
    <row r="2309" spans="1:5" x14ac:dyDescent="0.25">
      <c r="A2309">
        <v>4310</v>
      </c>
      <c r="B2309" s="142" t="s">
        <v>12413</v>
      </c>
      <c r="C2309" s="1">
        <v>20</v>
      </c>
      <c r="D2309" s="1">
        <v>25</v>
      </c>
      <c r="E2309" s="1">
        <v>25</v>
      </c>
    </row>
    <row r="2310" spans="1:5" x14ac:dyDescent="0.25">
      <c r="A2310">
        <v>4311</v>
      </c>
      <c r="B2310" s="142" t="s">
        <v>12414</v>
      </c>
      <c r="C2310" s="1">
        <v>2</v>
      </c>
      <c r="D2310" s="1">
        <v>1</v>
      </c>
      <c r="E2310" s="1">
        <v>2</v>
      </c>
    </row>
    <row r="2311" spans="1:5" x14ac:dyDescent="0.25">
      <c r="A2311">
        <v>4312</v>
      </c>
      <c r="B2311" s="142" t="s">
        <v>12415</v>
      </c>
      <c r="C2311" s="1">
        <v>10</v>
      </c>
      <c r="D2311" s="1">
        <v>5</v>
      </c>
      <c r="E2311" s="1">
        <v>10</v>
      </c>
    </row>
    <row r="2312" spans="1:5" x14ac:dyDescent="0.25">
      <c r="A2312">
        <v>4313</v>
      </c>
      <c r="B2312" s="142" t="s">
        <v>12416</v>
      </c>
      <c r="C2312" s="1">
        <v>800</v>
      </c>
      <c r="D2312" s="1">
        <v>800</v>
      </c>
      <c r="E2312" s="1">
        <v>800</v>
      </c>
    </row>
    <row r="2313" spans="1:5" x14ac:dyDescent="0.25">
      <c r="A2313">
        <v>4314</v>
      </c>
      <c r="B2313" s="142" t="s">
        <v>12417</v>
      </c>
      <c r="C2313" s="1">
        <v>4</v>
      </c>
      <c r="D2313" s="1">
        <v>9</v>
      </c>
      <c r="E2313" s="1">
        <v>9</v>
      </c>
    </row>
    <row r="2314" spans="1:5" x14ac:dyDescent="0.25">
      <c r="A2314">
        <v>4315</v>
      </c>
      <c r="B2314" s="142" t="s">
        <v>12418</v>
      </c>
      <c r="C2314" s="1" t="s">
        <v>22</v>
      </c>
      <c r="D2314" s="1" t="s">
        <v>22</v>
      </c>
      <c r="E2314" s="1" t="s">
        <v>22</v>
      </c>
    </row>
    <row r="2315" spans="1:5" x14ac:dyDescent="0.25">
      <c r="A2315">
        <v>4316</v>
      </c>
      <c r="B2315" s="142" t="s">
        <v>12419</v>
      </c>
      <c r="C2315" s="1" t="s">
        <v>22</v>
      </c>
      <c r="D2315" s="1">
        <v>10</v>
      </c>
      <c r="E2315" s="1">
        <v>10</v>
      </c>
    </row>
    <row r="2316" spans="1:5" x14ac:dyDescent="0.25">
      <c r="A2316">
        <v>4317</v>
      </c>
      <c r="B2316" s="142" t="s">
        <v>12420</v>
      </c>
      <c r="C2316" s="1">
        <v>4.5</v>
      </c>
      <c r="D2316" s="1">
        <v>0.9</v>
      </c>
      <c r="E2316" s="1">
        <v>4.5</v>
      </c>
    </row>
    <row r="2317" spans="1:5" x14ac:dyDescent="0.25">
      <c r="A2317">
        <v>4318</v>
      </c>
      <c r="B2317" s="142" t="s">
        <v>12421</v>
      </c>
      <c r="C2317" s="1" t="s">
        <v>22</v>
      </c>
      <c r="D2317" s="1">
        <v>1</v>
      </c>
      <c r="E2317" s="1">
        <v>1</v>
      </c>
    </row>
    <row r="2318" spans="1:5" x14ac:dyDescent="0.25">
      <c r="A2318">
        <v>4319</v>
      </c>
      <c r="B2318" s="142" t="s">
        <v>12422</v>
      </c>
      <c r="C2318" s="1" t="s">
        <v>22</v>
      </c>
      <c r="D2318" s="1">
        <v>1</v>
      </c>
      <c r="E2318" s="1">
        <v>1</v>
      </c>
    </row>
    <row r="2319" spans="1:5" x14ac:dyDescent="0.25">
      <c r="A2319">
        <v>4320</v>
      </c>
      <c r="B2319" s="142" t="s">
        <v>12423</v>
      </c>
      <c r="C2319" s="1" t="s">
        <v>22</v>
      </c>
      <c r="D2319" s="1" t="s">
        <v>22</v>
      </c>
      <c r="E2319" s="1" t="s">
        <v>22</v>
      </c>
    </row>
    <row r="2320" spans="1:5" x14ac:dyDescent="0.25">
      <c r="A2320">
        <v>4321</v>
      </c>
      <c r="B2320" s="142" t="s">
        <v>12424</v>
      </c>
      <c r="C2320" s="1" t="s">
        <v>22</v>
      </c>
      <c r="D2320" s="1" t="s">
        <v>22</v>
      </c>
      <c r="E2320" s="1" t="s">
        <v>22</v>
      </c>
    </row>
    <row r="2321" spans="1:5" x14ac:dyDescent="0.25">
      <c r="A2321">
        <v>4322</v>
      </c>
      <c r="B2321" s="142" t="s">
        <v>12425</v>
      </c>
      <c r="C2321" s="1" t="s">
        <v>22</v>
      </c>
      <c r="D2321" s="1" t="s">
        <v>22</v>
      </c>
      <c r="E2321" s="1" t="s">
        <v>22</v>
      </c>
    </row>
    <row r="2322" spans="1:5" x14ac:dyDescent="0.25">
      <c r="A2322">
        <v>4323</v>
      </c>
      <c r="B2322" s="142" t="s">
        <v>12426</v>
      </c>
      <c r="C2322" s="1">
        <v>10</v>
      </c>
      <c r="D2322" s="1">
        <v>3</v>
      </c>
      <c r="E2322" s="1">
        <v>10</v>
      </c>
    </row>
    <row r="2323" spans="1:5" x14ac:dyDescent="0.25">
      <c r="A2323">
        <v>4324</v>
      </c>
      <c r="B2323" s="142" t="s">
        <v>12427</v>
      </c>
      <c r="C2323" s="1">
        <v>1</v>
      </c>
      <c r="D2323" s="1">
        <v>1</v>
      </c>
      <c r="E2323" s="1">
        <v>1</v>
      </c>
    </row>
    <row r="2324" spans="1:5" x14ac:dyDescent="0.25">
      <c r="A2324">
        <v>4325</v>
      </c>
      <c r="B2324" s="142" t="s">
        <v>12428</v>
      </c>
      <c r="C2324" s="1">
        <v>1</v>
      </c>
      <c r="D2324" s="1">
        <v>1</v>
      </c>
      <c r="E2324" s="1">
        <v>1</v>
      </c>
    </row>
    <row r="2325" spans="1:5" x14ac:dyDescent="0.25">
      <c r="A2325">
        <v>4326</v>
      </c>
      <c r="B2325" s="142" t="s">
        <v>12429</v>
      </c>
      <c r="C2325" s="1">
        <v>10</v>
      </c>
      <c r="D2325" s="1">
        <v>10</v>
      </c>
      <c r="E2325" s="1">
        <v>10</v>
      </c>
    </row>
    <row r="2326" spans="1:5" x14ac:dyDescent="0.25">
      <c r="A2326">
        <v>4327</v>
      </c>
      <c r="B2326" s="142" t="s">
        <v>12430</v>
      </c>
      <c r="C2326" s="1">
        <v>300</v>
      </c>
      <c r="D2326" s="1">
        <v>200</v>
      </c>
      <c r="E2326" s="1">
        <v>300</v>
      </c>
    </row>
    <row r="2327" spans="1:5" x14ac:dyDescent="0.25">
      <c r="A2327">
        <v>4328</v>
      </c>
      <c r="B2327" s="142" t="s">
        <v>12431</v>
      </c>
      <c r="C2327" s="1">
        <v>10</v>
      </c>
      <c r="D2327" s="1">
        <v>5</v>
      </c>
      <c r="E2327" s="1">
        <v>10</v>
      </c>
    </row>
    <row r="2328" spans="1:5" x14ac:dyDescent="0.25">
      <c r="A2328">
        <v>4329</v>
      </c>
      <c r="B2328" s="142" t="s">
        <v>12432</v>
      </c>
      <c r="C2328" s="1">
        <v>5</v>
      </c>
      <c r="D2328" s="1">
        <v>5</v>
      </c>
      <c r="E2328" s="1">
        <v>5</v>
      </c>
    </row>
    <row r="2329" spans="1:5" x14ac:dyDescent="0.25">
      <c r="A2329">
        <v>4330</v>
      </c>
      <c r="B2329" s="142" t="s">
        <v>12433</v>
      </c>
      <c r="C2329" s="1">
        <v>5</v>
      </c>
      <c r="D2329" s="1">
        <v>5</v>
      </c>
      <c r="E2329" s="1">
        <v>5</v>
      </c>
    </row>
    <row r="2330" spans="1:5" x14ac:dyDescent="0.25">
      <c r="A2330">
        <v>4331</v>
      </c>
      <c r="B2330" s="142" t="s">
        <v>12434</v>
      </c>
      <c r="C2330" s="1">
        <v>5</v>
      </c>
      <c r="D2330" s="1">
        <v>5</v>
      </c>
      <c r="E2330" s="1">
        <v>5</v>
      </c>
    </row>
    <row r="2331" spans="1:5" x14ac:dyDescent="0.25">
      <c r="A2331">
        <v>4332</v>
      </c>
      <c r="B2331" s="142" t="s">
        <v>12435</v>
      </c>
      <c r="C2331" s="1">
        <v>5</v>
      </c>
      <c r="D2331" s="1">
        <v>5</v>
      </c>
      <c r="E2331" s="1">
        <v>5</v>
      </c>
    </row>
    <row r="2332" spans="1:5" x14ac:dyDescent="0.25">
      <c r="A2332">
        <v>4333</v>
      </c>
      <c r="B2332" s="142" t="s">
        <v>12436</v>
      </c>
      <c r="C2332" s="1" t="s">
        <v>22</v>
      </c>
      <c r="D2332" s="1" t="s">
        <v>22</v>
      </c>
      <c r="E2332" s="1" t="s">
        <v>22</v>
      </c>
    </row>
    <row r="2333" spans="1:5" x14ac:dyDescent="0.25">
      <c r="A2333">
        <v>4334</v>
      </c>
      <c r="B2333" s="142" t="s">
        <v>12437</v>
      </c>
      <c r="C2333" s="1" t="s">
        <v>22</v>
      </c>
      <c r="D2333" s="1" t="s">
        <v>22</v>
      </c>
      <c r="E2333" s="1" t="s">
        <v>22</v>
      </c>
    </row>
    <row r="2334" spans="1:5" x14ac:dyDescent="0.25">
      <c r="A2334">
        <v>4335</v>
      </c>
      <c r="B2334" s="142" t="s">
        <v>12438</v>
      </c>
      <c r="C2334" s="1" t="s">
        <v>22</v>
      </c>
      <c r="D2334" s="1">
        <v>10</v>
      </c>
      <c r="E2334" s="1">
        <v>10</v>
      </c>
    </row>
    <row r="2335" spans="1:5" x14ac:dyDescent="0.25">
      <c r="A2335">
        <v>4336</v>
      </c>
      <c r="B2335" s="142" t="s">
        <v>12439</v>
      </c>
      <c r="C2335" s="1" t="s">
        <v>22</v>
      </c>
      <c r="D2335" s="1" t="s">
        <v>22</v>
      </c>
      <c r="E2335" s="1" t="s">
        <v>22</v>
      </c>
    </row>
    <row r="2336" spans="1:5" x14ac:dyDescent="0.25">
      <c r="A2336">
        <v>4337</v>
      </c>
      <c r="B2336" s="142" t="s">
        <v>12440</v>
      </c>
      <c r="C2336" s="1">
        <v>2</v>
      </c>
      <c r="D2336" s="1">
        <v>1</v>
      </c>
      <c r="E2336" s="1">
        <v>2</v>
      </c>
    </row>
    <row r="2337" spans="1:5" x14ac:dyDescent="0.25">
      <c r="A2337">
        <v>4338</v>
      </c>
      <c r="B2337" s="142" t="s">
        <v>12441</v>
      </c>
      <c r="C2337" s="1" t="s">
        <v>22</v>
      </c>
      <c r="D2337" s="1">
        <v>100</v>
      </c>
      <c r="E2337" s="1">
        <v>100</v>
      </c>
    </row>
    <row r="2338" spans="1:5" x14ac:dyDescent="0.25">
      <c r="A2338">
        <v>4339</v>
      </c>
      <c r="B2338" s="142" t="s">
        <v>12442</v>
      </c>
      <c r="C2338" s="1" t="s">
        <v>22</v>
      </c>
      <c r="D2338" s="1">
        <v>100</v>
      </c>
      <c r="E2338" s="1">
        <v>100</v>
      </c>
    </row>
    <row r="2339" spans="1:5" x14ac:dyDescent="0.25">
      <c r="A2339">
        <v>4340</v>
      </c>
      <c r="B2339" s="142" t="s">
        <v>12443</v>
      </c>
      <c r="C2339" s="1" t="s">
        <v>22</v>
      </c>
      <c r="D2339" s="1">
        <v>100</v>
      </c>
      <c r="E2339" s="1">
        <v>100</v>
      </c>
    </row>
    <row r="2340" spans="1:5" x14ac:dyDescent="0.25">
      <c r="A2340">
        <v>4341</v>
      </c>
      <c r="B2340" s="142" t="s">
        <v>12444</v>
      </c>
      <c r="C2340" s="1" t="s">
        <v>22</v>
      </c>
      <c r="D2340" s="1">
        <v>15</v>
      </c>
      <c r="E2340" s="1">
        <v>15</v>
      </c>
    </row>
    <row r="2341" spans="1:5" x14ac:dyDescent="0.25">
      <c r="A2341">
        <v>4342</v>
      </c>
      <c r="B2341" s="142" t="s">
        <v>12445</v>
      </c>
      <c r="C2341" s="1">
        <v>2.5</v>
      </c>
      <c r="D2341" s="1">
        <v>1.5</v>
      </c>
      <c r="E2341" s="1">
        <v>2.5</v>
      </c>
    </row>
    <row r="2342" spans="1:5" x14ac:dyDescent="0.25">
      <c r="A2342">
        <v>4343</v>
      </c>
      <c r="B2342" s="142" t="s">
        <v>12446</v>
      </c>
      <c r="C2342" s="1" t="s">
        <v>22</v>
      </c>
      <c r="D2342" s="1">
        <v>50</v>
      </c>
      <c r="E2342" s="1">
        <v>50</v>
      </c>
    </row>
    <row r="2343" spans="1:5" x14ac:dyDescent="0.25">
      <c r="A2343">
        <v>4344</v>
      </c>
      <c r="B2343" s="142" t="s">
        <v>12447</v>
      </c>
      <c r="C2343" s="1" t="s">
        <v>22</v>
      </c>
      <c r="D2343" s="1">
        <v>50</v>
      </c>
      <c r="E2343" s="1">
        <v>50</v>
      </c>
    </row>
    <row r="2344" spans="1:5" x14ac:dyDescent="0.25">
      <c r="A2344">
        <v>4345</v>
      </c>
      <c r="B2344" s="142" t="s">
        <v>12448</v>
      </c>
      <c r="C2344" s="1" t="s">
        <v>22</v>
      </c>
      <c r="D2344" s="1" t="s">
        <v>22</v>
      </c>
      <c r="E2344" s="1" t="s">
        <v>22</v>
      </c>
    </row>
    <row r="2345" spans="1:5" x14ac:dyDescent="0.25">
      <c r="A2345">
        <v>4346</v>
      </c>
      <c r="B2345" s="142" t="s">
        <v>12449</v>
      </c>
      <c r="C2345" s="1" t="s">
        <v>22</v>
      </c>
      <c r="D2345" s="1">
        <v>100</v>
      </c>
      <c r="E2345" s="1">
        <v>100</v>
      </c>
    </row>
    <row r="2346" spans="1:5" x14ac:dyDescent="0.25">
      <c r="A2346">
        <v>4347</v>
      </c>
      <c r="B2346" s="142" t="s">
        <v>12450</v>
      </c>
      <c r="C2346" s="1" t="s">
        <v>22</v>
      </c>
      <c r="D2346" s="1" t="s">
        <v>22</v>
      </c>
      <c r="E2346" s="1" t="s">
        <v>22</v>
      </c>
    </row>
    <row r="2347" spans="1:5" x14ac:dyDescent="0.25">
      <c r="A2347">
        <v>4348</v>
      </c>
      <c r="B2347" s="142" t="s">
        <v>12451</v>
      </c>
      <c r="C2347" s="1" t="s">
        <v>22</v>
      </c>
      <c r="D2347" s="1">
        <v>0.5</v>
      </c>
      <c r="E2347" s="1">
        <v>0.5</v>
      </c>
    </row>
    <row r="2348" spans="1:5" x14ac:dyDescent="0.25">
      <c r="A2348">
        <v>4349</v>
      </c>
      <c r="B2348" s="142" t="s">
        <v>12452</v>
      </c>
      <c r="C2348" s="1">
        <v>2.5</v>
      </c>
      <c r="D2348" s="1">
        <v>1.5</v>
      </c>
      <c r="E2348" s="1">
        <v>2.5</v>
      </c>
    </row>
    <row r="2349" spans="1:5" x14ac:dyDescent="0.25">
      <c r="A2349">
        <v>4350</v>
      </c>
      <c r="B2349" s="142" t="s">
        <v>12453</v>
      </c>
      <c r="C2349" s="1" t="s">
        <v>22</v>
      </c>
      <c r="D2349" s="1" t="s">
        <v>22</v>
      </c>
      <c r="E2349" s="1" t="s">
        <v>22</v>
      </c>
    </row>
    <row r="2350" spans="1:5" x14ac:dyDescent="0.25">
      <c r="A2350">
        <v>4351</v>
      </c>
      <c r="B2350" s="142" t="s">
        <v>12454</v>
      </c>
      <c r="C2350" s="1" t="s">
        <v>22</v>
      </c>
      <c r="D2350" s="1">
        <v>0.04</v>
      </c>
      <c r="E2350" s="1">
        <v>0.04</v>
      </c>
    </row>
    <row r="2351" spans="1:5" x14ac:dyDescent="0.25">
      <c r="A2351">
        <v>4352</v>
      </c>
      <c r="B2351" s="142" t="s">
        <v>12455</v>
      </c>
      <c r="C2351" s="1" t="s">
        <v>22</v>
      </c>
      <c r="D2351" s="1" t="s">
        <v>22</v>
      </c>
      <c r="E2351" s="1" t="s">
        <v>22</v>
      </c>
    </row>
    <row r="2352" spans="1:5" x14ac:dyDescent="0.25">
      <c r="A2352">
        <v>4353</v>
      </c>
      <c r="B2352" s="142" t="s">
        <v>12456</v>
      </c>
      <c r="C2352" s="1" t="s">
        <v>22</v>
      </c>
      <c r="D2352" s="1" t="s">
        <v>22</v>
      </c>
      <c r="E2352" s="1" t="s">
        <v>22</v>
      </c>
    </row>
    <row r="2353" spans="1:5" x14ac:dyDescent="0.25">
      <c r="A2353">
        <v>4354</v>
      </c>
      <c r="B2353" s="142" t="s">
        <v>12457</v>
      </c>
      <c r="C2353" s="1">
        <v>7.5</v>
      </c>
      <c r="D2353" s="1">
        <v>5</v>
      </c>
      <c r="E2353" s="1">
        <v>7.5</v>
      </c>
    </row>
    <row r="2354" spans="1:5" x14ac:dyDescent="0.25">
      <c r="A2354">
        <v>4355</v>
      </c>
      <c r="B2354" s="142" t="s">
        <v>12458</v>
      </c>
      <c r="C2354" s="1" t="s">
        <v>22</v>
      </c>
      <c r="D2354" s="1" t="s">
        <v>22</v>
      </c>
      <c r="E2354" s="1" t="s">
        <v>22</v>
      </c>
    </row>
    <row r="2355" spans="1:5" x14ac:dyDescent="0.25">
      <c r="A2355">
        <v>4356</v>
      </c>
      <c r="B2355" s="142" t="s">
        <v>12459</v>
      </c>
      <c r="C2355" s="1">
        <v>15</v>
      </c>
      <c r="D2355" s="1">
        <v>15</v>
      </c>
      <c r="E2355" s="1">
        <v>15</v>
      </c>
    </row>
    <row r="2356" spans="1:5" x14ac:dyDescent="0.25">
      <c r="A2356">
        <v>4357</v>
      </c>
      <c r="B2356" s="142" t="s">
        <v>12460</v>
      </c>
      <c r="C2356" s="1" t="s">
        <v>22</v>
      </c>
      <c r="D2356" s="1" t="s">
        <v>22</v>
      </c>
      <c r="E2356" s="1" t="s">
        <v>22</v>
      </c>
    </row>
    <row r="2357" spans="1:5" x14ac:dyDescent="0.25">
      <c r="A2357">
        <v>4358</v>
      </c>
      <c r="B2357" s="142" t="s">
        <v>12461</v>
      </c>
      <c r="C2357" s="1">
        <v>10</v>
      </c>
      <c r="D2357" s="1">
        <v>3</v>
      </c>
      <c r="E2357" s="1">
        <v>10</v>
      </c>
    </row>
    <row r="2358" spans="1:5" x14ac:dyDescent="0.25">
      <c r="A2358">
        <v>4359</v>
      </c>
      <c r="B2358" s="142" t="s">
        <v>12462</v>
      </c>
      <c r="C2358" s="1" t="s">
        <v>22</v>
      </c>
      <c r="D2358" s="1">
        <v>15</v>
      </c>
      <c r="E2358" s="1">
        <v>15</v>
      </c>
    </row>
    <row r="2359" spans="1:5" x14ac:dyDescent="0.25">
      <c r="A2359">
        <v>4360</v>
      </c>
      <c r="B2359" s="142" t="s">
        <v>12463</v>
      </c>
      <c r="C2359" s="1" t="s">
        <v>22</v>
      </c>
      <c r="D2359" s="1" t="s">
        <v>22</v>
      </c>
      <c r="E2359" s="1" t="s">
        <v>22</v>
      </c>
    </row>
    <row r="2360" spans="1:5" x14ac:dyDescent="0.25">
      <c r="A2360">
        <v>4361</v>
      </c>
      <c r="B2360" s="142" t="s">
        <v>12464</v>
      </c>
      <c r="C2360" s="1">
        <v>2.5</v>
      </c>
      <c r="D2360" s="1">
        <v>1.5</v>
      </c>
      <c r="E2360" s="1">
        <v>2.5</v>
      </c>
    </row>
    <row r="2361" spans="1:5" x14ac:dyDescent="0.25">
      <c r="A2361">
        <v>4362</v>
      </c>
      <c r="B2361" s="142" t="s">
        <v>12465</v>
      </c>
      <c r="C2361" s="1" t="s">
        <v>22</v>
      </c>
      <c r="D2361" s="1" t="s">
        <v>22</v>
      </c>
      <c r="E2361" s="1" t="s">
        <v>22</v>
      </c>
    </row>
    <row r="2362" spans="1:5" x14ac:dyDescent="0.25">
      <c r="A2362">
        <v>4363</v>
      </c>
      <c r="B2362" s="142" t="s">
        <v>12466</v>
      </c>
      <c r="C2362" s="1" t="s">
        <v>22</v>
      </c>
      <c r="D2362" s="1" t="s">
        <v>22</v>
      </c>
      <c r="E2362" s="1" t="s">
        <v>22</v>
      </c>
    </row>
    <row r="2363" spans="1:5" x14ac:dyDescent="0.25">
      <c r="A2363">
        <v>4364</v>
      </c>
      <c r="B2363" s="142" t="s">
        <v>12467</v>
      </c>
      <c r="C2363" s="1" t="s">
        <v>22</v>
      </c>
      <c r="D2363" s="1">
        <v>10</v>
      </c>
      <c r="E2363" s="1">
        <v>10</v>
      </c>
    </row>
    <row r="2364" spans="1:5" x14ac:dyDescent="0.25">
      <c r="A2364">
        <v>4365</v>
      </c>
      <c r="B2364" s="142" t="s">
        <v>12468</v>
      </c>
      <c r="C2364" s="1" t="s">
        <v>22</v>
      </c>
      <c r="D2364" s="1">
        <v>10</v>
      </c>
      <c r="E2364" s="1">
        <v>10</v>
      </c>
    </row>
    <row r="2365" spans="1:5" x14ac:dyDescent="0.25">
      <c r="A2365">
        <v>4366</v>
      </c>
      <c r="B2365" s="142" t="s">
        <v>12469</v>
      </c>
      <c r="C2365" s="1">
        <v>20</v>
      </c>
      <c r="D2365" s="1">
        <v>10</v>
      </c>
      <c r="E2365" s="1">
        <v>20</v>
      </c>
    </row>
    <row r="2366" spans="1:5" x14ac:dyDescent="0.25">
      <c r="A2366">
        <v>4367</v>
      </c>
      <c r="B2366" s="142" t="s">
        <v>12470</v>
      </c>
      <c r="C2366" s="1" t="s">
        <v>22</v>
      </c>
      <c r="D2366" s="1">
        <v>10</v>
      </c>
      <c r="E2366" s="1">
        <v>10</v>
      </c>
    </row>
    <row r="2367" spans="1:5" x14ac:dyDescent="0.25">
      <c r="A2367">
        <v>4368</v>
      </c>
      <c r="B2367" s="142" t="s">
        <v>12471</v>
      </c>
      <c r="C2367" s="1">
        <v>20</v>
      </c>
      <c r="D2367" s="1">
        <v>15</v>
      </c>
      <c r="E2367" s="1">
        <v>20</v>
      </c>
    </row>
    <row r="2368" spans="1:5" x14ac:dyDescent="0.25">
      <c r="A2368">
        <v>4369</v>
      </c>
      <c r="B2368" s="142" t="s">
        <v>12472</v>
      </c>
      <c r="C2368" s="1" t="s">
        <v>22</v>
      </c>
      <c r="D2368" s="1">
        <v>2</v>
      </c>
      <c r="E2368" s="1">
        <v>2</v>
      </c>
    </row>
    <row r="2369" spans="1:5" x14ac:dyDescent="0.25">
      <c r="A2369">
        <v>4370</v>
      </c>
      <c r="B2369" s="142" t="s">
        <v>12473</v>
      </c>
      <c r="C2369" s="1" t="s">
        <v>22</v>
      </c>
      <c r="D2369" s="1">
        <v>10</v>
      </c>
      <c r="E2369" s="1">
        <v>10</v>
      </c>
    </row>
    <row r="2370" spans="1:5" x14ac:dyDescent="0.25">
      <c r="A2370">
        <v>4371</v>
      </c>
      <c r="B2370" s="142" t="s">
        <v>12474</v>
      </c>
      <c r="C2370" s="1">
        <v>5</v>
      </c>
      <c r="D2370" s="1">
        <v>100</v>
      </c>
      <c r="E2370" s="1">
        <v>100</v>
      </c>
    </row>
    <row r="2371" spans="1:5" x14ac:dyDescent="0.25">
      <c r="A2371">
        <v>4372</v>
      </c>
      <c r="B2371" s="142" t="s">
        <v>12475</v>
      </c>
      <c r="C2371" s="1" t="s">
        <v>22</v>
      </c>
      <c r="D2371" s="1">
        <v>20</v>
      </c>
      <c r="E2371" s="1">
        <v>20</v>
      </c>
    </row>
    <row r="2372" spans="1:5" x14ac:dyDescent="0.25">
      <c r="A2372">
        <v>4373</v>
      </c>
      <c r="B2372" s="142" t="s">
        <v>12476</v>
      </c>
      <c r="C2372" s="1" t="s">
        <v>22</v>
      </c>
      <c r="D2372" s="1">
        <v>20</v>
      </c>
      <c r="E2372" s="1">
        <v>20</v>
      </c>
    </row>
    <row r="2373" spans="1:5" x14ac:dyDescent="0.25">
      <c r="A2373">
        <v>4374</v>
      </c>
      <c r="B2373" s="142" t="s">
        <v>12477</v>
      </c>
      <c r="C2373" s="1" t="s">
        <v>22</v>
      </c>
      <c r="D2373" s="1">
        <v>2.5</v>
      </c>
      <c r="E2373" s="1">
        <v>2.5</v>
      </c>
    </row>
    <row r="2374" spans="1:5" x14ac:dyDescent="0.25">
      <c r="A2374">
        <v>4375</v>
      </c>
      <c r="B2374" s="142" t="s">
        <v>12478</v>
      </c>
      <c r="C2374" s="1" t="s">
        <v>22</v>
      </c>
      <c r="D2374" s="1" t="s">
        <v>22</v>
      </c>
      <c r="E2374" s="1" t="s">
        <v>22</v>
      </c>
    </row>
    <row r="2375" spans="1:5" x14ac:dyDescent="0.25">
      <c r="A2375">
        <v>4376</v>
      </c>
      <c r="B2375" s="142" t="s">
        <v>12479</v>
      </c>
      <c r="C2375" s="1">
        <v>2</v>
      </c>
      <c r="D2375" s="1">
        <v>1</v>
      </c>
      <c r="E2375" s="1">
        <v>2</v>
      </c>
    </row>
    <row r="2376" spans="1:5" x14ac:dyDescent="0.25">
      <c r="A2376">
        <v>4377</v>
      </c>
      <c r="B2376" s="142" t="s">
        <v>12480</v>
      </c>
      <c r="C2376" s="1">
        <v>2.5</v>
      </c>
      <c r="D2376" s="1">
        <v>1.5</v>
      </c>
      <c r="E2376" s="1">
        <v>2.5</v>
      </c>
    </row>
    <row r="2377" spans="1:5" x14ac:dyDescent="0.25">
      <c r="A2377">
        <v>4380</v>
      </c>
      <c r="B2377" s="152" t="s">
        <v>12481</v>
      </c>
      <c r="C2377" s="1" t="s">
        <v>22</v>
      </c>
      <c r="D2377" s="1">
        <v>50</v>
      </c>
      <c r="E2377" s="1">
        <v>50</v>
      </c>
    </row>
    <row r="2378" spans="1:5" x14ac:dyDescent="0.25">
      <c r="A2378">
        <v>4381</v>
      </c>
      <c r="B2378" s="142" t="s">
        <v>12482</v>
      </c>
      <c r="C2378" s="1" t="s">
        <v>22</v>
      </c>
      <c r="D2378" s="1">
        <v>300</v>
      </c>
      <c r="E2378" s="1">
        <v>300</v>
      </c>
    </row>
    <row r="2379" spans="1:5" x14ac:dyDescent="0.25">
      <c r="A2379">
        <v>4382</v>
      </c>
      <c r="B2379" s="142" t="s">
        <v>12483</v>
      </c>
      <c r="C2379" s="1" t="s">
        <v>22</v>
      </c>
      <c r="D2379" s="1">
        <v>25</v>
      </c>
      <c r="E2379" s="1">
        <v>25</v>
      </c>
    </row>
    <row r="2380" spans="1:5" x14ac:dyDescent="0.25">
      <c r="A2380">
        <v>4383</v>
      </c>
      <c r="B2380" s="142" t="s">
        <v>12484</v>
      </c>
      <c r="C2380" s="1" t="s">
        <v>22</v>
      </c>
      <c r="D2380" s="1">
        <v>10</v>
      </c>
      <c r="E2380" s="1">
        <v>10</v>
      </c>
    </row>
    <row r="2381" spans="1:5" x14ac:dyDescent="0.25">
      <c r="A2381">
        <v>4384</v>
      </c>
      <c r="B2381" s="142" t="s">
        <v>12485</v>
      </c>
      <c r="C2381" s="1">
        <v>3</v>
      </c>
      <c r="D2381" s="1">
        <v>2</v>
      </c>
      <c r="E2381" s="1">
        <v>3</v>
      </c>
    </row>
    <row r="2382" spans="1:5" x14ac:dyDescent="0.25">
      <c r="A2382" s="207">
        <v>4385</v>
      </c>
      <c r="B2382" s="143" t="s">
        <v>12486</v>
      </c>
      <c r="C2382" s="141" t="s">
        <v>22</v>
      </c>
      <c r="D2382" s="141" t="s">
        <v>22</v>
      </c>
      <c r="E2382" s="141" t="s">
        <v>22</v>
      </c>
    </row>
    <row r="2383" spans="1:5" x14ac:dyDescent="0.25">
      <c r="A2383">
        <v>4386</v>
      </c>
      <c r="B2383" s="142" t="s">
        <v>12487</v>
      </c>
      <c r="C2383" s="1">
        <v>0.2</v>
      </c>
      <c r="D2383" s="1">
        <v>0.1</v>
      </c>
      <c r="E2383" s="1">
        <v>0.2</v>
      </c>
    </row>
    <row r="2384" spans="1:5" x14ac:dyDescent="0.25">
      <c r="A2384">
        <v>4387</v>
      </c>
      <c r="B2384" s="142" t="s">
        <v>12488</v>
      </c>
      <c r="C2384" s="1" t="s">
        <v>22</v>
      </c>
      <c r="D2384" s="1" t="s">
        <v>22</v>
      </c>
      <c r="E2384" s="1" t="s">
        <v>22</v>
      </c>
    </row>
    <row r="2385" spans="1:5" x14ac:dyDescent="0.25">
      <c r="A2385">
        <v>4388</v>
      </c>
      <c r="B2385" s="142" t="s">
        <v>12489</v>
      </c>
      <c r="C2385" s="1" t="s">
        <v>22</v>
      </c>
      <c r="D2385" s="1" t="s">
        <v>22</v>
      </c>
      <c r="E2385" s="1" t="s">
        <v>22</v>
      </c>
    </row>
    <row r="2386" spans="1:5" x14ac:dyDescent="0.25">
      <c r="A2386">
        <v>4389</v>
      </c>
      <c r="B2386" s="142" t="s">
        <v>12490</v>
      </c>
      <c r="C2386" s="1">
        <v>0.3</v>
      </c>
      <c r="D2386" s="1">
        <v>0.3</v>
      </c>
      <c r="E2386" s="1">
        <v>0.3</v>
      </c>
    </row>
    <row r="2387" spans="1:5" x14ac:dyDescent="0.25">
      <c r="A2387">
        <v>4390</v>
      </c>
      <c r="B2387" s="142" t="s">
        <v>12491</v>
      </c>
      <c r="C2387" s="1">
        <v>300</v>
      </c>
      <c r="D2387" s="1">
        <v>300</v>
      </c>
      <c r="E2387" s="1">
        <v>300</v>
      </c>
    </row>
    <row r="2388" spans="1:5" x14ac:dyDescent="0.25">
      <c r="A2388">
        <v>4391</v>
      </c>
      <c r="B2388" s="142" t="s">
        <v>12492</v>
      </c>
      <c r="C2388" s="1">
        <v>10</v>
      </c>
      <c r="D2388" s="1">
        <v>10</v>
      </c>
      <c r="E2388" s="1">
        <v>10</v>
      </c>
    </row>
    <row r="2389" spans="1:5" x14ac:dyDescent="0.25">
      <c r="A2389">
        <v>4392</v>
      </c>
      <c r="B2389" s="142" t="s">
        <v>12493</v>
      </c>
      <c r="C2389" s="1">
        <v>2</v>
      </c>
      <c r="D2389" s="1">
        <v>1</v>
      </c>
      <c r="E2389" s="1">
        <v>2</v>
      </c>
    </row>
    <row r="2390" spans="1:5" x14ac:dyDescent="0.25">
      <c r="A2390">
        <v>4393</v>
      </c>
      <c r="B2390" s="142" t="s">
        <v>12494</v>
      </c>
      <c r="C2390" s="1">
        <v>6</v>
      </c>
      <c r="D2390" s="1">
        <v>28</v>
      </c>
      <c r="E2390" s="1">
        <v>28</v>
      </c>
    </row>
    <row r="2391" spans="1:5" x14ac:dyDescent="0.25">
      <c r="A2391">
        <v>4394</v>
      </c>
      <c r="B2391" s="142" t="s">
        <v>12495</v>
      </c>
      <c r="C2391" s="1" t="s">
        <v>22</v>
      </c>
      <c r="D2391" s="1">
        <v>1</v>
      </c>
      <c r="E2391" s="1">
        <v>1</v>
      </c>
    </row>
    <row r="2392" spans="1:5" x14ac:dyDescent="0.25">
      <c r="A2392">
        <v>4395</v>
      </c>
      <c r="B2392" s="142" t="s">
        <v>12496</v>
      </c>
      <c r="C2392" s="1" t="s">
        <v>22</v>
      </c>
      <c r="D2392" s="1">
        <v>1</v>
      </c>
      <c r="E2392" s="1">
        <v>1</v>
      </c>
    </row>
    <row r="2393" spans="1:5" x14ac:dyDescent="0.25">
      <c r="A2393">
        <v>4396</v>
      </c>
      <c r="B2393" s="142" t="s">
        <v>12497</v>
      </c>
      <c r="C2393" s="1" t="s">
        <v>22</v>
      </c>
      <c r="D2393" s="1">
        <v>1</v>
      </c>
      <c r="E2393" s="1">
        <v>1</v>
      </c>
    </row>
    <row r="2394" spans="1:5" x14ac:dyDescent="0.25">
      <c r="A2394">
        <v>4397</v>
      </c>
      <c r="B2394" s="142" t="s">
        <v>12498</v>
      </c>
      <c r="C2394" s="1" t="s">
        <v>22</v>
      </c>
      <c r="D2394" s="1">
        <v>1</v>
      </c>
      <c r="E2394" s="1">
        <v>1</v>
      </c>
    </row>
    <row r="2395" spans="1:5" x14ac:dyDescent="0.25">
      <c r="A2395">
        <v>4398</v>
      </c>
      <c r="B2395" s="142" t="s">
        <v>12499</v>
      </c>
      <c r="C2395" s="1" t="s">
        <v>22</v>
      </c>
      <c r="D2395" s="1">
        <v>1</v>
      </c>
      <c r="E2395" s="1">
        <v>1</v>
      </c>
    </row>
    <row r="2396" spans="1:5" x14ac:dyDescent="0.25">
      <c r="A2396">
        <v>4399</v>
      </c>
      <c r="B2396" s="142" t="s">
        <v>12500</v>
      </c>
      <c r="C2396" s="1">
        <v>0.5</v>
      </c>
      <c r="D2396" s="1">
        <v>0.2</v>
      </c>
      <c r="E2396" s="1">
        <v>0.5</v>
      </c>
    </row>
    <row r="2397" spans="1:5" x14ac:dyDescent="0.25">
      <c r="A2397">
        <v>4400</v>
      </c>
      <c r="B2397" s="152" t="s">
        <v>12501</v>
      </c>
      <c r="C2397" s="1">
        <v>2</v>
      </c>
      <c r="D2397" s="1">
        <v>1</v>
      </c>
      <c r="E2397" s="1">
        <v>2</v>
      </c>
    </row>
    <row r="2398" spans="1:5" x14ac:dyDescent="0.25">
      <c r="A2398">
        <v>4401</v>
      </c>
      <c r="B2398" s="142" t="s">
        <v>12502</v>
      </c>
      <c r="C2398" s="1" t="s">
        <v>22</v>
      </c>
      <c r="D2398" s="1" t="s">
        <v>22</v>
      </c>
      <c r="E2398" s="1" t="s">
        <v>22</v>
      </c>
    </row>
    <row r="2399" spans="1:5" x14ac:dyDescent="0.25">
      <c r="A2399">
        <v>4402</v>
      </c>
      <c r="B2399" s="142" t="s">
        <v>12503</v>
      </c>
      <c r="C2399" s="1" t="s">
        <v>22</v>
      </c>
      <c r="D2399" s="1">
        <v>10</v>
      </c>
      <c r="E2399" s="1">
        <v>10</v>
      </c>
    </row>
    <row r="2400" spans="1:5" x14ac:dyDescent="0.25">
      <c r="A2400">
        <v>4403</v>
      </c>
      <c r="B2400" s="142" t="s">
        <v>12504</v>
      </c>
      <c r="C2400" s="1" t="s">
        <v>22</v>
      </c>
      <c r="D2400" s="1">
        <v>2</v>
      </c>
      <c r="E2400" s="1">
        <v>2</v>
      </c>
    </row>
    <row r="2401" spans="1:5" x14ac:dyDescent="0.25">
      <c r="A2401">
        <v>4404</v>
      </c>
      <c r="B2401" s="142" t="s">
        <v>12505</v>
      </c>
      <c r="C2401" s="1">
        <v>1</v>
      </c>
      <c r="D2401" s="1">
        <v>1</v>
      </c>
      <c r="E2401" s="1">
        <v>1</v>
      </c>
    </row>
    <row r="2402" spans="1:5" x14ac:dyDescent="0.25">
      <c r="A2402">
        <v>4405</v>
      </c>
      <c r="B2402" s="142" t="s">
        <v>12506</v>
      </c>
      <c r="C2402" s="1" t="s">
        <v>22</v>
      </c>
      <c r="D2402" s="1">
        <v>0.5</v>
      </c>
      <c r="E2402" s="1">
        <v>0.5</v>
      </c>
    </row>
    <row r="2403" spans="1:5" x14ac:dyDescent="0.25">
      <c r="A2403">
        <v>4406</v>
      </c>
      <c r="B2403" s="142" t="s">
        <v>12507</v>
      </c>
      <c r="C2403" s="1" t="s">
        <v>22</v>
      </c>
      <c r="D2403" s="1" t="s">
        <v>22</v>
      </c>
      <c r="E2403" s="1" t="s">
        <v>22</v>
      </c>
    </row>
    <row r="2404" spans="1:5" x14ac:dyDescent="0.25">
      <c r="A2404">
        <v>4407</v>
      </c>
      <c r="B2404" s="142" t="s">
        <v>12508</v>
      </c>
      <c r="C2404" s="1">
        <v>20</v>
      </c>
      <c r="D2404" s="1">
        <v>10</v>
      </c>
      <c r="E2404" s="1">
        <v>20</v>
      </c>
    </row>
    <row r="2405" spans="1:5" x14ac:dyDescent="0.25">
      <c r="A2405">
        <v>4408</v>
      </c>
      <c r="B2405" s="142" t="s">
        <v>12509</v>
      </c>
      <c r="C2405" s="1" t="s">
        <v>22</v>
      </c>
      <c r="D2405" s="1" t="s">
        <v>22</v>
      </c>
      <c r="E2405" s="1" t="s">
        <v>22</v>
      </c>
    </row>
    <row r="2406" spans="1:5" x14ac:dyDescent="0.25">
      <c r="A2406">
        <v>4409</v>
      </c>
      <c r="B2406" s="142" t="s">
        <v>12510</v>
      </c>
      <c r="C2406" s="1">
        <v>1</v>
      </c>
      <c r="D2406" s="1">
        <v>0.5</v>
      </c>
      <c r="E2406" s="1">
        <v>1</v>
      </c>
    </row>
    <row r="2407" spans="1:5" x14ac:dyDescent="0.25">
      <c r="A2407">
        <v>4410</v>
      </c>
      <c r="B2407" s="142" t="s">
        <v>12511</v>
      </c>
      <c r="C2407" s="1">
        <v>5</v>
      </c>
      <c r="D2407" s="1">
        <v>1</v>
      </c>
      <c r="E2407" s="1">
        <v>5</v>
      </c>
    </row>
    <row r="2408" spans="1:5" x14ac:dyDescent="0.25">
      <c r="A2408">
        <v>4411</v>
      </c>
      <c r="B2408" s="142" t="s">
        <v>12512</v>
      </c>
      <c r="C2408" s="1">
        <v>1</v>
      </c>
      <c r="D2408" s="1">
        <v>0.5</v>
      </c>
      <c r="E2408" s="1">
        <v>1</v>
      </c>
    </row>
    <row r="2409" spans="1:5" x14ac:dyDescent="0.25">
      <c r="A2409">
        <v>4412</v>
      </c>
      <c r="B2409" s="142" t="s">
        <v>12513</v>
      </c>
      <c r="C2409" s="1">
        <v>1</v>
      </c>
      <c r="D2409" s="1">
        <v>1</v>
      </c>
      <c r="E2409" s="1">
        <v>1</v>
      </c>
    </row>
    <row r="2410" spans="1:5" x14ac:dyDescent="0.25">
      <c r="A2410">
        <v>4413</v>
      </c>
      <c r="B2410" s="142" t="s">
        <v>12514</v>
      </c>
      <c r="C2410" s="1">
        <v>10</v>
      </c>
      <c r="D2410" s="1">
        <v>10</v>
      </c>
      <c r="E2410" s="1">
        <v>10</v>
      </c>
    </row>
    <row r="2411" spans="1:5" x14ac:dyDescent="0.25">
      <c r="A2411">
        <v>4414</v>
      </c>
      <c r="B2411" s="142" t="s">
        <v>12515</v>
      </c>
      <c r="C2411" s="1">
        <v>10</v>
      </c>
      <c r="D2411" s="1">
        <v>10</v>
      </c>
      <c r="E2411" s="1">
        <v>10</v>
      </c>
    </row>
    <row r="2412" spans="1:5" x14ac:dyDescent="0.25">
      <c r="A2412">
        <v>4415</v>
      </c>
      <c r="B2412" s="142" t="s">
        <v>12516</v>
      </c>
      <c r="C2412" s="1">
        <v>10</v>
      </c>
      <c r="D2412" s="1">
        <v>10</v>
      </c>
      <c r="E2412" s="1">
        <v>10</v>
      </c>
    </row>
    <row r="2413" spans="1:5" x14ac:dyDescent="0.25">
      <c r="A2413">
        <v>4416</v>
      </c>
      <c r="B2413" s="142" t="s">
        <v>12517</v>
      </c>
      <c r="C2413" s="1">
        <v>10</v>
      </c>
      <c r="D2413" s="1">
        <v>10</v>
      </c>
      <c r="E2413" s="1">
        <v>10</v>
      </c>
    </row>
    <row r="2414" spans="1:5" x14ac:dyDescent="0.25">
      <c r="A2414">
        <v>4417</v>
      </c>
      <c r="B2414" s="142" t="s">
        <v>12518</v>
      </c>
      <c r="C2414" s="1" t="s">
        <v>22</v>
      </c>
      <c r="D2414" s="1" t="s">
        <v>22</v>
      </c>
      <c r="E2414" s="1" t="s">
        <v>22</v>
      </c>
    </row>
    <row r="2415" spans="1:5" x14ac:dyDescent="0.25">
      <c r="A2415">
        <v>4418</v>
      </c>
      <c r="B2415" s="142" t="s">
        <v>12519</v>
      </c>
      <c r="C2415" s="1">
        <v>10</v>
      </c>
      <c r="D2415" s="1">
        <v>10</v>
      </c>
      <c r="E2415" s="1">
        <v>10</v>
      </c>
    </row>
    <row r="2416" spans="1:5" x14ac:dyDescent="0.25">
      <c r="A2416">
        <v>4419</v>
      </c>
      <c r="B2416" s="142" t="s">
        <v>12520</v>
      </c>
      <c r="C2416" s="1">
        <v>10</v>
      </c>
      <c r="D2416" s="1">
        <v>10</v>
      </c>
      <c r="E2416" s="1">
        <v>10</v>
      </c>
    </row>
    <row r="2417" spans="1:5" x14ac:dyDescent="0.25">
      <c r="A2417">
        <v>4420</v>
      </c>
      <c r="B2417" s="142" t="s">
        <v>12521</v>
      </c>
      <c r="C2417" s="1" t="s">
        <v>22</v>
      </c>
      <c r="D2417" s="1" t="s">
        <v>22</v>
      </c>
      <c r="E2417" s="1" t="s">
        <v>22</v>
      </c>
    </row>
    <row r="2418" spans="1:5" x14ac:dyDescent="0.25">
      <c r="A2418">
        <v>4421</v>
      </c>
      <c r="B2418" s="142" t="s">
        <v>12522</v>
      </c>
      <c r="C2418" s="1">
        <v>10</v>
      </c>
      <c r="D2418" s="1">
        <v>10</v>
      </c>
      <c r="E2418" s="1">
        <v>10</v>
      </c>
    </row>
    <row r="2419" spans="1:5" x14ac:dyDescent="0.25">
      <c r="A2419">
        <v>4422</v>
      </c>
      <c r="B2419" s="142" t="s">
        <v>12523</v>
      </c>
      <c r="C2419" s="1">
        <v>10</v>
      </c>
      <c r="D2419" s="1">
        <v>10</v>
      </c>
      <c r="E2419" s="1">
        <v>10</v>
      </c>
    </row>
    <row r="2420" spans="1:5" x14ac:dyDescent="0.25">
      <c r="A2420">
        <v>4423</v>
      </c>
      <c r="B2420" s="142" t="s">
        <v>12524</v>
      </c>
      <c r="C2420" s="1" t="s">
        <v>22</v>
      </c>
      <c r="D2420" s="1" t="s">
        <v>22</v>
      </c>
      <c r="E2420" s="1" t="s">
        <v>22</v>
      </c>
    </row>
    <row r="2421" spans="1:5" x14ac:dyDescent="0.25">
      <c r="A2421">
        <v>4424</v>
      </c>
      <c r="B2421" s="142" t="s">
        <v>12525</v>
      </c>
      <c r="C2421" s="1">
        <v>10</v>
      </c>
      <c r="D2421" s="1">
        <v>10</v>
      </c>
      <c r="E2421" s="1">
        <v>10</v>
      </c>
    </row>
    <row r="2422" spans="1:5" x14ac:dyDescent="0.25">
      <c r="A2422">
        <v>4425</v>
      </c>
      <c r="B2422" s="142" t="s">
        <v>12526</v>
      </c>
      <c r="C2422" s="1" t="s">
        <v>22</v>
      </c>
      <c r="D2422" s="1" t="s">
        <v>22</v>
      </c>
      <c r="E2422" s="1" t="s">
        <v>22</v>
      </c>
    </row>
    <row r="2423" spans="1:5" x14ac:dyDescent="0.25">
      <c r="A2423">
        <v>4426</v>
      </c>
      <c r="B2423" s="142" t="s">
        <v>12527</v>
      </c>
      <c r="C2423" s="1" t="s">
        <v>22</v>
      </c>
      <c r="D2423" s="1" t="s">
        <v>22</v>
      </c>
      <c r="E2423" s="1" t="s">
        <v>22</v>
      </c>
    </row>
    <row r="2424" spans="1:5" x14ac:dyDescent="0.25">
      <c r="A2424">
        <v>4427</v>
      </c>
      <c r="B2424" s="142" t="s">
        <v>12528</v>
      </c>
      <c r="C2424" s="1">
        <v>10</v>
      </c>
      <c r="D2424" s="1">
        <v>10</v>
      </c>
      <c r="E2424" s="1">
        <v>10</v>
      </c>
    </row>
    <row r="2425" spans="1:5" x14ac:dyDescent="0.25">
      <c r="A2425">
        <v>4428</v>
      </c>
      <c r="B2425" s="142" t="s">
        <v>12529</v>
      </c>
      <c r="C2425" s="1" t="s">
        <v>22</v>
      </c>
      <c r="D2425" s="1">
        <v>1</v>
      </c>
      <c r="E2425" s="1">
        <v>1</v>
      </c>
    </row>
    <row r="2426" spans="1:5" x14ac:dyDescent="0.25">
      <c r="A2426">
        <v>4429</v>
      </c>
      <c r="B2426" s="142" t="s">
        <v>12530</v>
      </c>
      <c r="C2426" s="1" t="s">
        <v>22</v>
      </c>
      <c r="D2426" s="1">
        <v>1</v>
      </c>
      <c r="E2426" s="1">
        <v>1</v>
      </c>
    </row>
    <row r="2427" spans="1:5" x14ac:dyDescent="0.25">
      <c r="A2427">
        <v>4430</v>
      </c>
      <c r="B2427" s="142" t="s">
        <v>12531</v>
      </c>
      <c r="C2427" s="1" t="s">
        <v>22</v>
      </c>
      <c r="D2427" s="1">
        <v>500</v>
      </c>
      <c r="E2427" s="1">
        <v>500</v>
      </c>
    </row>
    <row r="2428" spans="1:5" x14ac:dyDescent="0.25">
      <c r="A2428">
        <v>4431</v>
      </c>
      <c r="B2428" s="142" t="s">
        <v>12532</v>
      </c>
      <c r="C2428" s="1" t="s">
        <v>22</v>
      </c>
      <c r="D2428" s="1">
        <v>500</v>
      </c>
      <c r="E2428" s="1">
        <v>500</v>
      </c>
    </row>
    <row r="2429" spans="1:5" x14ac:dyDescent="0.25">
      <c r="A2429">
        <v>4432</v>
      </c>
      <c r="B2429" s="142" t="s">
        <v>12533</v>
      </c>
      <c r="C2429" s="1">
        <v>30</v>
      </c>
      <c r="D2429" s="1">
        <v>30</v>
      </c>
      <c r="E2429" s="1">
        <v>30</v>
      </c>
    </row>
    <row r="2430" spans="1:5" x14ac:dyDescent="0.25">
      <c r="A2430">
        <v>4433</v>
      </c>
      <c r="B2430" s="142" t="s">
        <v>12534</v>
      </c>
      <c r="C2430" s="1">
        <v>0.3</v>
      </c>
      <c r="D2430" s="1">
        <v>0.3</v>
      </c>
      <c r="E2430" s="1">
        <v>0.3</v>
      </c>
    </row>
    <row r="2431" spans="1:5" x14ac:dyDescent="0.25">
      <c r="A2431">
        <v>4434</v>
      </c>
      <c r="B2431" s="142" t="s">
        <v>12535</v>
      </c>
      <c r="C2431" s="1">
        <v>1</v>
      </c>
      <c r="D2431" s="1">
        <v>2.5</v>
      </c>
      <c r="E2431" s="1">
        <v>2.5</v>
      </c>
    </row>
    <row r="2432" spans="1:5" x14ac:dyDescent="0.25">
      <c r="A2432">
        <v>4435</v>
      </c>
      <c r="B2432" s="142" t="s">
        <v>12536</v>
      </c>
      <c r="C2432" s="1">
        <v>50</v>
      </c>
      <c r="D2432" s="1">
        <v>50</v>
      </c>
      <c r="E2432" s="1">
        <v>50</v>
      </c>
    </row>
    <row r="2433" spans="1:5" x14ac:dyDescent="0.25">
      <c r="A2433">
        <v>4436</v>
      </c>
      <c r="B2433" s="142" t="s">
        <v>12537</v>
      </c>
      <c r="C2433" s="1">
        <v>10</v>
      </c>
      <c r="D2433" s="1">
        <v>5</v>
      </c>
      <c r="E2433" s="1">
        <v>10</v>
      </c>
    </row>
    <row r="2434" spans="1:5" x14ac:dyDescent="0.25">
      <c r="A2434">
        <v>4437</v>
      </c>
      <c r="B2434" s="142" t="s">
        <v>12538</v>
      </c>
      <c r="C2434" s="1" t="s">
        <v>22</v>
      </c>
      <c r="D2434" s="1" t="s">
        <v>22</v>
      </c>
      <c r="E2434" s="1" t="s">
        <v>22</v>
      </c>
    </row>
    <row r="2435" spans="1:5" x14ac:dyDescent="0.25">
      <c r="A2435">
        <v>4438</v>
      </c>
      <c r="B2435" s="142" t="s">
        <v>12539</v>
      </c>
      <c r="C2435" s="1" t="s">
        <v>22</v>
      </c>
      <c r="D2435" s="1" t="s">
        <v>22</v>
      </c>
      <c r="E2435" s="1" t="s">
        <v>22</v>
      </c>
    </row>
    <row r="2436" spans="1:5" x14ac:dyDescent="0.25">
      <c r="A2436">
        <v>4439</v>
      </c>
      <c r="B2436" s="142" t="s">
        <v>12540</v>
      </c>
      <c r="C2436" s="1">
        <v>5</v>
      </c>
      <c r="D2436" s="1">
        <v>3</v>
      </c>
      <c r="E2436" s="1">
        <v>5</v>
      </c>
    </row>
    <row r="2437" spans="1:5" x14ac:dyDescent="0.25">
      <c r="A2437">
        <v>4440</v>
      </c>
      <c r="B2437" s="142" t="s">
        <v>12541</v>
      </c>
      <c r="C2437" s="1" t="s">
        <v>22</v>
      </c>
      <c r="D2437" s="1" t="s">
        <v>22</v>
      </c>
      <c r="E2437" s="1" t="s">
        <v>22</v>
      </c>
    </row>
    <row r="2438" spans="1:5" x14ac:dyDescent="0.25">
      <c r="A2438">
        <v>4441</v>
      </c>
      <c r="B2438" s="142" t="s">
        <v>12542</v>
      </c>
      <c r="C2438" s="1" t="s">
        <v>22</v>
      </c>
      <c r="D2438" s="1">
        <v>3</v>
      </c>
      <c r="E2438" s="1">
        <v>3</v>
      </c>
    </row>
    <row r="2439" spans="1:5" x14ac:dyDescent="0.25">
      <c r="A2439">
        <v>4442</v>
      </c>
      <c r="B2439" s="142" t="s">
        <v>12543</v>
      </c>
      <c r="C2439" s="1" t="s">
        <v>22</v>
      </c>
      <c r="D2439" s="1">
        <v>0.2</v>
      </c>
      <c r="E2439" s="1">
        <v>0.2</v>
      </c>
    </row>
    <row r="2440" spans="1:5" x14ac:dyDescent="0.25">
      <c r="A2440">
        <v>4443</v>
      </c>
      <c r="B2440" s="142" t="s">
        <v>12544</v>
      </c>
      <c r="C2440" s="1">
        <v>75</v>
      </c>
      <c r="D2440" s="1">
        <v>75</v>
      </c>
      <c r="E2440" s="1">
        <v>75</v>
      </c>
    </row>
    <row r="2441" spans="1:5" x14ac:dyDescent="0.25">
      <c r="A2441">
        <v>4444</v>
      </c>
      <c r="B2441" s="142" t="s">
        <v>12545</v>
      </c>
      <c r="C2441" s="1">
        <v>10</v>
      </c>
      <c r="D2441" s="1">
        <v>10</v>
      </c>
      <c r="E2441" s="1">
        <v>10</v>
      </c>
    </row>
    <row r="2442" spans="1:5" x14ac:dyDescent="0.25">
      <c r="A2442">
        <v>4445</v>
      </c>
      <c r="B2442" s="142" t="s">
        <v>12546</v>
      </c>
      <c r="C2442" s="1" t="s">
        <v>22</v>
      </c>
      <c r="D2442" s="1" t="s">
        <v>22</v>
      </c>
      <c r="E2442" s="1" t="s">
        <v>22</v>
      </c>
    </row>
    <row r="2443" spans="1:5" x14ac:dyDescent="0.25">
      <c r="A2443">
        <v>4446</v>
      </c>
      <c r="B2443" s="142" t="s">
        <v>12547</v>
      </c>
      <c r="C2443" s="1">
        <v>10</v>
      </c>
      <c r="D2443" s="1" t="s">
        <v>22</v>
      </c>
      <c r="E2443" s="1">
        <v>10</v>
      </c>
    </row>
    <row r="2444" spans="1:5" x14ac:dyDescent="0.25">
      <c r="A2444">
        <v>4447</v>
      </c>
      <c r="B2444" s="142" t="s">
        <v>12548</v>
      </c>
      <c r="C2444" s="1">
        <v>1</v>
      </c>
      <c r="D2444" s="1">
        <v>1</v>
      </c>
      <c r="E2444" s="1">
        <v>1</v>
      </c>
    </row>
    <row r="2445" spans="1:5" x14ac:dyDescent="0.25">
      <c r="A2445">
        <v>4448</v>
      </c>
      <c r="B2445" s="142" t="s">
        <v>12549</v>
      </c>
      <c r="C2445" s="1" t="s">
        <v>22</v>
      </c>
      <c r="D2445" s="1" t="s">
        <v>22</v>
      </c>
      <c r="E2445" s="1" t="s">
        <v>22</v>
      </c>
    </row>
    <row r="2446" spans="1:5" x14ac:dyDescent="0.25">
      <c r="A2446">
        <v>4449</v>
      </c>
      <c r="B2446" s="142" t="s">
        <v>12550</v>
      </c>
      <c r="C2446" s="1">
        <v>10</v>
      </c>
      <c r="D2446" s="1">
        <v>5</v>
      </c>
      <c r="E2446" s="1">
        <v>10</v>
      </c>
    </row>
    <row r="2447" spans="1:5" x14ac:dyDescent="0.25">
      <c r="A2447">
        <v>4450</v>
      </c>
      <c r="B2447" s="142" t="s">
        <v>12551</v>
      </c>
      <c r="C2447" s="1" t="s">
        <v>22</v>
      </c>
      <c r="D2447" s="1">
        <v>1</v>
      </c>
      <c r="E2447" s="1">
        <v>1</v>
      </c>
    </row>
    <row r="2448" spans="1:5" x14ac:dyDescent="0.25">
      <c r="A2448">
        <v>4451</v>
      </c>
      <c r="B2448" s="142" t="s">
        <v>12552</v>
      </c>
      <c r="C2448" s="1">
        <v>2.5</v>
      </c>
      <c r="D2448" s="1">
        <v>5</v>
      </c>
      <c r="E2448" s="1">
        <v>5</v>
      </c>
    </row>
    <row r="2449" spans="1:5" x14ac:dyDescent="0.25">
      <c r="A2449">
        <v>4452</v>
      </c>
      <c r="B2449" s="142" t="s">
        <v>12553</v>
      </c>
      <c r="C2449" s="1" t="s">
        <v>22</v>
      </c>
      <c r="D2449" s="1">
        <v>10</v>
      </c>
      <c r="E2449" s="1">
        <v>10</v>
      </c>
    </row>
    <row r="2450" spans="1:5" x14ac:dyDescent="0.25">
      <c r="A2450">
        <v>4453</v>
      </c>
      <c r="B2450" s="142" t="s">
        <v>12554</v>
      </c>
      <c r="C2450" s="1">
        <v>1E-3</v>
      </c>
      <c r="D2450" s="1">
        <v>0.2</v>
      </c>
      <c r="E2450" s="1">
        <v>0.2</v>
      </c>
    </row>
    <row r="2451" spans="1:5" x14ac:dyDescent="0.25">
      <c r="A2451">
        <v>4454</v>
      </c>
      <c r="B2451" s="142" t="s">
        <v>12555</v>
      </c>
      <c r="C2451" s="1">
        <v>2.5</v>
      </c>
      <c r="D2451" s="1">
        <v>5</v>
      </c>
      <c r="E2451" s="1">
        <v>5</v>
      </c>
    </row>
    <row r="2452" spans="1:5" x14ac:dyDescent="0.25">
      <c r="A2452">
        <v>4455</v>
      </c>
      <c r="B2452" s="142" t="s">
        <v>12556</v>
      </c>
      <c r="C2452" s="1" t="s">
        <v>22</v>
      </c>
      <c r="D2452" s="1" t="s">
        <v>22</v>
      </c>
      <c r="E2452" s="1" t="s">
        <v>22</v>
      </c>
    </row>
    <row r="2453" spans="1:5" x14ac:dyDescent="0.25">
      <c r="A2453">
        <v>4456</v>
      </c>
      <c r="B2453" s="142" t="s">
        <v>12557</v>
      </c>
      <c r="C2453" s="1" t="s">
        <v>22</v>
      </c>
      <c r="D2453" s="1" t="s">
        <v>22</v>
      </c>
      <c r="E2453" s="1" t="s">
        <v>22</v>
      </c>
    </row>
    <row r="2454" spans="1:5" x14ac:dyDescent="0.25">
      <c r="A2454">
        <v>4457</v>
      </c>
      <c r="B2454" s="142" t="s">
        <v>12558</v>
      </c>
      <c r="C2454" s="1" t="s">
        <v>22</v>
      </c>
      <c r="D2454" s="1" t="s">
        <v>22</v>
      </c>
      <c r="E2454" s="1" t="s">
        <v>22</v>
      </c>
    </row>
    <row r="2455" spans="1:5" x14ac:dyDescent="0.25">
      <c r="A2455">
        <v>4458</v>
      </c>
      <c r="B2455" s="142" t="s">
        <v>12559</v>
      </c>
      <c r="C2455" s="1" t="s">
        <v>22</v>
      </c>
      <c r="D2455" s="1" t="s">
        <v>22</v>
      </c>
      <c r="E2455" s="1" t="s">
        <v>22</v>
      </c>
    </row>
    <row r="2456" spans="1:5" x14ac:dyDescent="0.25">
      <c r="A2456">
        <v>4459</v>
      </c>
      <c r="B2456" s="142" t="s">
        <v>12560</v>
      </c>
      <c r="C2456" s="1">
        <v>10</v>
      </c>
      <c r="D2456" s="1">
        <v>10</v>
      </c>
      <c r="E2456" s="1">
        <v>10</v>
      </c>
    </row>
    <row r="2457" spans="1:5" x14ac:dyDescent="0.25">
      <c r="A2457">
        <v>4460</v>
      </c>
      <c r="B2457" s="142" t="s">
        <v>12561</v>
      </c>
      <c r="C2457" s="1" t="s">
        <v>22</v>
      </c>
      <c r="D2457" s="1" t="s">
        <v>22</v>
      </c>
      <c r="E2457" s="1" t="s">
        <v>22</v>
      </c>
    </row>
    <row r="2458" spans="1:5" x14ac:dyDescent="0.25">
      <c r="A2458">
        <v>4461</v>
      </c>
      <c r="B2458" s="142" t="s">
        <v>12562</v>
      </c>
      <c r="C2458" s="1" t="s">
        <v>22</v>
      </c>
      <c r="D2458" s="1" t="s">
        <v>22</v>
      </c>
      <c r="E2458" s="1" t="s">
        <v>22</v>
      </c>
    </row>
    <row r="2459" spans="1:5" x14ac:dyDescent="0.25">
      <c r="A2459">
        <v>4462</v>
      </c>
      <c r="B2459" s="142" t="s">
        <v>12563</v>
      </c>
      <c r="C2459" s="1">
        <v>20</v>
      </c>
      <c r="D2459" s="1">
        <v>10</v>
      </c>
      <c r="E2459" s="1">
        <v>20</v>
      </c>
    </row>
    <row r="2460" spans="1:5" x14ac:dyDescent="0.25">
      <c r="A2460">
        <v>4463</v>
      </c>
      <c r="B2460" s="142" t="s">
        <v>12564</v>
      </c>
      <c r="C2460" s="1" t="s">
        <v>22</v>
      </c>
      <c r="D2460" s="1" t="s">
        <v>22</v>
      </c>
      <c r="E2460" s="1" t="s">
        <v>22</v>
      </c>
    </row>
    <row r="2461" spans="1:5" x14ac:dyDescent="0.25">
      <c r="A2461">
        <v>4464</v>
      </c>
      <c r="B2461" s="142" t="s">
        <v>12565</v>
      </c>
      <c r="C2461" s="1" t="s">
        <v>22</v>
      </c>
      <c r="D2461" s="1">
        <v>1.5</v>
      </c>
      <c r="E2461" s="1">
        <v>1.5</v>
      </c>
    </row>
    <row r="2462" spans="1:5" x14ac:dyDescent="0.25">
      <c r="A2462">
        <v>4465</v>
      </c>
      <c r="B2462" s="142" t="s">
        <v>12566</v>
      </c>
      <c r="C2462" s="1" t="s">
        <v>22</v>
      </c>
      <c r="D2462" s="1">
        <v>50</v>
      </c>
      <c r="E2462" s="1">
        <v>50</v>
      </c>
    </row>
    <row r="2463" spans="1:5" x14ac:dyDescent="0.25">
      <c r="A2463">
        <v>4466</v>
      </c>
      <c r="B2463" s="142" t="s">
        <v>12567</v>
      </c>
      <c r="C2463" s="1">
        <v>2</v>
      </c>
      <c r="D2463" s="1">
        <v>2</v>
      </c>
      <c r="E2463" s="1">
        <v>2</v>
      </c>
    </row>
    <row r="2464" spans="1:5" x14ac:dyDescent="0.25">
      <c r="A2464">
        <v>4467</v>
      </c>
      <c r="B2464" s="142" t="s">
        <v>12568</v>
      </c>
      <c r="C2464" s="1">
        <v>20</v>
      </c>
      <c r="D2464" s="1">
        <v>10</v>
      </c>
      <c r="E2464" s="1">
        <v>20</v>
      </c>
    </row>
    <row r="2465" spans="1:5" x14ac:dyDescent="0.25">
      <c r="A2465">
        <v>4468</v>
      </c>
      <c r="B2465" s="142" t="s">
        <v>12569</v>
      </c>
      <c r="C2465" s="1">
        <v>2</v>
      </c>
      <c r="D2465" s="1">
        <v>2</v>
      </c>
      <c r="E2465" s="1">
        <v>2</v>
      </c>
    </row>
    <row r="2466" spans="1:5" x14ac:dyDescent="0.25">
      <c r="A2466">
        <v>4469</v>
      </c>
      <c r="B2466" s="142" t="s">
        <v>12570</v>
      </c>
      <c r="C2466" s="1">
        <v>20</v>
      </c>
      <c r="D2466" s="1">
        <v>10</v>
      </c>
      <c r="E2466" s="1">
        <v>20</v>
      </c>
    </row>
    <row r="2467" spans="1:5" x14ac:dyDescent="0.25">
      <c r="A2467">
        <v>4470</v>
      </c>
      <c r="B2467" s="142" t="s">
        <v>12571</v>
      </c>
      <c r="C2467" s="1">
        <v>20</v>
      </c>
      <c r="D2467" s="1">
        <v>10</v>
      </c>
      <c r="E2467" s="1">
        <v>20</v>
      </c>
    </row>
    <row r="2468" spans="1:5" x14ac:dyDescent="0.25">
      <c r="A2468">
        <v>4471</v>
      </c>
      <c r="B2468" s="142" t="s">
        <v>12572</v>
      </c>
      <c r="C2468" s="1">
        <v>1</v>
      </c>
      <c r="D2468" s="1" t="s">
        <v>22</v>
      </c>
      <c r="E2468" s="1">
        <v>1</v>
      </c>
    </row>
    <row r="2469" spans="1:5" x14ac:dyDescent="0.25">
      <c r="A2469">
        <v>4472</v>
      </c>
      <c r="B2469" s="142" t="s">
        <v>12573</v>
      </c>
      <c r="C2469" s="1" t="s">
        <v>22</v>
      </c>
      <c r="D2469" s="1" t="s">
        <v>22</v>
      </c>
      <c r="E2469" s="1" t="s">
        <v>22</v>
      </c>
    </row>
    <row r="2470" spans="1:5" x14ac:dyDescent="0.25">
      <c r="A2470">
        <v>4473</v>
      </c>
      <c r="B2470" s="142" t="s">
        <v>12574</v>
      </c>
      <c r="C2470" s="1" t="s">
        <v>22</v>
      </c>
      <c r="D2470" s="1">
        <v>2</v>
      </c>
      <c r="E2470" s="1">
        <v>2</v>
      </c>
    </row>
    <row r="2471" spans="1:5" x14ac:dyDescent="0.25">
      <c r="A2471">
        <v>4474</v>
      </c>
      <c r="B2471" s="142" t="s">
        <v>12575</v>
      </c>
      <c r="C2471" s="1" t="s">
        <v>22</v>
      </c>
      <c r="D2471" s="1">
        <v>2</v>
      </c>
      <c r="E2471" s="1">
        <v>2</v>
      </c>
    </row>
    <row r="2472" spans="1:5" x14ac:dyDescent="0.25">
      <c r="A2472">
        <v>4475</v>
      </c>
      <c r="B2472" s="142" t="s">
        <v>12576</v>
      </c>
      <c r="C2472" s="1" t="s">
        <v>22</v>
      </c>
      <c r="D2472" s="1" t="s">
        <v>22</v>
      </c>
      <c r="E2472" s="1" t="s">
        <v>22</v>
      </c>
    </row>
    <row r="2473" spans="1:5" x14ac:dyDescent="0.25">
      <c r="A2473">
        <v>4476</v>
      </c>
      <c r="B2473" s="142" t="s">
        <v>12577</v>
      </c>
      <c r="C2473" s="1" t="s">
        <v>22</v>
      </c>
      <c r="D2473" s="1">
        <v>2</v>
      </c>
      <c r="E2473" s="1">
        <v>2</v>
      </c>
    </row>
    <row r="2474" spans="1:5" x14ac:dyDescent="0.25">
      <c r="A2474">
        <v>4477</v>
      </c>
      <c r="B2474" s="142" t="s">
        <v>12578</v>
      </c>
      <c r="C2474" s="1" t="s">
        <v>22</v>
      </c>
      <c r="D2474" s="1" t="s">
        <v>22</v>
      </c>
      <c r="E2474" s="1" t="s">
        <v>22</v>
      </c>
    </row>
    <row r="2475" spans="1:5" x14ac:dyDescent="0.25">
      <c r="A2475">
        <v>4478</v>
      </c>
      <c r="B2475" s="142" t="s">
        <v>12579</v>
      </c>
      <c r="C2475" s="1">
        <v>3</v>
      </c>
      <c r="D2475" s="1">
        <v>0.1</v>
      </c>
      <c r="E2475" s="1">
        <v>3</v>
      </c>
    </row>
    <row r="2476" spans="1:5" x14ac:dyDescent="0.25">
      <c r="A2476">
        <v>4479</v>
      </c>
      <c r="B2476" s="142" t="s">
        <v>12580</v>
      </c>
      <c r="C2476" s="1" t="s">
        <v>22</v>
      </c>
      <c r="D2476" s="1">
        <v>10</v>
      </c>
      <c r="E2476" s="1">
        <v>10</v>
      </c>
    </row>
    <row r="2477" spans="1:5" x14ac:dyDescent="0.25">
      <c r="A2477">
        <v>4480</v>
      </c>
      <c r="B2477" s="142" t="s">
        <v>12581</v>
      </c>
      <c r="C2477" s="1">
        <v>10</v>
      </c>
      <c r="D2477" s="1">
        <v>3</v>
      </c>
      <c r="E2477" s="1">
        <v>10</v>
      </c>
    </row>
    <row r="2478" spans="1:5" x14ac:dyDescent="0.25">
      <c r="A2478">
        <v>4481</v>
      </c>
      <c r="B2478" s="142" t="s">
        <v>12582</v>
      </c>
      <c r="C2478" s="1">
        <v>0.7</v>
      </c>
      <c r="D2478" s="1">
        <v>10</v>
      </c>
      <c r="E2478" s="1">
        <v>10</v>
      </c>
    </row>
    <row r="2479" spans="1:5" x14ac:dyDescent="0.25">
      <c r="A2479">
        <v>4482</v>
      </c>
      <c r="B2479" s="142" t="s">
        <v>12583</v>
      </c>
      <c r="C2479" s="1" t="s">
        <v>22</v>
      </c>
      <c r="D2479" s="1" t="s">
        <v>22</v>
      </c>
      <c r="E2479" s="1" t="s">
        <v>22</v>
      </c>
    </row>
    <row r="2480" spans="1:5" x14ac:dyDescent="0.25">
      <c r="A2480">
        <v>4483</v>
      </c>
      <c r="B2480" s="142" t="s">
        <v>12584</v>
      </c>
      <c r="C2480" s="1" t="s">
        <v>22</v>
      </c>
      <c r="D2480" s="1">
        <v>1</v>
      </c>
      <c r="E2480" s="1">
        <v>1</v>
      </c>
    </row>
    <row r="2481" spans="1:5" x14ac:dyDescent="0.25">
      <c r="A2481">
        <v>4484</v>
      </c>
      <c r="B2481" s="142" t="s">
        <v>12585</v>
      </c>
      <c r="C2481" s="1" t="s">
        <v>22</v>
      </c>
      <c r="D2481" s="1" t="s">
        <v>22</v>
      </c>
      <c r="E2481" s="1" t="s">
        <v>22</v>
      </c>
    </row>
    <row r="2482" spans="1:5" x14ac:dyDescent="0.25">
      <c r="A2482">
        <v>4485</v>
      </c>
      <c r="B2482" s="142" t="s">
        <v>12586</v>
      </c>
      <c r="C2482" s="1">
        <v>3</v>
      </c>
      <c r="D2482" s="1">
        <v>1</v>
      </c>
      <c r="E2482" s="1">
        <v>3</v>
      </c>
    </row>
    <row r="2483" spans="1:5" x14ac:dyDescent="0.25">
      <c r="A2483">
        <v>4486</v>
      </c>
      <c r="B2483" s="142" t="s">
        <v>12587</v>
      </c>
      <c r="C2483" s="1">
        <v>500</v>
      </c>
      <c r="D2483" s="1">
        <v>250</v>
      </c>
      <c r="E2483" s="1">
        <v>500</v>
      </c>
    </row>
    <row r="2484" spans="1:5" x14ac:dyDescent="0.25">
      <c r="A2484" s="207">
        <v>4487</v>
      </c>
      <c r="B2484" s="143" t="s">
        <v>12588</v>
      </c>
      <c r="C2484" s="141" t="s">
        <v>22</v>
      </c>
      <c r="D2484" s="141" t="s">
        <v>22</v>
      </c>
      <c r="E2484" s="141" t="s">
        <v>13246</v>
      </c>
    </row>
    <row r="2485" spans="1:5" x14ac:dyDescent="0.25">
      <c r="A2485">
        <v>4488</v>
      </c>
      <c r="B2485" s="142" t="s">
        <v>12589</v>
      </c>
      <c r="C2485" s="1">
        <v>20</v>
      </c>
      <c r="D2485" s="1">
        <v>10</v>
      </c>
      <c r="E2485" s="1">
        <v>20</v>
      </c>
    </row>
    <row r="2486" spans="1:5" x14ac:dyDescent="0.25">
      <c r="A2486">
        <v>4489</v>
      </c>
      <c r="B2486" s="142" t="s">
        <v>12590</v>
      </c>
      <c r="C2486" s="1">
        <v>50</v>
      </c>
      <c r="D2486" s="1">
        <v>80</v>
      </c>
      <c r="E2486" s="1">
        <v>80</v>
      </c>
    </row>
    <row r="2487" spans="1:5" x14ac:dyDescent="0.25">
      <c r="A2487">
        <v>4490</v>
      </c>
      <c r="B2487" s="142" t="s">
        <v>12591</v>
      </c>
      <c r="C2487" s="1" t="s">
        <v>22</v>
      </c>
      <c r="D2487" s="1" t="s">
        <v>22</v>
      </c>
      <c r="E2487" s="1" t="s">
        <v>22</v>
      </c>
    </row>
    <row r="2488" spans="1:5" x14ac:dyDescent="0.25">
      <c r="A2488">
        <v>4491</v>
      </c>
      <c r="B2488" s="142" t="s">
        <v>12592</v>
      </c>
      <c r="C2488" s="1">
        <v>30</v>
      </c>
      <c r="D2488" s="1">
        <v>30</v>
      </c>
      <c r="E2488" s="1">
        <v>30</v>
      </c>
    </row>
    <row r="2489" spans="1:5" x14ac:dyDescent="0.25">
      <c r="A2489">
        <v>4492</v>
      </c>
      <c r="B2489" s="142" t="s">
        <v>12593</v>
      </c>
      <c r="C2489" s="1">
        <v>1</v>
      </c>
      <c r="D2489" s="1">
        <v>1</v>
      </c>
      <c r="E2489" s="1">
        <v>1</v>
      </c>
    </row>
    <row r="2490" spans="1:5" x14ac:dyDescent="0.25">
      <c r="A2490">
        <v>4493</v>
      </c>
      <c r="B2490" s="142" t="s">
        <v>12594</v>
      </c>
      <c r="C2490" s="1">
        <v>4</v>
      </c>
      <c r="D2490" s="1">
        <v>4</v>
      </c>
      <c r="E2490" s="1">
        <v>4</v>
      </c>
    </row>
    <row r="2491" spans="1:5" x14ac:dyDescent="0.25">
      <c r="A2491">
        <v>4494</v>
      </c>
      <c r="B2491" s="142" t="s">
        <v>12595</v>
      </c>
      <c r="C2491" s="1">
        <v>300</v>
      </c>
      <c r="D2491" s="1">
        <v>225</v>
      </c>
      <c r="E2491" s="1">
        <f>IF(C2491&gt;D2491,C2491,D2491)</f>
        <v>300</v>
      </c>
    </row>
    <row r="2492" spans="1:5" x14ac:dyDescent="0.25">
      <c r="A2492">
        <v>4495</v>
      </c>
      <c r="B2492" s="142" t="s">
        <v>12596</v>
      </c>
      <c r="C2492" s="1">
        <v>60</v>
      </c>
      <c r="D2492" s="1">
        <v>60</v>
      </c>
      <c r="E2492" s="1">
        <f t="shared" ref="E2492:E2502" si="64">IF(C2492&gt;D2492,C2492,D2492)</f>
        <v>60</v>
      </c>
    </row>
    <row r="2493" spans="1:5" x14ac:dyDescent="0.25">
      <c r="A2493">
        <v>4496</v>
      </c>
      <c r="B2493" s="142" t="s">
        <v>12597</v>
      </c>
      <c r="C2493" s="1"/>
      <c r="D2493" s="1">
        <v>5</v>
      </c>
      <c r="E2493" s="1">
        <f t="shared" si="64"/>
        <v>5</v>
      </c>
    </row>
    <row r="2494" spans="1:5" x14ac:dyDescent="0.25">
      <c r="A2494">
        <v>4497</v>
      </c>
      <c r="B2494" s="142" t="s">
        <v>12598</v>
      </c>
      <c r="C2494" s="1">
        <v>30</v>
      </c>
      <c r="D2494" s="1">
        <v>30</v>
      </c>
      <c r="E2494" s="1">
        <f t="shared" si="64"/>
        <v>30</v>
      </c>
    </row>
    <row r="2495" spans="1:5" x14ac:dyDescent="0.25">
      <c r="A2495">
        <v>4498</v>
      </c>
      <c r="B2495" s="142" t="s">
        <v>12599</v>
      </c>
      <c r="C2495" s="1">
        <v>0.3</v>
      </c>
      <c r="D2495" s="1">
        <v>0.3</v>
      </c>
      <c r="E2495" s="1">
        <f t="shared" si="64"/>
        <v>0.3</v>
      </c>
    </row>
    <row r="2496" spans="1:5" x14ac:dyDescent="0.25">
      <c r="A2496">
        <v>4499</v>
      </c>
      <c r="B2496" s="142" t="s">
        <v>12600</v>
      </c>
      <c r="C2496" s="1">
        <v>3</v>
      </c>
      <c r="D2496" s="1">
        <v>3</v>
      </c>
      <c r="E2496" s="1">
        <f t="shared" si="64"/>
        <v>3</v>
      </c>
    </row>
    <row r="2497" spans="1:5" x14ac:dyDescent="0.25">
      <c r="A2497">
        <v>4500</v>
      </c>
      <c r="B2497" s="142" t="s">
        <v>12601</v>
      </c>
      <c r="C2497" s="1" t="s">
        <v>22</v>
      </c>
      <c r="D2497" s="1" t="s">
        <v>22</v>
      </c>
      <c r="E2497" s="1" t="str">
        <f t="shared" si="64"/>
        <v>N/A</v>
      </c>
    </row>
    <row r="2498" spans="1:5" x14ac:dyDescent="0.25">
      <c r="A2498">
        <v>4501</v>
      </c>
      <c r="B2498" s="142" t="s">
        <v>12602</v>
      </c>
      <c r="C2498" s="1">
        <v>0.01</v>
      </c>
      <c r="D2498" s="1">
        <v>5.0000000000000001E-3</v>
      </c>
      <c r="E2498" s="1">
        <f t="shared" si="64"/>
        <v>0.01</v>
      </c>
    </row>
    <row r="2499" spans="1:5" x14ac:dyDescent="0.25">
      <c r="A2499">
        <v>4502</v>
      </c>
      <c r="B2499" s="142" t="s">
        <v>12603</v>
      </c>
      <c r="C2499" s="1">
        <v>25</v>
      </c>
      <c r="D2499" s="1">
        <v>25</v>
      </c>
      <c r="E2499" s="1">
        <f t="shared" si="64"/>
        <v>25</v>
      </c>
    </row>
    <row r="2500" spans="1:5" x14ac:dyDescent="0.25">
      <c r="A2500">
        <v>4503</v>
      </c>
      <c r="B2500" s="142" t="s">
        <v>12604</v>
      </c>
      <c r="C2500" s="1">
        <v>25</v>
      </c>
      <c r="D2500" s="1">
        <v>25</v>
      </c>
      <c r="E2500" s="1">
        <f t="shared" si="64"/>
        <v>25</v>
      </c>
    </row>
    <row r="2501" spans="1:5" x14ac:dyDescent="0.25">
      <c r="A2501">
        <v>4504</v>
      </c>
      <c r="B2501" s="142" t="s">
        <v>12605</v>
      </c>
      <c r="C2501" s="1" t="s">
        <v>22</v>
      </c>
      <c r="D2501" s="1">
        <v>0.05</v>
      </c>
      <c r="E2501" s="1" t="str">
        <f t="shared" si="64"/>
        <v>N/A</v>
      </c>
    </row>
    <row r="2502" spans="1:5" x14ac:dyDescent="0.25">
      <c r="A2502">
        <v>4505</v>
      </c>
      <c r="B2502" s="142" t="s">
        <v>12606</v>
      </c>
      <c r="C2502" s="1" t="s">
        <v>22</v>
      </c>
      <c r="D2502" s="1">
        <v>5</v>
      </c>
      <c r="E2502" s="1" t="str">
        <f t="shared" si="64"/>
        <v>N/A</v>
      </c>
    </row>
    <row r="2503" spans="1:5" x14ac:dyDescent="0.25">
      <c r="A2503">
        <v>4506</v>
      </c>
      <c r="B2503" s="142" t="s">
        <v>12607</v>
      </c>
      <c r="C2503" s="1">
        <v>1</v>
      </c>
      <c r="D2503" s="1">
        <v>0.5</v>
      </c>
      <c r="E2503" s="1">
        <v>1</v>
      </c>
    </row>
    <row r="2504" spans="1:5" x14ac:dyDescent="0.25">
      <c r="A2504">
        <v>4507</v>
      </c>
      <c r="B2504" s="142" t="s">
        <v>12608</v>
      </c>
      <c r="C2504" s="1" t="s">
        <v>22</v>
      </c>
      <c r="D2504" s="1">
        <v>2.5</v>
      </c>
      <c r="E2504" s="1">
        <v>2.5</v>
      </c>
    </row>
    <row r="2505" spans="1:5" x14ac:dyDescent="0.25">
      <c r="A2505">
        <v>4508</v>
      </c>
      <c r="B2505" s="142" t="s">
        <v>12609</v>
      </c>
      <c r="C2505" s="1">
        <v>1</v>
      </c>
      <c r="D2505" s="1">
        <v>0.5</v>
      </c>
      <c r="E2505" s="1">
        <v>1</v>
      </c>
    </row>
    <row r="2506" spans="1:5" x14ac:dyDescent="0.25">
      <c r="A2506">
        <v>4509</v>
      </c>
      <c r="B2506" s="142" t="s">
        <v>12610</v>
      </c>
      <c r="C2506" s="1">
        <v>5</v>
      </c>
      <c r="D2506" s="1">
        <v>5</v>
      </c>
      <c r="E2506" s="1">
        <v>5</v>
      </c>
    </row>
    <row r="2507" spans="1:5" x14ac:dyDescent="0.25">
      <c r="A2507">
        <v>4510</v>
      </c>
      <c r="B2507" s="142" t="s">
        <v>12611</v>
      </c>
      <c r="C2507" s="1">
        <v>5</v>
      </c>
      <c r="D2507" s="1">
        <v>5</v>
      </c>
      <c r="E2507" s="1">
        <v>5</v>
      </c>
    </row>
    <row r="2508" spans="1:5" x14ac:dyDescent="0.25">
      <c r="A2508">
        <v>4511</v>
      </c>
      <c r="B2508" s="142" t="s">
        <v>12612</v>
      </c>
      <c r="C2508" s="1" t="s">
        <v>22</v>
      </c>
      <c r="D2508" s="1" t="s">
        <v>22</v>
      </c>
      <c r="E2508" s="1" t="s">
        <v>22</v>
      </c>
    </row>
    <row r="2509" spans="1:5" x14ac:dyDescent="0.25">
      <c r="A2509">
        <v>4512</v>
      </c>
      <c r="B2509" s="142" t="s">
        <v>12613</v>
      </c>
      <c r="C2509" s="1">
        <v>1</v>
      </c>
      <c r="D2509" s="1">
        <v>1</v>
      </c>
      <c r="E2509" s="1">
        <v>1</v>
      </c>
    </row>
    <row r="2510" spans="1:5" x14ac:dyDescent="0.25">
      <c r="A2510">
        <v>4513</v>
      </c>
      <c r="B2510" s="142" t="s">
        <v>12614</v>
      </c>
      <c r="C2510" s="1" t="s">
        <v>22</v>
      </c>
      <c r="D2510" s="1">
        <v>0.2</v>
      </c>
      <c r="E2510" s="1">
        <v>0.2</v>
      </c>
    </row>
    <row r="2511" spans="1:5" x14ac:dyDescent="0.25">
      <c r="A2511">
        <v>4514</v>
      </c>
      <c r="B2511" s="142" t="s">
        <v>12615</v>
      </c>
      <c r="C2511" s="1">
        <v>10</v>
      </c>
      <c r="D2511" s="1">
        <v>10</v>
      </c>
      <c r="E2511" s="1">
        <v>10</v>
      </c>
    </row>
    <row r="2512" spans="1:5" x14ac:dyDescent="0.25">
      <c r="A2512">
        <v>4515</v>
      </c>
      <c r="B2512" s="142" t="s">
        <v>12616</v>
      </c>
      <c r="C2512" s="1" t="s">
        <v>22</v>
      </c>
      <c r="D2512" s="1" t="s">
        <v>22</v>
      </c>
      <c r="E2512" s="1" t="s">
        <v>22</v>
      </c>
    </row>
    <row r="2513" spans="1:5" x14ac:dyDescent="0.25">
      <c r="A2513">
        <v>4516</v>
      </c>
      <c r="B2513" s="142" t="s">
        <v>12617</v>
      </c>
      <c r="C2513" s="1" t="s">
        <v>22</v>
      </c>
      <c r="D2513" s="1" t="s">
        <v>22</v>
      </c>
      <c r="E2513" s="1" t="s">
        <v>22</v>
      </c>
    </row>
    <row r="2514" spans="1:5" x14ac:dyDescent="0.25">
      <c r="A2514">
        <v>4517</v>
      </c>
      <c r="B2514" s="142" t="s">
        <v>12618</v>
      </c>
      <c r="C2514" s="1" t="s">
        <v>22</v>
      </c>
      <c r="D2514" s="1" t="s">
        <v>22</v>
      </c>
      <c r="E2514" s="1" t="s">
        <v>22</v>
      </c>
    </row>
    <row r="2515" spans="1:5" x14ac:dyDescent="0.25">
      <c r="A2515">
        <v>4518</v>
      </c>
      <c r="B2515" s="142" t="s">
        <v>12619</v>
      </c>
      <c r="C2515" s="1">
        <v>50</v>
      </c>
      <c r="D2515" s="1">
        <v>25</v>
      </c>
      <c r="E2515" s="1">
        <v>50</v>
      </c>
    </row>
    <row r="2516" spans="1:5" x14ac:dyDescent="0.25">
      <c r="A2516">
        <v>4519</v>
      </c>
      <c r="B2516" s="142" t="s">
        <v>12620</v>
      </c>
      <c r="C2516" s="1" t="s">
        <v>22</v>
      </c>
      <c r="D2516" s="1">
        <v>0.1</v>
      </c>
      <c r="E2516" s="1">
        <v>0.1</v>
      </c>
    </row>
    <row r="2517" spans="1:5" x14ac:dyDescent="0.25">
      <c r="A2517">
        <v>4520</v>
      </c>
      <c r="B2517" s="142" t="s">
        <v>12621</v>
      </c>
      <c r="C2517" s="1" t="s">
        <v>22</v>
      </c>
      <c r="D2517" s="1" t="s">
        <v>22</v>
      </c>
      <c r="E2517" s="1" t="s">
        <v>22</v>
      </c>
    </row>
    <row r="2518" spans="1:5" x14ac:dyDescent="0.25">
      <c r="A2518">
        <v>4521</v>
      </c>
      <c r="B2518" s="142" t="s">
        <v>12622</v>
      </c>
      <c r="C2518" s="1">
        <v>10</v>
      </c>
      <c r="D2518" s="1">
        <v>5</v>
      </c>
      <c r="E2518" s="1">
        <v>10</v>
      </c>
    </row>
    <row r="2519" spans="1:5" x14ac:dyDescent="0.25">
      <c r="A2519">
        <v>4522</v>
      </c>
      <c r="B2519" s="142" t="s">
        <v>12623</v>
      </c>
      <c r="C2519" s="1">
        <v>10</v>
      </c>
      <c r="D2519" s="1">
        <v>5</v>
      </c>
      <c r="E2519" s="1">
        <v>10</v>
      </c>
    </row>
    <row r="2520" spans="1:5" x14ac:dyDescent="0.25">
      <c r="A2520">
        <v>4523</v>
      </c>
      <c r="B2520" s="142" t="s">
        <v>12624</v>
      </c>
      <c r="C2520" s="1" t="s">
        <v>22</v>
      </c>
      <c r="D2520" s="1" t="s">
        <v>22</v>
      </c>
      <c r="E2520" s="1" t="s">
        <v>22</v>
      </c>
    </row>
    <row r="2521" spans="1:5" x14ac:dyDescent="0.25">
      <c r="A2521">
        <v>4524</v>
      </c>
      <c r="B2521" s="142" t="s">
        <v>12625</v>
      </c>
      <c r="C2521" s="1">
        <v>5</v>
      </c>
      <c r="D2521" s="1">
        <v>5</v>
      </c>
      <c r="E2521" s="1">
        <v>5</v>
      </c>
    </row>
    <row r="2522" spans="1:5" x14ac:dyDescent="0.25">
      <c r="A2522">
        <v>4525</v>
      </c>
      <c r="B2522" s="142" t="s">
        <v>12626</v>
      </c>
      <c r="C2522" s="1">
        <v>5</v>
      </c>
      <c r="D2522" s="1">
        <v>5</v>
      </c>
      <c r="E2522" s="1">
        <v>5</v>
      </c>
    </row>
    <row r="2523" spans="1:5" x14ac:dyDescent="0.25">
      <c r="A2523">
        <v>4526</v>
      </c>
      <c r="B2523" s="142" t="s">
        <v>12627</v>
      </c>
      <c r="C2523" s="1">
        <v>3</v>
      </c>
      <c r="D2523" s="1">
        <v>3</v>
      </c>
      <c r="E2523" s="1">
        <v>3</v>
      </c>
    </row>
    <row r="2524" spans="1:5" x14ac:dyDescent="0.25">
      <c r="A2524">
        <v>4527</v>
      </c>
      <c r="B2524" s="142" t="s">
        <v>12628</v>
      </c>
      <c r="C2524" s="1">
        <v>30</v>
      </c>
      <c r="D2524" s="1">
        <v>30</v>
      </c>
      <c r="E2524" s="1">
        <v>30</v>
      </c>
    </row>
    <row r="2525" spans="1:5" x14ac:dyDescent="0.25">
      <c r="A2525">
        <v>4528</v>
      </c>
      <c r="B2525" s="142" t="s">
        <v>12629</v>
      </c>
      <c r="C2525" s="1">
        <v>30</v>
      </c>
      <c r="D2525" s="1">
        <v>30</v>
      </c>
      <c r="E2525" s="1">
        <v>30</v>
      </c>
    </row>
    <row r="2526" spans="1:5" x14ac:dyDescent="0.25">
      <c r="A2526">
        <v>4529</v>
      </c>
      <c r="B2526" s="142" t="s">
        <v>12630</v>
      </c>
      <c r="C2526" s="1" t="s">
        <v>22</v>
      </c>
      <c r="D2526" s="1">
        <v>30</v>
      </c>
      <c r="E2526" s="1">
        <v>30</v>
      </c>
    </row>
    <row r="2527" spans="1:5" x14ac:dyDescent="0.25">
      <c r="A2527">
        <v>4530</v>
      </c>
      <c r="B2527" s="142" t="s">
        <v>12631</v>
      </c>
      <c r="C2527" s="1" t="s">
        <v>22</v>
      </c>
      <c r="D2527" s="1">
        <v>2</v>
      </c>
      <c r="E2527" s="1">
        <v>2</v>
      </c>
    </row>
    <row r="2528" spans="1:5" x14ac:dyDescent="0.25">
      <c r="A2528">
        <v>4531</v>
      </c>
      <c r="B2528" s="142" t="s">
        <v>12632</v>
      </c>
      <c r="C2528" s="1" t="s">
        <v>22</v>
      </c>
      <c r="D2528" s="1">
        <v>0.1</v>
      </c>
      <c r="E2528" s="1">
        <v>0.1</v>
      </c>
    </row>
    <row r="2529" spans="1:5" x14ac:dyDescent="0.25">
      <c r="A2529">
        <v>4532</v>
      </c>
      <c r="B2529" s="142" t="s">
        <v>12633</v>
      </c>
      <c r="C2529" s="1" t="s">
        <v>22</v>
      </c>
      <c r="D2529" s="1" t="s">
        <v>22</v>
      </c>
      <c r="E2529" s="1" t="s">
        <v>22</v>
      </c>
    </row>
    <row r="2530" spans="1:5" x14ac:dyDescent="0.25">
      <c r="A2530">
        <v>4533</v>
      </c>
      <c r="B2530" s="142" t="s">
        <v>12634</v>
      </c>
      <c r="C2530" s="1" t="s">
        <v>22</v>
      </c>
      <c r="D2530" s="1" t="s">
        <v>22</v>
      </c>
      <c r="E2530" s="1" t="s">
        <v>22</v>
      </c>
    </row>
    <row r="2531" spans="1:5" x14ac:dyDescent="0.25">
      <c r="A2531">
        <v>4534</v>
      </c>
      <c r="B2531" s="142" t="s">
        <v>12635</v>
      </c>
      <c r="C2531" s="1" t="s">
        <v>22</v>
      </c>
      <c r="D2531" s="1" t="s">
        <v>22</v>
      </c>
      <c r="E2531" s="1" t="s">
        <v>22</v>
      </c>
    </row>
    <row r="2532" spans="1:5" x14ac:dyDescent="0.25">
      <c r="A2532">
        <v>4535</v>
      </c>
      <c r="B2532" s="142" t="s">
        <v>12636</v>
      </c>
      <c r="C2532" s="1" t="s">
        <v>22</v>
      </c>
      <c r="D2532" s="1" t="s">
        <v>22</v>
      </c>
      <c r="E2532" s="1" t="s">
        <v>22</v>
      </c>
    </row>
    <row r="2533" spans="1:5" x14ac:dyDescent="0.25">
      <c r="A2533">
        <v>4536</v>
      </c>
      <c r="B2533" s="142" t="s">
        <v>12637</v>
      </c>
      <c r="C2533" s="1">
        <v>50</v>
      </c>
      <c r="D2533" s="1">
        <v>25</v>
      </c>
      <c r="E2533" s="1">
        <v>50</v>
      </c>
    </row>
    <row r="2534" spans="1:5" x14ac:dyDescent="0.25">
      <c r="A2534">
        <v>4537</v>
      </c>
      <c r="B2534" s="142" t="s">
        <v>12638</v>
      </c>
      <c r="C2534" s="1" t="s">
        <v>22</v>
      </c>
      <c r="D2534" s="1">
        <v>10</v>
      </c>
      <c r="E2534" s="1">
        <v>10</v>
      </c>
    </row>
    <row r="2535" spans="1:5" x14ac:dyDescent="0.25">
      <c r="A2535">
        <v>4538</v>
      </c>
      <c r="B2535" s="142" t="s">
        <v>12639</v>
      </c>
      <c r="C2535" s="1" t="s">
        <v>22</v>
      </c>
      <c r="D2535" s="1" t="s">
        <v>22</v>
      </c>
      <c r="E2535" s="1" t="s">
        <v>22</v>
      </c>
    </row>
    <row r="2536" spans="1:5" x14ac:dyDescent="0.25">
      <c r="A2536">
        <v>4539</v>
      </c>
      <c r="B2536" s="142" t="s">
        <v>12640</v>
      </c>
      <c r="C2536" s="1" t="s">
        <v>22</v>
      </c>
      <c r="D2536" s="1" t="s">
        <v>22</v>
      </c>
      <c r="E2536" s="1" t="s">
        <v>22</v>
      </c>
    </row>
    <row r="2537" spans="1:5" x14ac:dyDescent="0.25">
      <c r="A2537">
        <v>4540</v>
      </c>
      <c r="B2537" s="142" t="s">
        <v>12641</v>
      </c>
      <c r="C2537" s="1" t="s">
        <v>22</v>
      </c>
      <c r="D2537" s="1" t="s">
        <v>22</v>
      </c>
      <c r="E2537" s="1" t="s">
        <v>22</v>
      </c>
    </row>
    <row r="2538" spans="1:5" x14ac:dyDescent="0.25">
      <c r="A2538">
        <v>4541</v>
      </c>
      <c r="B2538" s="142" t="s">
        <v>12642</v>
      </c>
      <c r="C2538" s="1" t="s">
        <v>22</v>
      </c>
      <c r="D2538" s="1" t="s">
        <v>22</v>
      </c>
      <c r="E2538" s="1" t="s">
        <v>22</v>
      </c>
    </row>
    <row r="2539" spans="1:5" x14ac:dyDescent="0.25">
      <c r="A2539">
        <v>4542</v>
      </c>
      <c r="B2539" s="142" t="s">
        <v>12643</v>
      </c>
      <c r="C2539" s="1" t="s">
        <v>22</v>
      </c>
      <c r="D2539" s="1" t="s">
        <v>22</v>
      </c>
      <c r="E2539" s="1" t="s">
        <v>22</v>
      </c>
    </row>
    <row r="2540" spans="1:5" x14ac:dyDescent="0.25">
      <c r="A2540">
        <v>4543</v>
      </c>
      <c r="B2540" s="142" t="s">
        <v>12644</v>
      </c>
      <c r="C2540" s="1" t="s">
        <v>22</v>
      </c>
      <c r="D2540" s="1" t="s">
        <v>22</v>
      </c>
      <c r="E2540" s="1" t="s">
        <v>22</v>
      </c>
    </row>
    <row r="2541" spans="1:5" x14ac:dyDescent="0.25">
      <c r="A2541">
        <v>4544</v>
      </c>
      <c r="B2541" s="142" t="s">
        <v>12645</v>
      </c>
      <c r="C2541" s="1" t="s">
        <v>22</v>
      </c>
      <c r="D2541" s="1" t="s">
        <v>22</v>
      </c>
      <c r="E2541" s="1" t="s">
        <v>22</v>
      </c>
    </row>
    <row r="2542" spans="1:5" x14ac:dyDescent="0.25">
      <c r="A2542">
        <v>4545</v>
      </c>
      <c r="B2542" s="142" t="s">
        <v>12646</v>
      </c>
      <c r="C2542" s="1" t="s">
        <v>22</v>
      </c>
      <c r="D2542" s="1" t="s">
        <v>22</v>
      </c>
      <c r="E2542" s="1" t="s">
        <v>22</v>
      </c>
    </row>
    <row r="2543" spans="1:5" x14ac:dyDescent="0.25">
      <c r="A2543">
        <v>4546</v>
      </c>
      <c r="B2543" s="142" t="s">
        <v>12647</v>
      </c>
      <c r="C2543" s="1" t="s">
        <v>22</v>
      </c>
      <c r="D2543" s="1">
        <v>5</v>
      </c>
      <c r="E2543" s="1">
        <v>5</v>
      </c>
    </row>
    <row r="2544" spans="1:5" x14ac:dyDescent="0.25">
      <c r="A2544" s="207">
        <v>4547</v>
      </c>
      <c r="B2544" s="143" t="s">
        <v>12648</v>
      </c>
      <c r="C2544" s="141">
        <v>50</v>
      </c>
      <c r="D2544" s="141">
        <v>50</v>
      </c>
      <c r="E2544" s="141" t="s">
        <v>13246</v>
      </c>
    </row>
    <row r="2545" spans="1:5" x14ac:dyDescent="0.25">
      <c r="A2545">
        <v>4548</v>
      </c>
      <c r="B2545" s="142" t="s">
        <v>12649</v>
      </c>
      <c r="C2545" s="1">
        <v>800</v>
      </c>
      <c r="D2545" s="1">
        <v>800</v>
      </c>
      <c r="E2545" s="1">
        <v>800</v>
      </c>
    </row>
    <row r="2546" spans="1:5" x14ac:dyDescent="0.25">
      <c r="A2546">
        <v>4549</v>
      </c>
      <c r="B2546" s="142" t="s">
        <v>12650</v>
      </c>
      <c r="C2546" s="1" t="s">
        <v>22</v>
      </c>
      <c r="D2546" s="1">
        <v>5</v>
      </c>
      <c r="E2546" s="1">
        <v>5</v>
      </c>
    </row>
    <row r="2547" spans="1:5" x14ac:dyDescent="0.25">
      <c r="A2547">
        <v>4550</v>
      </c>
      <c r="B2547" s="142" t="s">
        <v>12651</v>
      </c>
      <c r="C2547" s="1" t="s">
        <v>22</v>
      </c>
      <c r="D2547" s="1" t="s">
        <v>22</v>
      </c>
      <c r="E2547" s="1" t="s">
        <v>22</v>
      </c>
    </row>
    <row r="2548" spans="1:5" x14ac:dyDescent="0.25">
      <c r="A2548">
        <v>4551</v>
      </c>
      <c r="B2548" s="142" t="s">
        <v>12652</v>
      </c>
      <c r="C2548" s="1">
        <v>0.1</v>
      </c>
      <c r="D2548" s="1">
        <v>0.1</v>
      </c>
      <c r="E2548" s="1">
        <v>0.1</v>
      </c>
    </row>
    <row r="2549" spans="1:5" x14ac:dyDescent="0.25">
      <c r="A2549">
        <v>4552</v>
      </c>
      <c r="B2549" s="142" t="s">
        <v>12653</v>
      </c>
      <c r="C2549" s="1">
        <v>0.1</v>
      </c>
      <c r="D2549" s="1">
        <v>0.1</v>
      </c>
      <c r="E2549" s="1">
        <v>0.1</v>
      </c>
    </row>
    <row r="2550" spans="1:5" x14ac:dyDescent="0.25">
      <c r="A2550">
        <v>4553</v>
      </c>
      <c r="B2550" s="142" t="s">
        <v>12654</v>
      </c>
      <c r="C2550" s="1">
        <v>0.1</v>
      </c>
      <c r="D2550" s="1">
        <v>0.1</v>
      </c>
      <c r="E2550" s="1">
        <v>0.1</v>
      </c>
    </row>
    <row r="2551" spans="1:5" x14ac:dyDescent="0.25">
      <c r="A2551">
        <v>4554</v>
      </c>
      <c r="B2551" s="142" t="s">
        <v>12655</v>
      </c>
      <c r="C2551" s="1">
        <v>10</v>
      </c>
      <c r="D2551" s="1">
        <v>5</v>
      </c>
      <c r="E2551" s="1">
        <v>10</v>
      </c>
    </row>
    <row r="2552" spans="1:5" x14ac:dyDescent="0.25">
      <c r="A2552">
        <v>4555</v>
      </c>
      <c r="B2552" s="142" t="s">
        <v>12656</v>
      </c>
      <c r="C2552" s="1">
        <v>100</v>
      </c>
      <c r="D2552" s="1">
        <v>5</v>
      </c>
      <c r="E2552" s="1">
        <v>100</v>
      </c>
    </row>
    <row r="2553" spans="1:5" x14ac:dyDescent="0.25">
      <c r="A2553">
        <v>4556</v>
      </c>
      <c r="B2553" s="142" t="s">
        <v>12657</v>
      </c>
      <c r="C2553" s="1" t="s">
        <v>22</v>
      </c>
      <c r="D2553" s="1">
        <v>0.03</v>
      </c>
      <c r="E2553" s="1">
        <v>0.03</v>
      </c>
    </row>
    <row r="2554" spans="1:5" x14ac:dyDescent="0.25">
      <c r="A2554">
        <v>4557</v>
      </c>
      <c r="B2554" s="142" t="s">
        <v>12658</v>
      </c>
      <c r="C2554" s="1" t="s">
        <v>22</v>
      </c>
      <c r="D2554" s="1" t="s">
        <v>22</v>
      </c>
      <c r="E2554" s="1" t="s">
        <v>22</v>
      </c>
    </row>
    <row r="2555" spans="1:5" ht="30" x14ac:dyDescent="0.25">
      <c r="A2555">
        <v>4558</v>
      </c>
      <c r="B2555" s="152" t="s">
        <v>12659</v>
      </c>
      <c r="C2555" s="1" t="s">
        <v>22</v>
      </c>
      <c r="D2555" s="1" t="s">
        <v>22</v>
      </c>
      <c r="E2555" s="1" t="s">
        <v>22</v>
      </c>
    </row>
    <row r="2556" spans="1:5" x14ac:dyDescent="0.25">
      <c r="A2556">
        <v>4559</v>
      </c>
      <c r="B2556" s="142" t="s">
        <v>12660</v>
      </c>
      <c r="C2556" s="1" t="s">
        <v>22</v>
      </c>
      <c r="D2556" s="1" t="s">
        <v>22</v>
      </c>
      <c r="E2556" s="1" t="s">
        <v>22</v>
      </c>
    </row>
    <row r="2557" spans="1:5" x14ac:dyDescent="0.25">
      <c r="A2557">
        <v>4560</v>
      </c>
      <c r="B2557" s="142" t="s">
        <v>12661</v>
      </c>
      <c r="C2557" s="1" t="s">
        <v>22</v>
      </c>
      <c r="D2557" s="1">
        <v>5</v>
      </c>
      <c r="E2557" s="1">
        <v>5</v>
      </c>
    </row>
    <row r="2558" spans="1:5" x14ac:dyDescent="0.25">
      <c r="A2558">
        <v>4561</v>
      </c>
      <c r="B2558" s="142" t="s">
        <v>12662</v>
      </c>
      <c r="C2558" s="1" t="s">
        <v>22</v>
      </c>
      <c r="D2558" s="1">
        <v>10</v>
      </c>
      <c r="E2558" s="1">
        <v>10</v>
      </c>
    </row>
    <row r="2559" spans="1:5" x14ac:dyDescent="0.25">
      <c r="A2559">
        <v>4562</v>
      </c>
      <c r="B2559" s="142" t="s">
        <v>12663</v>
      </c>
      <c r="C2559" s="1" t="s">
        <v>22</v>
      </c>
      <c r="D2559" s="1">
        <v>0.05</v>
      </c>
      <c r="E2559" s="1">
        <v>0.05</v>
      </c>
    </row>
    <row r="2560" spans="1:5" x14ac:dyDescent="0.25">
      <c r="A2560">
        <v>4563</v>
      </c>
      <c r="B2560" s="142" t="s">
        <v>12664</v>
      </c>
      <c r="C2560" s="1" t="s">
        <v>22</v>
      </c>
      <c r="D2560" s="1">
        <v>5</v>
      </c>
      <c r="E2560" s="1">
        <v>5</v>
      </c>
    </row>
    <row r="2561" spans="1:5" x14ac:dyDescent="0.25">
      <c r="A2561">
        <v>4564</v>
      </c>
      <c r="B2561" s="142" t="s">
        <v>12665</v>
      </c>
      <c r="C2561" s="1" t="s">
        <v>22</v>
      </c>
      <c r="D2561" s="1">
        <v>5</v>
      </c>
      <c r="E2561" s="1">
        <v>5</v>
      </c>
    </row>
    <row r="2562" spans="1:5" x14ac:dyDescent="0.25">
      <c r="A2562">
        <v>4565</v>
      </c>
      <c r="B2562" s="142" t="s">
        <v>12666</v>
      </c>
      <c r="C2562" s="1" t="s">
        <v>22</v>
      </c>
      <c r="D2562" s="1">
        <v>5</v>
      </c>
      <c r="E2562" s="1">
        <v>5</v>
      </c>
    </row>
    <row r="2563" spans="1:5" x14ac:dyDescent="0.25">
      <c r="A2563">
        <v>4566</v>
      </c>
      <c r="B2563" s="142" t="s">
        <v>12667</v>
      </c>
      <c r="C2563" s="1" t="s">
        <v>22</v>
      </c>
      <c r="D2563" s="1" t="s">
        <v>22</v>
      </c>
      <c r="E2563" s="1" t="s">
        <v>22</v>
      </c>
    </row>
    <row r="2564" spans="1:5" x14ac:dyDescent="0.25">
      <c r="A2564">
        <v>4567</v>
      </c>
      <c r="B2564" s="142" t="s">
        <v>12668</v>
      </c>
      <c r="C2564" s="1" t="s">
        <v>22</v>
      </c>
      <c r="D2564" s="1" t="s">
        <v>22</v>
      </c>
      <c r="E2564" s="1" t="s">
        <v>22</v>
      </c>
    </row>
    <row r="2565" spans="1:5" x14ac:dyDescent="0.25">
      <c r="A2565">
        <v>4568</v>
      </c>
      <c r="B2565" s="142" t="s">
        <v>12669</v>
      </c>
      <c r="C2565" s="1" t="s">
        <v>22</v>
      </c>
      <c r="D2565" s="1" t="s">
        <v>22</v>
      </c>
      <c r="E2565" s="1" t="s">
        <v>22</v>
      </c>
    </row>
    <row r="2566" spans="1:5" x14ac:dyDescent="0.25">
      <c r="A2566">
        <v>4569</v>
      </c>
      <c r="B2566" s="142" t="s">
        <v>12670</v>
      </c>
      <c r="C2566" s="1" t="s">
        <v>22</v>
      </c>
      <c r="D2566" s="1" t="s">
        <v>22</v>
      </c>
      <c r="E2566" s="1" t="s">
        <v>22</v>
      </c>
    </row>
    <row r="2567" spans="1:5" x14ac:dyDescent="0.25">
      <c r="A2567">
        <v>4570</v>
      </c>
      <c r="B2567" s="142" t="s">
        <v>12671</v>
      </c>
      <c r="C2567" s="1" t="s">
        <v>22</v>
      </c>
      <c r="D2567" s="1">
        <v>3.0000000000000001E-3</v>
      </c>
      <c r="E2567" s="1">
        <v>3.0000000000000001E-3</v>
      </c>
    </row>
    <row r="2568" spans="1:5" x14ac:dyDescent="0.25">
      <c r="A2568">
        <v>4571</v>
      </c>
      <c r="B2568" s="142" t="s">
        <v>12672</v>
      </c>
      <c r="C2568" s="1" t="s">
        <v>22</v>
      </c>
      <c r="D2568" s="1">
        <v>3.0000000000000001E-3</v>
      </c>
      <c r="E2568" s="1">
        <v>3.0000000000000001E-3</v>
      </c>
    </row>
    <row r="2569" spans="1:5" x14ac:dyDescent="0.25">
      <c r="A2569">
        <v>4572</v>
      </c>
      <c r="B2569" s="142" t="s">
        <v>12673</v>
      </c>
      <c r="C2569" s="1" t="s">
        <v>22</v>
      </c>
      <c r="D2569" s="1" t="s">
        <v>22</v>
      </c>
      <c r="E2569" s="1" t="s">
        <v>22</v>
      </c>
    </row>
    <row r="2570" spans="1:5" x14ac:dyDescent="0.25">
      <c r="A2570">
        <v>4573</v>
      </c>
      <c r="B2570" s="142" t="s">
        <v>12674</v>
      </c>
      <c r="C2570" s="1">
        <v>2</v>
      </c>
      <c r="D2570" s="1">
        <v>2</v>
      </c>
      <c r="E2570" s="1">
        <v>2</v>
      </c>
    </row>
    <row r="2571" spans="1:5" x14ac:dyDescent="0.25">
      <c r="A2571">
        <v>4574</v>
      </c>
      <c r="B2571" s="142" t="s">
        <v>12675</v>
      </c>
      <c r="C2571" s="1" t="s">
        <v>22</v>
      </c>
      <c r="D2571" s="1" t="s">
        <v>22</v>
      </c>
      <c r="E2571" s="1" t="s">
        <v>22</v>
      </c>
    </row>
    <row r="2572" spans="1:5" x14ac:dyDescent="0.25">
      <c r="A2572">
        <v>4575</v>
      </c>
      <c r="B2572" s="142" t="s">
        <v>12676</v>
      </c>
      <c r="C2572" s="1" t="s">
        <v>22</v>
      </c>
      <c r="D2572" s="1" t="s">
        <v>22</v>
      </c>
      <c r="E2572" s="1" t="s">
        <v>22</v>
      </c>
    </row>
    <row r="2573" spans="1:5" x14ac:dyDescent="0.25">
      <c r="A2573">
        <v>4576</v>
      </c>
      <c r="B2573" s="142" t="s">
        <v>12677</v>
      </c>
      <c r="C2573" s="1" t="s">
        <v>22</v>
      </c>
      <c r="D2573" s="1" t="s">
        <v>22</v>
      </c>
      <c r="E2573" s="1" t="s">
        <v>22</v>
      </c>
    </row>
    <row r="2574" spans="1:5" x14ac:dyDescent="0.25">
      <c r="A2574">
        <v>4577</v>
      </c>
      <c r="B2574" s="143" t="s">
        <v>12678</v>
      </c>
      <c r="C2574" s="141" t="s">
        <v>22</v>
      </c>
      <c r="D2574" s="141" t="s">
        <v>22</v>
      </c>
      <c r="E2574" s="141" t="s">
        <v>13246</v>
      </c>
    </row>
    <row r="2575" spans="1:5" x14ac:dyDescent="0.25">
      <c r="A2575">
        <v>4578</v>
      </c>
      <c r="B2575" s="142" t="s">
        <v>12679</v>
      </c>
      <c r="C2575" s="1" t="s">
        <v>22</v>
      </c>
      <c r="D2575" s="1" t="s">
        <v>22</v>
      </c>
      <c r="E2575" s="1" t="s">
        <v>22</v>
      </c>
    </row>
    <row r="2576" spans="1:5" x14ac:dyDescent="0.25">
      <c r="A2576">
        <v>4579</v>
      </c>
      <c r="B2576" s="142" t="s">
        <v>12680</v>
      </c>
      <c r="C2576" s="1" t="s">
        <v>22</v>
      </c>
      <c r="D2576" s="1" t="s">
        <v>22</v>
      </c>
      <c r="E2576" s="1" t="s">
        <v>22</v>
      </c>
    </row>
    <row r="2577" spans="1:5" x14ac:dyDescent="0.25">
      <c r="A2577">
        <v>4580</v>
      </c>
      <c r="B2577" s="142" t="s">
        <v>12681</v>
      </c>
      <c r="C2577" s="1" t="s">
        <v>22</v>
      </c>
      <c r="D2577" s="1" t="s">
        <v>22</v>
      </c>
      <c r="E2577" s="1" t="s">
        <v>22</v>
      </c>
    </row>
    <row r="2578" spans="1:5" x14ac:dyDescent="0.25">
      <c r="A2578">
        <v>4581</v>
      </c>
      <c r="B2578" s="142" t="s">
        <v>12682</v>
      </c>
      <c r="C2578" s="1">
        <v>5.0000000000000001E-3</v>
      </c>
      <c r="D2578" s="1">
        <v>5.0000000000000001E-3</v>
      </c>
      <c r="E2578" s="1">
        <v>5.0000000000000001E-3</v>
      </c>
    </row>
    <row r="2579" spans="1:5" x14ac:dyDescent="0.25">
      <c r="A2579">
        <v>4582</v>
      </c>
      <c r="B2579" s="142" t="s">
        <v>12683</v>
      </c>
      <c r="C2579" s="1">
        <v>10</v>
      </c>
      <c r="D2579" s="1">
        <v>10</v>
      </c>
      <c r="E2579" s="1">
        <v>10</v>
      </c>
    </row>
    <row r="2580" spans="1:5" x14ac:dyDescent="0.25">
      <c r="A2580">
        <v>4583</v>
      </c>
      <c r="B2580" s="142" t="s">
        <v>12684</v>
      </c>
      <c r="C2580" s="1" t="s">
        <v>22</v>
      </c>
      <c r="D2580" s="1" t="s">
        <v>22</v>
      </c>
      <c r="E2580" s="1" t="s">
        <v>22</v>
      </c>
    </row>
    <row r="2581" spans="1:5" x14ac:dyDescent="0.25">
      <c r="A2581">
        <v>4584</v>
      </c>
      <c r="B2581" s="142" t="s">
        <v>12685</v>
      </c>
      <c r="C2581" s="1" t="s">
        <v>22</v>
      </c>
      <c r="D2581" s="156" t="s">
        <v>12686</v>
      </c>
      <c r="E2581" s="1">
        <v>5</v>
      </c>
    </row>
    <row r="2582" spans="1:5" x14ac:dyDescent="0.25">
      <c r="A2582">
        <v>4585</v>
      </c>
      <c r="B2582" s="142" t="s">
        <v>12687</v>
      </c>
      <c r="C2582" s="1">
        <v>0.05</v>
      </c>
      <c r="D2582" s="1">
        <v>0.05</v>
      </c>
      <c r="E2582" s="1">
        <v>0.05</v>
      </c>
    </row>
    <row r="2583" spans="1:5" x14ac:dyDescent="0.25">
      <c r="A2583">
        <v>4586</v>
      </c>
      <c r="B2583" s="142" t="s">
        <v>12688</v>
      </c>
      <c r="C2583" s="1">
        <v>0.5</v>
      </c>
      <c r="D2583" s="1">
        <v>0.5</v>
      </c>
      <c r="E2583" s="1">
        <v>0.5</v>
      </c>
    </row>
    <row r="2584" spans="1:5" x14ac:dyDescent="0.25">
      <c r="A2584">
        <v>4587</v>
      </c>
      <c r="B2584" s="142" t="s">
        <v>12689</v>
      </c>
      <c r="C2584" s="1" t="s">
        <v>22</v>
      </c>
      <c r="D2584" s="1" t="s">
        <v>22</v>
      </c>
      <c r="E2584" s="1" t="s">
        <v>22</v>
      </c>
    </row>
    <row r="2585" spans="1:5" x14ac:dyDescent="0.25">
      <c r="A2585">
        <v>4588</v>
      </c>
      <c r="B2585" s="142" t="s">
        <v>12690</v>
      </c>
      <c r="C2585" s="1" t="s">
        <v>22</v>
      </c>
      <c r="D2585" s="1" t="s">
        <v>22</v>
      </c>
      <c r="E2585" s="1" t="s">
        <v>22</v>
      </c>
    </row>
    <row r="2586" spans="1:5" x14ac:dyDescent="0.25">
      <c r="A2586">
        <v>4589</v>
      </c>
      <c r="B2586" s="142" t="s">
        <v>12691</v>
      </c>
      <c r="C2586" s="1" t="s">
        <v>22</v>
      </c>
      <c r="D2586" s="1" t="s">
        <v>22</v>
      </c>
      <c r="E2586" s="1" t="s">
        <v>22</v>
      </c>
    </row>
    <row r="2587" spans="1:5" x14ac:dyDescent="0.25">
      <c r="A2587">
        <v>4590</v>
      </c>
      <c r="B2587" s="142" t="s">
        <v>12692</v>
      </c>
      <c r="C2587" s="1" t="s">
        <v>22</v>
      </c>
      <c r="D2587" s="1" t="s">
        <v>22</v>
      </c>
      <c r="E2587" s="1" t="s">
        <v>22</v>
      </c>
    </row>
    <row r="2588" spans="1:5" x14ac:dyDescent="0.25">
      <c r="A2588">
        <v>4591</v>
      </c>
      <c r="B2588" s="142" t="s">
        <v>12693</v>
      </c>
      <c r="C2588" s="1" t="s">
        <v>22</v>
      </c>
      <c r="D2588" s="1">
        <v>1E-3</v>
      </c>
      <c r="E2588" s="1">
        <v>1E-3</v>
      </c>
    </row>
    <row r="2589" spans="1:5" x14ac:dyDescent="0.25">
      <c r="A2589">
        <v>4592</v>
      </c>
      <c r="B2589" s="142" t="s">
        <v>12694</v>
      </c>
      <c r="C2589" s="1">
        <v>1</v>
      </c>
      <c r="D2589" s="1">
        <v>0.5</v>
      </c>
      <c r="E2589" s="1">
        <v>1</v>
      </c>
    </row>
    <row r="2590" spans="1:5" x14ac:dyDescent="0.25">
      <c r="A2590">
        <v>4593</v>
      </c>
      <c r="B2590" s="142" t="s">
        <v>12695</v>
      </c>
      <c r="C2590" s="1">
        <v>20</v>
      </c>
      <c r="D2590" s="1">
        <v>20</v>
      </c>
      <c r="E2590" s="1">
        <v>20</v>
      </c>
    </row>
    <row r="2591" spans="1:5" x14ac:dyDescent="0.25">
      <c r="A2591">
        <v>4594</v>
      </c>
      <c r="B2591" s="142" t="s">
        <v>12696</v>
      </c>
      <c r="C2591" s="1" t="s">
        <v>22</v>
      </c>
      <c r="D2591" s="1" t="s">
        <v>22</v>
      </c>
      <c r="E2591" s="1" t="s">
        <v>22</v>
      </c>
    </row>
    <row r="2592" spans="1:5" x14ac:dyDescent="0.25">
      <c r="A2592">
        <v>4595</v>
      </c>
      <c r="B2592" s="142" t="s">
        <v>12697</v>
      </c>
      <c r="C2592" s="1" t="s">
        <v>22</v>
      </c>
      <c r="D2592" s="1">
        <v>0.05</v>
      </c>
      <c r="E2592" s="1">
        <v>0.05</v>
      </c>
    </row>
    <row r="2593" spans="1:5" x14ac:dyDescent="0.25">
      <c r="A2593">
        <v>4596</v>
      </c>
      <c r="B2593" s="142" t="s">
        <v>12698</v>
      </c>
      <c r="C2593" s="1" t="s">
        <v>22</v>
      </c>
      <c r="D2593" s="1" t="s">
        <v>22</v>
      </c>
      <c r="E2593" s="1" t="s">
        <v>22</v>
      </c>
    </row>
    <row r="2594" spans="1:5" x14ac:dyDescent="0.25">
      <c r="A2594">
        <v>4597</v>
      </c>
      <c r="B2594" s="142" t="s">
        <v>12699</v>
      </c>
      <c r="C2594" s="1" t="s">
        <v>22</v>
      </c>
      <c r="D2594" s="1">
        <v>0.5</v>
      </c>
      <c r="E2594" s="1">
        <v>0.5</v>
      </c>
    </row>
    <row r="2595" spans="1:5" x14ac:dyDescent="0.25">
      <c r="A2595">
        <v>4598</v>
      </c>
      <c r="B2595" s="142" t="s">
        <v>12700</v>
      </c>
      <c r="C2595" s="1" t="s">
        <v>22</v>
      </c>
      <c r="D2595" s="1" t="s">
        <v>22</v>
      </c>
      <c r="E2595" s="1" t="s">
        <v>22</v>
      </c>
    </row>
    <row r="2596" spans="1:5" x14ac:dyDescent="0.25">
      <c r="A2596">
        <v>4599</v>
      </c>
      <c r="B2596" s="142" t="s">
        <v>12701</v>
      </c>
      <c r="C2596" s="1" t="s">
        <v>22</v>
      </c>
      <c r="D2596" s="1">
        <v>50</v>
      </c>
      <c r="E2596" s="1">
        <v>50</v>
      </c>
    </row>
    <row r="2597" spans="1:5" x14ac:dyDescent="0.25">
      <c r="A2597">
        <v>4600</v>
      </c>
      <c r="B2597" s="142" t="s">
        <v>12919</v>
      </c>
      <c r="C2597" s="1">
        <v>10000</v>
      </c>
      <c r="D2597" s="1">
        <v>35000</v>
      </c>
      <c r="E2597" s="1" t="s">
        <v>13246</v>
      </c>
    </row>
    <row r="2598" spans="1:5" x14ac:dyDescent="0.25">
      <c r="A2598" s="207">
        <v>4601</v>
      </c>
      <c r="B2598" s="143" t="s">
        <v>12702</v>
      </c>
      <c r="C2598" s="141">
        <v>30</v>
      </c>
      <c r="D2598" s="141">
        <v>30</v>
      </c>
      <c r="E2598" s="141" t="s">
        <v>13246</v>
      </c>
    </row>
    <row r="2599" spans="1:5" x14ac:dyDescent="0.25">
      <c r="A2599">
        <v>4602</v>
      </c>
      <c r="B2599" s="142" t="s">
        <v>12703</v>
      </c>
      <c r="C2599" s="1" t="s">
        <v>22</v>
      </c>
      <c r="D2599" s="1" t="s">
        <v>22</v>
      </c>
      <c r="E2599" s="1" t="s">
        <v>22</v>
      </c>
    </row>
    <row r="2600" spans="1:5" x14ac:dyDescent="0.25">
      <c r="A2600">
        <v>4603</v>
      </c>
      <c r="B2600" s="142" t="s">
        <v>12704</v>
      </c>
      <c r="C2600" s="1" t="s">
        <v>22</v>
      </c>
      <c r="D2600" s="1" t="s">
        <v>22</v>
      </c>
      <c r="E2600" s="1" t="s">
        <v>22</v>
      </c>
    </row>
    <row r="2601" spans="1:5" x14ac:dyDescent="0.25">
      <c r="A2601">
        <v>4604</v>
      </c>
      <c r="B2601" s="142" t="s">
        <v>12705</v>
      </c>
      <c r="C2601" s="1">
        <v>60</v>
      </c>
      <c r="D2601" s="1">
        <v>50</v>
      </c>
      <c r="E2601" s="1">
        <v>60</v>
      </c>
    </row>
    <row r="2602" spans="1:5" x14ac:dyDescent="0.25">
      <c r="A2602">
        <v>4605</v>
      </c>
      <c r="B2602" s="142" t="s">
        <v>12706</v>
      </c>
      <c r="C2602" s="1">
        <v>10</v>
      </c>
      <c r="D2602" s="1">
        <v>0.4</v>
      </c>
      <c r="E2602" s="1">
        <v>10</v>
      </c>
    </row>
    <row r="2603" spans="1:5" x14ac:dyDescent="0.25">
      <c r="A2603">
        <v>4606</v>
      </c>
      <c r="B2603" s="142" t="s">
        <v>12707</v>
      </c>
      <c r="C2603" s="1">
        <v>20</v>
      </c>
      <c r="D2603" s="1">
        <v>10</v>
      </c>
      <c r="E2603" s="1">
        <v>20</v>
      </c>
    </row>
    <row r="2604" spans="1:5" x14ac:dyDescent="0.25">
      <c r="A2604">
        <v>4607</v>
      </c>
      <c r="B2604" s="142" t="s">
        <v>12708</v>
      </c>
      <c r="C2604" s="1">
        <v>5</v>
      </c>
      <c r="D2604" s="1">
        <v>5</v>
      </c>
      <c r="E2604" s="1">
        <v>5</v>
      </c>
    </row>
    <row r="2605" spans="1:5" x14ac:dyDescent="0.25">
      <c r="A2605">
        <v>4608</v>
      </c>
      <c r="B2605" s="142" t="s">
        <v>12709</v>
      </c>
      <c r="C2605" s="1">
        <v>5</v>
      </c>
      <c r="D2605" s="1">
        <v>5</v>
      </c>
      <c r="E2605" s="1">
        <v>5</v>
      </c>
    </row>
    <row r="2606" spans="1:5" x14ac:dyDescent="0.25">
      <c r="A2606">
        <v>4609</v>
      </c>
      <c r="B2606" s="142" t="s">
        <v>12710</v>
      </c>
      <c r="C2606" s="1">
        <v>5</v>
      </c>
      <c r="D2606" s="1">
        <v>5</v>
      </c>
      <c r="E2606" s="1">
        <v>5</v>
      </c>
    </row>
    <row r="2607" spans="1:5" x14ac:dyDescent="0.25">
      <c r="A2607">
        <v>4610</v>
      </c>
      <c r="B2607" s="142" t="s">
        <v>12711</v>
      </c>
      <c r="C2607" s="1">
        <v>40</v>
      </c>
      <c r="D2607" s="1">
        <v>40</v>
      </c>
      <c r="E2607" s="1">
        <v>40</v>
      </c>
    </row>
    <row r="2608" spans="1:5" x14ac:dyDescent="0.25">
      <c r="A2608">
        <v>4611</v>
      </c>
      <c r="B2608" s="142" t="s">
        <v>12712</v>
      </c>
      <c r="C2608" s="1" t="s">
        <v>22</v>
      </c>
      <c r="D2608" s="1" t="s">
        <v>22</v>
      </c>
      <c r="E2608" s="1" t="s">
        <v>22</v>
      </c>
    </row>
    <row r="2609" spans="1:5" x14ac:dyDescent="0.25">
      <c r="A2609">
        <v>4612</v>
      </c>
      <c r="B2609" s="142" t="s">
        <v>12713</v>
      </c>
      <c r="C2609" s="1" t="s">
        <v>22</v>
      </c>
      <c r="D2609" s="1">
        <v>5.0000000000000001E-3</v>
      </c>
      <c r="E2609" s="1">
        <v>5.0000000000000001E-3</v>
      </c>
    </row>
    <row r="2610" spans="1:5" x14ac:dyDescent="0.25">
      <c r="A2610">
        <v>4613</v>
      </c>
      <c r="B2610" s="142" t="s">
        <v>12714</v>
      </c>
      <c r="C2610" s="1" t="s">
        <v>22</v>
      </c>
      <c r="D2610" s="1" t="s">
        <v>22</v>
      </c>
      <c r="E2610" s="1" t="s">
        <v>22</v>
      </c>
    </row>
    <row r="2611" spans="1:5" x14ac:dyDescent="0.25">
      <c r="A2611">
        <v>4614</v>
      </c>
      <c r="B2611" s="142" t="s">
        <v>12715</v>
      </c>
      <c r="C2611" s="1" t="s">
        <v>22</v>
      </c>
      <c r="D2611" s="1">
        <v>5</v>
      </c>
      <c r="E2611" s="1">
        <v>5</v>
      </c>
    </row>
    <row r="2612" spans="1:5" x14ac:dyDescent="0.25">
      <c r="A2612">
        <v>4615</v>
      </c>
      <c r="B2612" s="142" t="s">
        <v>12716</v>
      </c>
      <c r="C2612" s="1" t="s">
        <v>22</v>
      </c>
      <c r="D2612" s="1" t="s">
        <v>22</v>
      </c>
      <c r="E2612" s="1" t="s">
        <v>22</v>
      </c>
    </row>
    <row r="2613" spans="1:5" x14ac:dyDescent="0.25">
      <c r="A2613">
        <v>4616</v>
      </c>
      <c r="B2613" s="142" t="s">
        <v>12717</v>
      </c>
      <c r="C2613" s="1" t="s">
        <v>22</v>
      </c>
      <c r="D2613" s="1" t="s">
        <v>22</v>
      </c>
      <c r="E2613" s="1" t="s">
        <v>22</v>
      </c>
    </row>
    <row r="2614" spans="1:5" x14ac:dyDescent="0.25">
      <c r="A2614">
        <v>4617</v>
      </c>
      <c r="B2614" s="142" t="s">
        <v>12718</v>
      </c>
      <c r="C2614" s="1" t="s">
        <v>22</v>
      </c>
      <c r="D2614" s="1" t="s">
        <v>22</v>
      </c>
      <c r="E2614" s="1" t="s">
        <v>22</v>
      </c>
    </row>
    <row r="2615" spans="1:5" x14ac:dyDescent="0.25">
      <c r="A2615">
        <v>4618</v>
      </c>
      <c r="B2615" s="142" t="s">
        <v>12719</v>
      </c>
      <c r="C2615" s="1">
        <v>1</v>
      </c>
      <c r="D2615" s="1">
        <v>0.5</v>
      </c>
      <c r="E2615" s="1">
        <v>1</v>
      </c>
    </row>
    <row r="2616" spans="1:5" x14ac:dyDescent="0.25">
      <c r="A2616">
        <v>4619</v>
      </c>
      <c r="B2616" s="142" t="s">
        <v>12720</v>
      </c>
      <c r="C2616" s="1" t="s">
        <v>22</v>
      </c>
      <c r="D2616" s="1" t="s">
        <v>22</v>
      </c>
      <c r="E2616" s="1" t="s">
        <v>22</v>
      </c>
    </row>
    <row r="2617" spans="1:5" x14ac:dyDescent="0.25">
      <c r="A2617">
        <v>4620</v>
      </c>
      <c r="B2617" s="142" t="s">
        <v>12721</v>
      </c>
      <c r="C2617" s="1">
        <v>3</v>
      </c>
      <c r="D2617" s="1">
        <v>2</v>
      </c>
      <c r="E2617" s="1">
        <v>3</v>
      </c>
    </row>
    <row r="2618" spans="1:5" x14ac:dyDescent="0.25">
      <c r="A2618">
        <v>4621</v>
      </c>
      <c r="B2618" s="142" t="s">
        <v>12722</v>
      </c>
      <c r="C2618" s="1">
        <v>1</v>
      </c>
      <c r="D2618" s="1">
        <v>1</v>
      </c>
      <c r="E2618" s="1">
        <v>1</v>
      </c>
    </row>
    <row r="2619" spans="1:5" x14ac:dyDescent="0.25">
      <c r="A2619">
        <v>4622</v>
      </c>
      <c r="B2619" s="142" t="s">
        <v>12723</v>
      </c>
      <c r="C2619" s="1" t="s">
        <v>22</v>
      </c>
      <c r="D2619" s="1">
        <v>8</v>
      </c>
      <c r="E2619" s="1">
        <v>8</v>
      </c>
    </row>
    <row r="2620" spans="1:5" x14ac:dyDescent="0.25">
      <c r="A2620">
        <v>4623</v>
      </c>
      <c r="B2620" s="142" t="s">
        <v>12724</v>
      </c>
      <c r="C2620" s="1">
        <v>1</v>
      </c>
      <c r="D2620" s="1">
        <v>5</v>
      </c>
      <c r="E2620" s="1">
        <v>5</v>
      </c>
    </row>
    <row r="2621" spans="1:5" x14ac:dyDescent="0.25">
      <c r="A2621" s="138">
        <v>4624</v>
      </c>
      <c r="B2621" s="144" t="s">
        <v>12725</v>
      </c>
      <c r="C2621" s="140">
        <v>0.5</v>
      </c>
      <c r="D2621" s="140">
        <v>0.1</v>
      </c>
      <c r="E2621" s="140">
        <v>0.5</v>
      </c>
    </row>
    <row r="2622" spans="1:5" x14ac:dyDescent="0.25">
      <c r="A2622" s="138">
        <v>4625</v>
      </c>
      <c r="B2622" s="144" t="s">
        <v>12726</v>
      </c>
      <c r="C2622" s="140" t="s">
        <v>22</v>
      </c>
      <c r="D2622" s="140" t="s">
        <v>22</v>
      </c>
      <c r="E2622" s="140" t="s">
        <v>22</v>
      </c>
    </row>
    <row r="2623" spans="1:5" x14ac:dyDescent="0.25">
      <c r="A2623" s="138">
        <v>4626</v>
      </c>
      <c r="B2623" s="145" t="s">
        <v>12727</v>
      </c>
      <c r="C2623" s="140" t="s">
        <v>22</v>
      </c>
      <c r="D2623" s="140">
        <v>5</v>
      </c>
      <c r="E2623" s="140">
        <v>5</v>
      </c>
    </row>
    <row r="2624" spans="1:5" x14ac:dyDescent="0.25">
      <c r="A2624" s="138">
        <v>4627</v>
      </c>
      <c r="B2624" s="144" t="s">
        <v>12728</v>
      </c>
      <c r="C2624" s="140" t="s">
        <v>22</v>
      </c>
      <c r="D2624" s="140">
        <v>5</v>
      </c>
      <c r="E2624" s="140">
        <v>5</v>
      </c>
    </row>
    <row r="2625" spans="1:5" x14ac:dyDescent="0.25">
      <c r="A2625" s="138">
        <v>4628</v>
      </c>
      <c r="B2625" s="144" t="s">
        <v>12729</v>
      </c>
      <c r="C2625" s="140" t="s">
        <v>22</v>
      </c>
      <c r="D2625" s="140" t="s">
        <v>22</v>
      </c>
      <c r="E2625" s="140" t="s">
        <v>22</v>
      </c>
    </row>
    <row r="2626" spans="1:5" x14ac:dyDescent="0.25">
      <c r="A2626" s="138">
        <v>4629</v>
      </c>
      <c r="B2626" s="144" t="s">
        <v>12730</v>
      </c>
      <c r="C2626" s="140" t="s">
        <v>22</v>
      </c>
      <c r="D2626" s="140">
        <v>1</v>
      </c>
      <c r="E2626" s="140">
        <v>1</v>
      </c>
    </row>
    <row r="2627" spans="1:5" x14ac:dyDescent="0.25">
      <c r="A2627" s="138">
        <v>4630</v>
      </c>
      <c r="B2627" s="144" t="s">
        <v>12731</v>
      </c>
      <c r="C2627" s="140" t="s">
        <v>22</v>
      </c>
      <c r="D2627" s="140">
        <v>0.1</v>
      </c>
      <c r="E2627" s="140">
        <v>0.1</v>
      </c>
    </row>
    <row r="2628" spans="1:5" x14ac:dyDescent="0.25">
      <c r="A2628" s="138">
        <v>4631</v>
      </c>
      <c r="B2628" s="144" t="s">
        <v>12732</v>
      </c>
      <c r="C2628" s="140" t="s">
        <v>22</v>
      </c>
      <c r="D2628" s="140">
        <v>0.01</v>
      </c>
      <c r="E2628" s="140">
        <v>0.01</v>
      </c>
    </row>
    <row r="2629" spans="1:5" x14ac:dyDescent="0.25">
      <c r="A2629" s="138">
        <v>4632</v>
      </c>
      <c r="B2629" s="144" t="s">
        <v>12733</v>
      </c>
      <c r="C2629" s="140" t="s">
        <v>22</v>
      </c>
      <c r="D2629" s="140">
        <v>5.0000000000000002E-5</v>
      </c>
      <c r="E2629" s="140">
        <v>5.0000000000000002E-5</v>
      </c>
    </row>
    <row r="2630" spans="1:5" x14ac:dyDescent="0.25">
      <c r="A2630" s="138">
        <v>4633</v>
      </c>
      <c r="B2630" s="144" t="s">
        <v>12734</v>
      </c>
      <c r="C2630" s="140" t="s">
        <v>22</v>
      </c>
      <c r="D2630" s="140" t="s">
        <v>22</v>
      </c>
      <c r="E2630" s="140" t="s">
        <v>22</v>
      </c>
    </row>
    <row r="2631" spans="1:5" x14ac:dyDescent="0.25">
      <c r="A2631" s="138">
        <v>4634</v>
      </c>
      <c r="B2631" s="144" t="s">
        <v>12735</v>
      </c>
      <c r="C2631" s="140">
        <v>0.5</v>
      </c>
      <c r="D2631" s="140">
        <v>10</v>
      </c>
      <c r="E2631" s="140">
        <v>10</v>
      </c>
    </row>
    <row r="2632" spans="1:5" x14ac:dyDescent="0.25">
      <c r="A2632" s="138">
        <v>4635</v>
      </c>
      <c r="B2632" s="144" t="s">
        <v>12736</v>
      </c>
      <c r="C2632" s="140">
        <v>2.5</v>
      </c>
      <c r="D2632" s="140">
        <v>2.5</v>
      </c>
      <c r="E2632" s="140">
        <v>2.5</v>
      </c>
    </row>
    <row r="2633" spans="1:5" x14ac:dyDescent="0.25">
      <c r="A2633" s="138">
        <v>4636</v>
      </c>
      <c r="B2633" s="144" t="s">
        <v>12737</v>
      </c>
      <c r="C2633" s="140" t="s">
        <v>22</v>
      </c>
      <c r="D2633" s="140" t="s">
        <v>22</v>
      </c>
      <c r="E2633" s="140" t="s">
        <v>22</v>
      </c>
    </row>
    <row r="2634" spans="1:5" x14ac:dyDescent="0.25">
      <c r="A2634" s="138">
        <v>4637</v>
      </c>
      <c r="B2634" s="144" t="s">
        <v>12738</v>
      </c>
      <c r="C2634" s="140" t="s">
        <v>22</v>
      </c>
      <c r="D2634" s="140" t="s">
        <v>22</v>
      </c>
      <c r="E2634" s="140" t="s">
        <v>22</v>
      </c>
    </row>
    <row r="2635" spans="1:5" x14ac:dyDescent="0.25">
      <c r="A2635" s="138">
        <v>4638</v>
      </c>
      <c r="B2635" s="144" t="s">
        <v>12739</v>
      </c>
      <c r="C2635" s="140" t="s">
        <v>22</v>
      </c>
      <c r="D2635" s="140" t="s">
        <v>22</v>
      </c>
      <c r="E2635" s="140" t="s">
        <v>22</v>
      </c>
    </row>
    <row r="2636" spans="1:5" x14ac:dyDescent="0.25">
      <c r="A2636" s="138">
        <v>4639</v>
      </c>
      <c r="B2636" s="144" t="s">
        <v>12740</v>
      </c>
      <c r="C2636" s="140" t="s">
        <v>22</v>
      </c>
      <c r="D2636" s="140" t="s">
        <v>22</v>
      </c>
      <c r="E2636" s="140" t="s">
        <v>22</v>
      </c>
    </row>
    <row r="2637" spans="1:5" x14ac:dyDescent="0.25">
      <c r="A2637" s="138">
        <v>4640</v>
      </c>
      <c r="B2637" s="144" t="s">
        <v>12741</v>
      </c>
      <c r="C2637" s="140" t="s">
        <v>22</v>
      </c>
      <c r="D2637" s="140" t="s">
        <v>22</v>
      </c>
      <c r="E2637" s="140" t="s">
        <v>22</v>
      </c>
    </row>
    <row r="2638" spans="1:5" x14ac:dyDescent="0.25">
      <c r="A2638" s="138">
        <v>4641</v>
      </c>
      <c r="B2638" s="144" t="s">
        <v>12742</v>
      </c>
      <c r="C2638" s="140" t="s">
        <v>22</v>
      </c>
      <c r="D2638" s="140" t="s">
        <v>22</v>
      </c>
      <c r="E2638" s="140" t="s">
        <v>22</v>
      </c>
    </row>
    <row r="2639" spans="1:5" x14ac:dyDescent="0.25">
      <c r="A2639" s="138">
        <v>4642</v>
      </c>
      <c r="B2639" s="144" t="s">
        <v>12743</v>
      </c>
      <c r="C2639" s="140" t="s">
        <v>22</v>
      </c>
      <c r="D2639" s="140" t="s">
        <v>22</v>
      </c>
      <c r="E2639" s="140" t="s">
        <v>22</v>
      </c>
    </row>
    <row r="2640" spans="1:5" x14ac:dyDescent="0.25">
      <c r="A2640" s="138">
        <v>4643</v>
      </c>
      <c r="B2640" s="144" t="s">
        <v>12744</v>
      </c>
      <c r="C2640" s="140" t="s">
        <v>22</v>
      </c>
      <c r="D2640" s="140">
        <v>0.01</v>
      </c>
      <c r="E2640" s="140">
        <v>0.01</v>
      </c>
    </row>
    <row r="2641" spans="1:5" x14ac:dyDescent="0.25">
      <c r="A2641" s="138">
        <v>4644</v>
      </c>
      <c r="B2641" s="144" t="s">
        <v>12745</v>
      </c>
      <c r="C2641" s="140" t="s">
        <v>22</v>
      </c>
      <c r="D2641" s="140" t="s">
        <v>22</v>
      </c>
      <c r="E2641" s="140" t="s">
        <v>22</v>
      </c>
    </row>
    <row r="2642" spans="1:5" x14ac:dyDescent="0.25">
      <c r="A2642" s="138">
        <v>4645</v>
      </c>
      <c r="B2642" s="144" t="s">
        <v>12746</v>
      </c>
      <c r="C2642" s="140" t="s">
        <v>22</v>
      </c>
      <c r="D2642" s="140" t="s">
        <v>22</v>
      </c>
      <c r="E2642" s="140" t="s">
        <v>22</v>
      </c>
    </row>
    <row r="2643" spans="1:5" x14ac:dyDescent="0.25">
      <c r="A2643" s="138">
        <v>4646</v>
      </c>
      <c r="B2643" s="144" t="s">
        <v>12747</v>
      </c>
      <c r="C2643" s="140" t="s">
        <v>22</v>
      </c>
      <c r="D2643" s="140">
        <v>1E-3</v>
      </c>
      <c r="E2643" s="140">
        <v>1E-3</v>
      </c>
    </row>
    <row r="2644" spans="1:5" x14ac:dyDescent="0.25">
      <c r="A2644" s="138">
        <v>4647</v>
      </c>
      <c r="B2644" s="144" t="s">
        <v>12748</v>
      </c>
      <c r="C2644" s="140" t="s">
        <v>22</v>
      </c>
      <c r="D2644" s="140">
        <v>1E-3</v>
      </c>
      <c r="E2644" s="140">
        <v>1E-3</v>
      </c>
    </row>
    <row r="2645" spans="1:5" x14ac:dyDescent="0.25">
      <c r="A2645" s="138">
        <v>4648</v>
      </c>
      <c r="B2645" s="144" t="s">
        <v>12749</v>
      </c>
      <c r="C2645" s="140" t="s">
        <v>22</v>
      </c>
      <c r="D2645" s="140">
        <v>2</v>
      </c>
      <c r="E2645" s="140">
        <v>2</v>
      </c>
    </row>
    <row r="2646" spans="1:5" x14ac:dyDescent="0.25">
      <c r="A2646" s="138">
        <v>4649</v>
      </c>
      <c r="B2646" s="144" t="s">
        <v>12750</v>
      </c>
      <c r="C2646" s="140" t="s">
        <v>22</v>
      </c>
      <c r="D2646" s="140" t="s">
        <v>22</v>
      </c>
      <c r="E2646" s="140" t="s">
        <v>22</v>
      </c>
    </row>
    <row r="2647" spans="1:5" x14ac:dyDescent="0.25">
      <c r="A2647" s="138">
        <v>4650</v>
      </c>
      <c r="B2647" s="144" t="s">
        <v>12751</v>
      </c>
      <c r="C2647" s="140" t="s">
        <v>22</v>
      </c>
      <c r="D2647" s="140" t="s">
        <v>22</v>
      </c>
      <c r="E2647" s="140" t="s">
        <v>22</v>
      </c>
    </row>
    <row r="2648" spans="1:5" x14ac:dyDescent="0.25">
      <c r="A2648" s="138">
        <v>4651</v>
      </c>
      <c r="B2648" s="144" t="s">
        <v>12752</v>
      </c>
      <c r="C2648" s="140" t="s">
        <v>22</v>
      </c>
      <c r="D2648" s="140" t="s">
        <v>22</v>
      </c>
      <c r="E2648" s="140" t="s">
        <v>22</v>
      </c>
    </row>
    <row r="2649" spans="1:5" x14ac:dyDescent="0.25">
      <c r="A2649" s="138">
        <v>4652</v>
      </c>
      <c r="B2649" s="144" t="s">
        <v>12753</v>
      </c>
      <c r="C2649" s="140" t="s">
        <v>22</v>
      </c>
      <c r="D2649" s="140">
        <v>0.02</v>
      </c>
      <c r="E2649" s="140">
        <v>0.02</v>
      </c>
    </row>
    <row r="2650" spans="1:5" x14ac:dyDescent="0.25">
      <c r="A2650" s="138">
        <v>4653</v>
      </c>
      <c r="B2650" s="144" t="s">
        <v>12754</v>
      </c>
      <c r="C2650" s="140" t="s">
        <v>22</v>
      </c>
      <c r="D2650" s="140">
        <v>5</v>
      </c>
      <c r="E2650" s="140">
        <v>5</v>
      </c>
    </row>
    <row r="2651" spans="1:5" x14ac:dyDescent="0.25">
      <c r="A2651" s="138">
        <v>4654</v>
      </c>
      <c r="B2651" s="144" t="s">
        <v>12755</v>
      </c>
      <c r="C2651" s="140">
        <v>1</v>
      </c>
      <c r="D2651" s="140">
        <v>1</v>
      </c>
      <c r="E2651" s="140">
        <v>1</v>
      </c>
    </row>
    <row r="2652" spans="1:5" x14ac:dyDescent="0.25">
      <c r="A2652" s="138">
        <v>4655</v>
      </c>
      <c r="B2652" s="144" t="s">
        <v>12756</v>
      </c>
      <c r="C2652" s="140" t="s">
        <v>22</v>
      </c>
      <c r="D2652" s="140">
        <v>0.5</v>
      </c>
      <c r="E2652" s="140">
        <v>0.5</v>
      </c>
    </row>
    <row r="2653" spans="1:5" x14ac:dyDescent="0.25">
      <c r="A2653" s="138">
        <v>4656</v>
      </c>
      <c r="B2653" s="144" t="s">
        <v>12757</v>
      </c>
      <c r="C2653" s="140">
        <v>1</v>
      </c>
      <c r="D2653" s="140">
        <v>0.5</v>
      </c>
      <c r="E2653" s="140">
        <v>1</v>
      </c>
    </row>
    <row r="2654" spans="1:5" x14ac:dyDescent="0.25">
      <c r="A2654" s="138">
        <v>4657</v>
      </c>
      <c r="B2654" s="144" t="s">
        <v>12758</v>
      </c>
      <c r="C2654" s="140">
        <v>0.1</v>
      </c>
      <c r="D2654" s="140">
        <v>0.1</v>
      </c>
      <c r="E2654" s="140">
        <v>0.1</v>
      </c>
    </row>
    <row r="2655" spans="1:5" x14ac:dyDescent="0.25">
      <c r="A2655" s="138">
        <v>4658</v>
      </c>
      <c r="B2655" s="144" t="s">
        <v>12759</v>
      </c>
      <c r="C2655" s="140" t="s">
        <v>22</v>
      </c>
      <c r="D2655" s="140">
        <v>0.1</v>
      </c>
      <c r="E2655" s="140">
        <v>0.1</v>
      </c>
    </row>
    <row r="2656" spans="1:5" x14ac:dyDescent="0.25">
      <c r="A2656" s="138">
        <v>4659</v>
      </c>
      <c r="B2656" s="144" t="s">
        <v>12760</v>
      </c>
      <c r="C2656" s="140">
        <v>0.1</v>
      </c>
      <c r="D2656" s="140">
        <v>0.1</v>
      </c>
      <c r="E2656" s="140">
        <v>0.1</v>
      </c>
    </row>
    <row r="2657" spans="1:5" x14ac:dyDescent="0.25">
      <c r="A2657" s="138">
        <v>4660</v>
      </c>
      <c r="B2657" s="144" t="s">
        <v>12761</v>
      </c>
      <c r="C2657" s="140">
        <v>20</v>
      </c>
      <c r="D2657" s="140">
        <v>10</v>
      </c>
      <c r="E2657" s="140">
        <v>20</v>
      </c>
    </row>
    <row r="2658" spans="1:5" x14ac:dyDescent="0.25">
      <c r="A2658" s="138">
        <v>4661</v>
      </c>
      <c r="B2658" s="144" t="s">
        <v>12762</v>
      </c>
      <c r="C2658" s="140" t="s">
        <v>22</v>
      </c>
      <c r="D2658" s="140">
        <v>10</v>
      </c>
      <c r="E2658" s="140">
        <v>10</v>
      </c>
    </row>
    <row r="2659" spans="1:5" x14ac:dyDescent="0.25">
      <c r="A2659" s="138">
        <v>4662</v>
      </c>
      <c r="B2659" s="144" t="s">
        <v>12763</v>
      </c>
      <c r="C2659" s="140" t="s">
        <v>22</v>
      </c>
      <c r="D2659" s="140">
        <v>20</v>
      </c>
      <c r="E2659" s="140">
        <v>20</v>
      </c>
    </row>
    <row r="2660" spans="1:5" x14ac:dyDescent="0.25">
      <c r="A2660" s="138">
        <v>4663</v>
      </c>
      <c r="B2660" s="144" t="s">
        <v>12764</v>
      </c>
      <c r="C2660" s="140" t="s">
        <v>22</v>
      </c>
      <c r="D2660" s="140">
        <v>5</v>
      </c>
      <c r="E2660" s="140">
        <v>5</v>
      </c>
    </row>
    <row r="2661" spans="1:5" x14ac:dyDescent="0.25">
      <c r="A2661" s="138">
        <v>4664</v>
      </c>
      <c r="B2661" s="144" t="s">
        <v>12765</v>
      </c>
      <c r="C2661" s="140">
        <v>60</v>
      </c>
      <c r="D2661" s="140">
        <v>30</v>
      </c>
      <c r="E2661" s="140">
        <v>60</v>
      </c>
    </row>
    <row r="2662" spans="1:5" x14ac:dyDescent="0.25">
      <c r="A2662" s="138">
        <v>4665</v>
      </c>
      <c r="B2662" s="144" t="s">
        <v>12766</v>
      </c>
      <c r="C2662" s="140">
        <v>100</v>
      </c>
      <c r="D2662" s="140">
        <v>50</v>
      </c>
      <c r="E2662" s="140">
        <v>100</v>
      </c>
    </row>
    <row r="2663" spans="1:5" x14ac:dyDescent="0.25">
      <c r="A2663" s="138">
        <v>4666</v>
      </c>
      <c r="B2663" s="145" t="s">
        <v>12767</v>
      </c>
      <c r="C2663" s="140">
        <v>30</v>
      </c>
      <c r="D2663" s="140">
        <v>30</v>
      </c>
      <c r="E2663" s="140">
        <v>30</v>
      </c>
    </row>
    <row r="2664" spans="1:5" x14ac:dyDescent="0.25">
      <c r="A2664" s="138">
        <v>4667</v>
      </c>
      <c r="B2664" s="143" t="s">
        <v>12768</v>
      </c>
      <c r="C2664" s="141" t="s">
        <v>22</v>
      </c>
      <c r="D2664" s="141" t="s">
        <v>22</v>
      </c>
      <c r="E2664" s="141" t="s">
        <v>13246</v>
      </c>
    </row>
    <row r="2665" spans="1:5" x14ac:dyDescent="0.25">
      <c r="A2665" s="138">
        <v>4668</v>
      </c>
      <c r="B2665" s="144" t="s">
        <v>12769</v>
      </c>
      <c r="C2665" s="140">
        <v>30</v>
      </c>
      <c r="D2665" s="140">
        <v>30</v>
      </c>
      <c r="E2665" s="140">
        <v>30</v>
      </c>
    </row>
    <row r="2666" spans="1:5" x14ac:dyDescent="0.25">
      <c r="A2666" s="138">
        <v>4669</v>
      </c>
      <c r="B2666" s="144" t="s">
        <v>12770</v>
      </c>
      <c r="C2666" s="140">
        <v>15</v>
      </c>
      <c r="D2666" s="140">
        <v>15</v>
      </c>
      <c r="E2666" s="140">
        <v>15</v>
      </c>
    </row>
    <row r="2667" spans="1:5" x14ac:dyDescent="0.25">
      <c r="A2667" s="138">
        <v>4670</v>
      </c>
      <c r="B2667" s="144" t="s">
        <v>12771</v>
      </c>
      <c r="C2667" s="140" t="s">
        <v>22</v>
      </c>
      <c r="D2667" s="140" t="s">
        <v>22</v>
      </c>
      <c r="E2667" s="140" t="s">
        <v>22</v>
      </c>
    </row>
    <row r="2668" spans="1:5" x14ac:dyDescent="0.25">
      <c r="A2668" s="138">
        <v>4671</v>
      </c>
      <c r="B2668" s="144" t="s">
        <v>12772</v>
      </c>
      <c r="C2668" s="140" t="s">
        <v>22</v>
      </c>
      <c r="D2668" s="140">
        <v>8</v>
      </c>
      <c r="E2668" s="140">
        <v>8</v>
      </c>
    </row>
    <row r="2669" spans="1:5" x14ac:dyDescent="0.25">
      <c r="A2669" s="138">
        <v>4672</v>
      </c>
      <c r="B2669" s="144" t="s">
        <v>12773</v>
      </c>
      <c r="C2669" s="140">
        <v>0.1</v>
      </c>
      <c r="D2669" s="140">
        <v>0.08</v>
      </c>
      <c r="E2669" s="140">
        <v>0.1</v>
      </c>
    </row>
    <row r="2670" spans="1:5" x14ac:dyDescent="0.25">
      <c r="A2670" s="138">
        <v>4673</v>
      </c>
      <c r="B2670" s="144" t="s">
        <v>12774</v>
      </c>
      <c r="C2670" s="140" t="s">
        <v>22</v>
      </c>
      <c r="D2670" s="140">
        <v>50</v>
      </c>
      <c r="E2670" s="140">
        <v>50</v>
      </c>
    </row>
    <row r="2671" spans="1:5" x14ac:dyDescent="0.25">
      <c r="A2671" s="138">
        <v>4674</v>
      </c>
      <c r="B2671" s="144" t="s">
        <v>12775</v>
      </c>
      <c r="C2671" s="140" t="s">
        <v>22</v>
      </c>
      <c r="D2671" s="140">
        <v>100</v>
      </c>
      <c r="E2671" s="140">
        <v>100</v>
      </c>
    </row>
    <row r="2672" spans="1:5" x14ac:dyDescent="0.25">
      <c r="A2672" s="138">
        <v>4675</v>
      </c>
      <c r="B2672" s="144" t="s">
        <v>12776</v>
      </c>
      <c r="C2672" s="140">
        <v>50</v>
      </c>
      <c r="D2672" s="140">
        <v>250</v>
      </c>
      <c r="E2672" s="140" t="s">
        <v>13246</v>
      </c>
    </row>
    <row r="2673" spans="1:5" x14ac:dyDescent="0.25">
      <c r="A2673" s="138">
        <v>4676</v>
      </c>
      <c r="B2673" s="144" t="s">
        <v>12777</v>
      </c>
      <c r="C2673" s="140">
        <v>2</v>
      </c>
      <c r="D2673" s="140">
        <v>2</v>
      </c>
      <c r="E2673" s="140">
        <v>2</v>
      </c>
    </row>
    <row r="2674" spans="1:5" x14ac:dyDescent="0.25">
      <c r="A2674" s="138">
        <v>4677</v>
      </c>
      <c r="B2674" s="144" t="s">
        <v>12778</v>
      </c>
      <c r="C2674" s="140">
        <v>1</v>
      </c>
      <c r="D2674" s="140">
        <v>1</v>
      </c>
      <c r="E2674" s="140">
        <v>1</v>
      </c>
    </row>
    <row r="2675" spans="1:5" x14ac:dyDescent="0.25">
      <c r="A2675" s="138">
        <v>4678</v>
      </c>
      <c r="B2675" s="144" t="s">
        <v>12779</v>
      </c>
      <c r="C2675" s="140" t="s">
        <v>22</v>
      </c>
      <c r="D2675" s="140">
        <v>5</v>
      </c>
      <c r="E2675" s="140">
        <v>5</v>
      </c>
    </row>
    <row r="2676" spans="1:5" x14ac:dyDescent="0.25">
      <c r="A2676" s="138">
        <v>4679</v>
      </c>
      <c r="B2676" s="144" t="s">
        <v>12780</v>
      </c>
      <c r="C2676" s="140">
        <v>2</v>
      </c>
      <c r="D2676" s="140">
        <v>10</v>
      </c>
      <c r="E2676" s="140" t="s">
        <v>13246</v>
      </c>
    </row>
    <row r="2677" spans="1:5" x14ac:dyDescent="0.25">
      <c r="A2677" s="138">
        <v>4680</v>
      </c>
      <c r="B2677" s="144" t="s">
        <v>12781</v>
      </c>
      <c r="C2677" s="140">
        <v>20</v>
      </c>
      <c r="D2677" s="140">
        <v>10</v>
      </c>
      <c r="E2677" s="140">
        <v>20</v>
      </c>
    </row>
    <row r="2678" spans="1:5" ht="30" x14ac:dyDescent="0.25">
      <c r="A2678" s="138">
        <v>4681</v>
      </c>
      <c r="B2678" s="145" t="s">
        <v>12782</v>
      </c>
      <c r="C2678" s="140">
        <v>10</v>
      </c>
      <c r="D2678" s="140">
        <v>5</v>
      </c>
      <c r="E2678" s="140">
        <v>10</v>
      </c>
    </row>
    <row r="2679" spans="1:5" x14ac:dyDescent="0.25">
      <c r="A2679" s="138">
        <v>4682</v>
      </c>
      <c r="B2679" s="144" t="s">
        <v>12783</v>
      </c>
      <c r="C2679" s="140">
        <v>5</v>
      </c>
      <c r="D2679" s="140">
        <v>5</v>
      </c>
      <c r="E2679" s="140">
        <v>5</v>
      </c>
    </row>
    <row r="2680" spans="1:5" x14ac:dyDescent="0.25">
      <c r="A2680" s="138">
        <v>4683</v>
      </c>
      <c r="B2680" s="144" t="s">
        <v>12784</v>
      </c>
      <c r="C2680" s="140" t="s">
        <v>22</v>
      </c>
      <c r="D2680" s="140" t="s">
        <v>22</v>
      </c>
      <c r="E2680" s="140" t="s">
        <v>22</v>
      </c>
    </row>
    <row r="2681" spans="1:5" ht="30" x14ac:dyDescent="0.25">
      <c r="A2681" s="138">
        <v>4684</v>
      </c>
      <c r="B2681" s="145" t="s">
        <v>12785</v>
      </c>
      <c r="C2681" s="140" t="s">
        <v>22</v>
      </c>
      <c r="D2681" s="140" t="s">
        <v>22</v>
      </c>
      <c r="E2681" s="140" t="s">
        <v>22</v>
      </c>
    </row>
    <row r="2682" spans="1:5" x14ac:dyDescent="0.25">
      <c r="A2682" s="138">
        <v>4685</v>
      </c>
      <c r="B2682" s="144" t="s">
        <v>12786</v>
      </c>
      <c r="C2682" s="140" t="s">
        <v>22</v>
      </c>
      <c r="D2682" s="140">
        <v>2</v>
      </c>
      <c r="E2682" s="140">
        <v>2</v>
      </c>
    </row>
    <row r="2683" spans="1:5" x14ac:dyDescent="0.25">
      <c r="A2683" s="138">
        <v>4686</v>
      </c>
      <c r="B2683" s="144" t="s">
        <v>12787</v>
      </c>
      <c r="C2683" s="140">
        <v>0.05</v>
      </c>
      <c r="D2683" s="140">
        <v>0.03</v>
      </c>
      <c r="E2683" s="140">
        <v>0.05</v>
      </c>
    </row>
    <row r="2684" spans="1:5" x14ac:dyDescent="0.25">
      <c r="A2684" s="138">
        <v>4687</v>
      </c>
      <c r="B2684" s="144" t="s">
        <v>12788</v>
      </c>
      <c r="C2684" s="140">
        <v>20</v>
      </c>
      <c r="D2684" s="140">
        <v>3</v>
      </c>
      <c r="E2684" s="140">
        <v>20</v>
      </c>
    </row>
    <row r="2685" spans="1:5" x14ac:dyDescent="0.25">
      <c r="A2685" s="138">
        <v>4688</v>
      </c>
      <c r="B2685" s="144" t="s">
        <v>12789</v>
      </c>
      <c r="C2685" s="140" t="s">
        <v>22</v>
      </c>
      <c r="D2685" s="140">
        <v>50</v>
      </c>
      <c r="E2685" s="140">
        <v>50</v>
      </c>
    </row>
    <row r="2686" spans="1:5" x14ac:dyDescent="0.25">
      <c r="A2686" s="207">
        <v>4689</v>
      </c>
      <c r="B2686" s="143" t="s">
        <v>12790</v>
      </c>
      <c r="C2686" s="141" t="s">
        <v>22</v>
      </c>
      <c r="D2686" s="141" t="s">
        <v>22</v>
      </c>
      <c r="E2686" s="141" t="s">
        <v>13246</v>
      </c>
    </row>
    <row r="2687" spans="1:5" x14ac:dyDescent="0.25">
      <c r="A2687" s="207">
        <v>4690</v>
      </c>
      <c r="B2687" s="143" t="s">
        <v>12791</v>
      </c>
      <c r="C2687" s="141" t="s">
        <v>22</v>
      </c>
      <c r="D2687" s="141">
        <v>200</v>
      </c>
      <c r="E2687" s="141" t="s">
        <v>13246</v>
      </c>
    </row>
    <row r="2688" spans="1:5" x14ac:dyDescent="0.25">
      <c r="A2688" s="138">
        <v>4691</v>
      </c>
      <c r="B2688" s="144" t="s">
        <v>12792</v>
      </c>
      <c r="C2688" s="140">
        <v>0.03</v>
      </c>
      <c r="D2688" s="140">
        <v>1.4999999999999999E-2</v>
      </c>
      <c r="E2688" s="140">
        <v>0.03</v>
      </c>
    </row>
    <row r="2689" spans="1:5" x14ac:dyDescent="0.25">
      <c r="A2689" s="138">
        <v>4692</v>
      </c>
      <c r="B2689" s="144" t="s">
        <v>12793</v>
      </c>
      <c r="C2689" s="140" t="s">
        <v>22</v>
      </c>
      <c r="D2689" s="140" t="s">
        <v>22</v>
      </c>
      <c r="E2689" s="140" t="s">
        <v>22</v>
      </c>
    </row>
    <row r="2690" spans="1:5" x14ac:dyDescent="0.25">
      <c r="A2690" s="138">
        <v>4693</v>
      </c>
      <c r="B2690" s="144" t="s">
        <v>12794</v>
      </c>
      <c r="C2690" s="140" t="s">
        <v>22</v>
      </c>
      <c r="D2690" s="140">
        <v>40</v>
      </c>
      <c r="E2690" s="140">
        <v>40</v>
      </c>
    </row>
    <row r="2691" spans="1:5" x14ac:dyDescent="0.25">
      <c r="A2691" s="138">
        <v>4694</v>
      </c>
      <c r="B2691" s="144" t="s">
        <v>12795</v>
      </c>
      <c r="C2691" s="140" t="s">
        <v>22</v>
      </c>
      <c r="D2691" s="140" t="s">
        <v>22</v>
      </c>
      <c r="E2691" s="140" t="s">
        <v>22</v>
      </c>
    </row>
    <row r="2692" spans="1:5" x14ac:dyDescent="0.25">
      <c r="A2692" s="138">
        <v>4695</v>
      </c>
      <c r="B2692" s="144" t="s">
        <v>12796</v>
      </c>
      <c r="C2692" s="140">
        <v>0.5</v>
      </c>
      <c r="D2692" s="140">
        <v>0.5</v>
      </c>
      <c r="E2692" s="140">
        <v>0.5</v>
      </c>
    </row>
    <row r="2693" spans="1:5" x14ac:dyDescent="0.25">
      <c r="A2693" s="138">
        <v>4696</v>
      </c>
      <c r="B2693" s="144" t="s">
        <v>12797</v>
      </c>
      <c r="C2693" s="140" t="s">
        <v>22</v>
      </c>
      <c r="D2693" s="140" t="s">
        <v>22</v>
      </c>
      <c r="E2693" s="140" t="s">
        <v>22</v>
      </c>
    </row>
    <row r="2694" spans="1:5" x14ac:dyDescent="0.25">
      <c r="A2694" s="138">
        <v>4697</v>
      </c>
      <c r="B2694" s="144" t="s">
        <v>12798</v>
      </c>
      <c r="C2694" s="140" t="s">
        <v>22</v>
      </c>
      <c r="D2694" s="140">
        <v>0.05</v>
      </c>
      <c r="E2694" s="140">
        <v>0.05</v>
      </c>
    </row>
    <row r="2695" spans="1:5" x14ac:dyDescent="0.25">
      <c r="A2695" s="138">
        <v>4698</v>
      </c>
      <c r="B2695" s="144" t="s">
        <v>12799</v>
      </c>
      <c r="C2695" s="140" t="s">
        <v>22</v>
      </c>
      <c r="D2695" s="140" t="s">
        <v>22</v>
      </c>
      <c r="E2695" s="140" t="s">
        <v>22</v>
      </c>
    </row>
    <row r="2696" spans="1:5" x14ac:dyDescent="0.25">
      <c r="A2696" s="138">
        <v>4699</v>
      </c>
      <c r="B2696" s="144" t="s">
        <v>12800</v>
      </c>
      <c r="C2696" s="140" t="s">
        <v>22</v>
      </c>
      <c r="D2696" s="140" t="s">
        <v>22</v>
      </c>
      <c r="E2696" s="140" t="s">
        <v>22</v>
      </c>
    </row>
    <row r="2697" spans="1:5" x14ac:dyDescent="0.25">
      <c r="A2697" s="138">
        <v>4700</v>
      </c>
      <c r="B2697" s="144" t="s">
        <v>12801</v>
      </c>
      <c r="C2697" s="140">
        <v>30</v>
      </c>
      <c r="D2697" s="140">
        <v>30</v>
      </c>
      <c r="E2697" s="140">
        <v>30</v>
      </c>
    </row>
    <row r="2698" spans="1:5" ht="45" x14ac:dyDescent="0.25">
      <c r="A2698" s="138">
        <v>4701</v>
      </c>
      <c r="B2698" s="145" t="s">
        <v>12802</v>
      </c>
      <c r="C2698" s="140">
        <v>22</v>
      </c>
      <c r="D2698" s="140">
        <v>22</v>
      </c>
      <c r="E2698" s="140">
        <v>22</v>
      </c>
    </row>
    <row r="2699" spans="1:5" x14ac:dyDescent="0.25">
      <c r="A2699" s="138">
        <v>4702</v>
      </c>
      <c r="B2699" s="144" t="s">
        <v>12803</v>
      </c>
      <c r="C2699" s="140">
        <v>15</v>
      </c>
      <c r="D2699" s="140">
        <v>15</v>
      </c>
      <c r="E2699" s="140">
        <v>15</v>
      </c>
    </row>
    <row r="2700" spans="1:5" x14ac:dyDescent="0.25">
      <c r="A2700" s="138">
        <v>4703</v>
      </c>
      <c r="B2700" s="144" t="s">
        <v>12804</v>
      </c>
      <c r="C2700" s="140">
        <v>4</v>
      </c>
      <c r="D2700" s="140">
        <v>7.13</v>
      </c>
      <c r="E2700" s="140">
        <v>7.13</v>
      </c>
    </row>
    <row r="2701" spans="1:5" x14ac:dyDescent="0.25">
      <c r="A2701" s="138">
        <v>4704</v>
      </c>
      <c r="B2701" s="144" t="s">
        <v>12805</v>
      </c>
      <c r="C2701" s="140">
        <v>0.3</v>
      </c>
      <c r="D2701" s="140">
        <v>8</v>
      </c>
      <c r="E2701" s="140">
        <v>8</v>
      </c>
    </row>
    <row r="2702" spans="1:5" x14ac:dyDescent="0.25">
      <c r="A2702" s="138">
        <v>4705</v>
      </c>
      <c r="B2702" s="144" t="s">
        <v>12806</v>
      </c>
      <c r="C2702" s="140">
        <v>2000</v>
      </c>
      <c r="D2702" s="140">
        <v>2000</v>
      </c>
      <c r="E2702" s="140" t="s">
        <v>13246</v>
      </c>
    </row>
    <row r="2703" spans="1:5" x14ac:dyDescent="0.25">
      <c r="A2703" s="138">
        <v>4706</v>
      </c>
      <c r="B2703" s="144" t="s">
        <v>12807</v>
      </c>
      <c r="C2703" s="140">
        <v>50</v>
      </c>
      <c r="D2703" s="140">
        <v>25</v>
      </c>
      <c r="E2703" s="140">
        <v>50</v>
      </c>
    </row>
    <row r="2704" spans="1:5" x14ac:dyDescent="0.25">
      <c r="A2704" s="138">
        <v>4707</v>
      </c>
      <c r="B2704" s="144" t="s">
        <v>12808</v>
      </c>
      <c r="C2704" s="140" t="s">
        <v>22</v>
      </c>
      <c r="D2704" s="140" t="s">
        <v>22</v>
      </c>
      <c r="E2704" s="140" t="s">
        <v>22</v>
      </c>
    </row>
    <row r="2705" spans="1:5" x14ac:dyDescent="0.25">
      <c r="A2705" s="138">
        <v>4708</v>
      </c>
      <c r="B2705" s="144" t="s">
        <v>12809</v>
      </c>
      <c r="C2705" s="140">
        <v>500</v>
      </c>
      <c r="D2705" s="140">
        <v>500</v>
      </c>
      <c r="E2705" s="140">
        <v>500</v>
      </c>
    </row>
    <row r="2706" spans="1:5" x14ac:dyDescent="0.25">
      <c r="A2706" s="138">
        <v>4709</v>
      </c>
      <c r="B2706" s="144" t="s">
        <v>12810</v>
      </c>
      <c r="C2706" s="140">
        <v>50</v>
      </c>
      <c r="D2706" s="140">
        <v>50</v>
      </c>
      <c r="E2706" s="140">
        <v>50</v>
      </c>
    </row>
    <row r="2707" spans="1:5" x14ac:dyDescent="0.25">
      <c r="A2707" s="138">
        <v>4710</v>
      </c>
      <c r="B2707" s="144" t="s">
        <v>12811</v>
      </c>
      <c r="C2707" s="140">
        <v>200</v>
      </c>
      <c r="D2707" s="140">
        <v>200</v>
      </c>
      <c r="E2707" s="140" t="s">
        <v>13246</v>
      </c>
    </row>
    <row r="2708" spans="1:5" x14ac:dyDescent="0.25">
      <c r="A2708" s="207">
        <v>4711</v>
      </c>
      <c r="B2708" s="143" t="s">
        <v>12812</v>
      </c>
      <c r="C2708" s="141">
        <v>60</v>
      </c>
      <c r="D2708" s="141">
        <v>60</v>
      </c>
      <c r="E2708" s="141" t="s">
        <v>13246</v>
      </c>
    </row>
    <row r="2709" spans="1:5" x14ac:dyDescent="0.25">
      <c r="A2709" s="138">
        <v>4712</v>
      </c>
      <c r="B2709" s="144" t="s">
        <v>12813</v>
      </c>
      <c r="C2709" s="140">
        <v>600</v>
      </c>
      <c r="D2709" s="140">
        <v>600</v>
      </c>
      <c r="E2709" s="140" t="s">
        <v>13246</v>
      </c>
    </row>
    <row r="2710" spans="1:5" x14ac:dyDescent="0.25">
      <c r="A2710" s="138">
        <v>4713</v>
      </c>
      <c r="B2710" s="144" t="s">
        <v>12814</v>
      </c>
      <c r="C2710" s="140">
        <v>50</v>
      </c>
      <c r="D2710" s="140">
        <v>50</v>
      </c>
      <c r="E2710" s="140">
        <v>50</v>
      </c>
    </row>
    <row r="2711" spans="1:5" x14ac:dyDescent="0.25">
      <c r="A2711" s="138">
        <v>4714</v>
      </c>
      <c r="B2711" s="144" t="s">
        <v>12815</v>
      </c>
      <c r="C2711" s="140">
        <v>0.5</v>
      </c>
      <c r="D2711" s="140">
        <v>0.5</v>
      </c>
      <c r="E2711" s="140">
        <v>0.5</v>
      </c>
    </row>
    <row r="2712" spans="1:5" x14ac:dyDescent="0.25">
      <c r="A2712" s="138">
        <v>4715</v>
      </c>
      <c r="B2712" s="144" t="s">
        <v>12816</v>
      </c>
      <c r="C2712" s="140">
        <v>100</v>
      </c>
      <c r="D2712" s="140">
        <v>150</v>
      </c>
      <c r="E2712" s="140">
        <v>150</v>
      </c>
    </row>
    <row r="2713" spans="1:5" ht="30" x14ac:dyDescent="0.25">
      <c r="A2713" s="138">
        <v>4716</v>
      </c>
      <c r="B2713" s="145" t="s">
        <v>12817</v>
      </c>
      <c r="C2713" s="140">
        <v>3</v>
      </c>
      <c r="D2713" s="140">
        <v>1.5</v>
      </c>
      <c r="E2713" s="140">
        <v>3</v>
      </c>
    </row>
    <row r="2714" spans="1:5" x14ac:dyDescent="0.25">
      <c r="A2714" s="207">
        <v>4717</v>
      </c>
      <c r="B2714" s="143" t="s">
        <v>12818</v>
      </c>
      <c r="C2714" s="141" t="s">
        <v>22</v>
      </c>
      <c r="D2714" s="141">
        <v>425</v>
      </c>
      <c r="E2714" s="141" t="s">
        <v>13246</v>
      </c>
    </row>
    <row r="2715" spans="1:5" x14ac:dyDescent="0.25">
      <c r="A2715" s="138">
        <v>4718</v>
      </c>
      <c r="B2715" s="144" t="s">
        <v>12819</v>
      </c>
      <c r="C2715" s="140">
        <v>10</v>
      </c>
      <c r="D2715" s="140">
        <v>10</v>
      </c>
      <c r="E2715" s="140">
        <v>10</v>
      </c>
    </row>
    <row r="2716" spans="1:5" x14ac:dyDescent="0.25">
      <c r="A2716" s="138">
        <v>4719</v>
      </c>
      <c r="B2716" s="144" t="s">
        <v>12820</v>
      </c>
      <c r="C2716" s="140">
        <v>200</v>
      </c>
      <c r="D2716" s="140">
        <v>100</v>
      </c>
      <c r="E2716" s="140">
        <v>200</v>
      </c>
    </row>
    <row r="2717" spans="1:5" x14ac:dyDescent="0.25">
      <c r="A2717" s="207">
        <v>4720</v>
      </c>
      <c r="B2717" s="143" t="s">
        <v>12821</v>
      </c>
      <c r="C2717" s="141">
        <v>150</v>
      </c>
      <c r="D2717" s="141">
        <v>400</v>
      </c>
      <c r="E2717" s="141" t="s">
        <v>13246</v>
      </c>
    </row>
    <row r="2718" spans="1:5" x14ac:dyDescent="0.25">
      <c r="A2718" s="138">
        <v>4721</v>
      </c>
      <c r="B2718" s="144" t="s">
        <v>12822</v>
      </c>
      <c r="C2718" s="140" t="s">
        <v>22</v>
      </c>
      <c r="D2718" s="140">
        <v>35</v>
      </c>
      <c r="E2718" s="140">
        <v>35</v>
      </c>
    </row>
    <row r="2719" spans="1:5" x14ac:dyDescent="0.25">
      <c r="A2719" s="138">
        <v>4722</v>
      </c>
      <c r="B2719" s="144" t="s">
        <v>12823</v>
      </c>
      <c r="C2719" s="140" t="s">
        <v>22</v>
      </c>
      <c r="D2719" s="140" t="s">
        <v>22</v>
      </c>
      <c r="E2719" s="140" t="s">
        <v>22</v>
      </c>
    </row>
    <row r="2720" spans="1:5" x14ac:dyDescent="0.25">
      <c r="A2720" s="138">
        <v>4723</v>
      </c>
      <c r="B2720" s="144" t="s">
        <v>12824</v>
      </c>
      <c r="C2720" s="140" t="s">
        <v>22</v>
      </c>
      <c r="D2720" s="140" t="s">
        <v>22</v>
      </c>
      <c r="E2720" s="140" t="s">
        <v>22</v>
      </c>
    </row>
    <row r="2721" spans="1:5" x14ac:dyDescent="0.25">
      <c r="A2721" s="138">
        <v>4724</v>
      </c>
      <c r="B2721" s="144" t="s">
        <v>12825</v>
      </c>
      <c r="C2721" s="140">
        <v>50</v>
      </c>
      <c r="D2721" s="140">
        <v>50</v>
      </c>
      <c r="E2721" s="140">
        <v>50</v>
      </c>
    </row>
    <row r="2722" spans="1:5" ht="45" x14ac:dyDescent="0.25">
      <c r="A2722" s="138">
        <v>4725</v>
      </c>
      <c r="B2722" s="145" t="s">
        <v>12826</v>
      </c>
      <c r="C2722" s="140" t="s">
        <v>22</v>
      </c>
      <c r="D2722" s="140">
        <v>10</v>
      </c>
      <c r="E2722" s="140" t="s">
        <v>13246</v>
      </c>
    </row>
    <row r="2723" spans="1:5" ht="45" x14ac:dyDescent="0.25">
      <c r="A2723" s="138">
        <v>4726</v>
      </c>
      <c r="B2723" s="145" t="s">
        <v>12827</v>
      </c>
      <c r="C2723" s="140" t="s">
        <v>22</v>
      </c>
      <c r="D2723" s="140">
        <v>10</v>
      </c>
      <c r="E2723" s="140">
        <v>10</v>
      </c>
    </row>
    <row r="2724" spans="1:5" x14ac:dyDescent="0.25">
      <c r="A2724" s="207">
        <v>4727</v>
      </c>
      <c r="B2724" s="143" t="s">
        <v>12828</v>
      </c>
      <c r="C2724" s="141">
        <v>2</v>
      </c>
      <c r="D2724" s="141">
        <v>0.8</v>
      </c>
      <c r="E2724" s="141" t="s">
        <v>13246</v>
      </c>
    </row>
    <row r="2725" spans="1:5" x14ac:dyDescent="0.25">
      <c r="A2725" s="207">
        <v>4728</v>
      </c>
      <c r="B2725" s="143" t="s">
        <v>12829</v>
      </c>
      <c r="C2725" s="141">
        <v>250</v>
      </c>
      <c r="D2725" s="141">
        <v>250</v>
      </c>
      <c r="E2725" s="141" t="s">
        <v>13246</v>
      </c>
    </row>
    <row r="2726" spans="1:5" x14ac:dyDescent="0.25">
      <c r="A2726" s="138">
        <v>4729</v>
      </c>
      <c r="B2726" s="144" t="s">
        <v>12830</v>
      </c>
      <c r="C2726" s="140">
        <v>35</v>
      </c>
      <c r="D2726" s="140">
        <v>35</v>
      </c>
      <c r="E2726" s="140">
        <v>35</v>
      </c>
    </row>
    <row r="2727" spans="1:5" x14ac:dyDescent="0.25">
      <c r="A2727" s="138">
        <v>4730</v>
      </c>
      <c r="B2727" s="144" t="s">
        <v>12831</v>
      </c>
      <c r="C2727" s="140" t="s">
        <v>22</v>
      </c>
      <c r="D2727" s="140">
        <v>0.5</v>
      </c>
      <c r="E2727" s="140">
        <v>0.5</v>
      </c>
    </row>
    <row r="2728" spans="1:5" x14ac:dyDescent="0.25">
      <c r="A2728" s="138">
        <v>4731</v>
      </c>
      <c r="B2728" s="144" t="s">
        <v>12832</v>
      </c>
      <c r="C2728" s="140" t="s">
        <v>22</v>
      </c>
      <c r="D2728" s="140" t="s">
        <v>22</v>
      </c>
      <c r="E2728" s="140" t="s">
        <v>22</v>
      </c>
    </row>
    <row r="2729" spans="1:5" x14ac:dyDescent="0.25">
      <c r="A2729" s="138">
        <v>4732</v>
      </c>
      <c r="B2729" s="144" t="s">
        <v>12833</v>
      </c>
      <c r="C2729" s="140" t="s">
        <v>22</v>
      </c>
      <c r="D2729" s="140">
        <v>0.2</v>
      </c>
      <c r="E2729" s="140">
        <v>0.2</v>
      </c>
    </row>
    <row r="2730" spans="1:5" x14ac:dyDescent="0.25">
      <c r="A2730" s="138">
        <v>4733</v>
      </c>
      <c r="B2730" s="144" t="s">
        <v>12834</v>
      </c>
      <c r="C2730" s="140" t="s">
        <v>22</v>
      </c>
      <c r="D2730" s="140" t="s">
        <v>22</v>
      </c>
      <c r="E2730" s="140" t="s">
        <v>22</v>
      </c>
    </row>
    <row r="2731" spans="1:5" x14ac:dyDescent="0.25">
      <c r="A2731" s="138">
        <v>4734</v>
      </c>
      <c r="B2731" s="144" t="s">
        <v>12835</v>
      </c>
      <c r="C2731" s="140" t="s">
        <v>22</v>
      </c>
      <c r="D2731" s="140" t="s">
        <v>22</v>
      </c>
      <c r="E2731" s="140" t="s">
        <v>22</v>
      </c>
    </row>
    <row r="2732" spans="1:5" x14ac:dyDescent="0.25">
      <c r="A2732" s="138">
        <v>4735</v>
      </c>
      <c r="B2732" s="144" t="s">
        <v>12836</v>
      </c>
      <c r="C2732" s="140" t="s">
        <v>22</v>
      </c>
      <c r="D2732" s="140" t="s">
        <v>22</v>
      </c>
      <c r="E2732" s="140" t="s">
        <v>22</v>
      </c>
    </row>
    <row r="2733" spans="1:5" x14ac:dyDescent="0.25">
      <c r="A2733" s="207">
        <v>4736</v>
      </c>
      <c r="B2733" s="143" t="s">
        <v>12837</v>
      </c>
      <c r="C2733" s="141">
        <v>20</v>
      </c>
      <c r="D2733" s="141">
        <v>1</v>
      </c>
      <c r="E2733" s="141" t="s">
        <v>13246</v>
      </c>
    </row>
    <row r="2734" spans="1:5" x14ac:dyDescent="0.25">
      <c r="A2734" s="207">
        <v>4737</v>
      </c>
      <c r="B2734" s="143" t="s">
        <v>12838</v>
      </c>
      <c r="C2734" s="141" t="s">
        <v>22</v>
      </c>
      <c r="D2734" s="141">
        <v>350</v>
      </c>
      <c r="E2734" s="141" t="s">
        <v>13246</v>
      </c>
    </row>
    <row r="2735" spans="1:5" x14ac:dyDescent="0.25">
      <c r="A2735" s="138">
        <v>4738</v>
      </c>
      <c r="B2735" s="144" t="s">
        <v>12839</v>
      </c>
      <c r="C2735" s="140" t="s">
        <v>22</v>
      </c>
      <c r="D2735" s="140">
        <v>60</v>
      </c>
      <c r="E2735" s="140">
        <v>60</v>
      </c>
    </row>
    <row r="2736" spans="1:5" x14ac:dyDescent="0.25">
      <c r="A2736" s="138">
        <v>4739</v>
      </c>
      <c r="B2736" s="144" t="s">
        <v>12840</v>
      </c>
      <c r="C2736" s="140" t="s">
        <v>22</v>
      </c>
      <c r="D2736" s="140">
        <v>18</v>
      </c>
      <c r="E2736" s="140">
        <v>18</v>
      </c>
    </row>
    <row r="2737" spans="1:5" x14ac:dyDescent="0.25">
      <c r="A2737" s="138">
        <v>4740</v>
      </c>
      <c r="B2737" s="144" t="s">
        <v>12841</v>
      </c>
      <c r="C2737" s="140" t="s">
        <v>22</v>
      </c>
      <c r="D2737" s="140">
        <v>21</v>
      </c>
      <c r="E2737" s="140">
        <v>21</v>
      </c>
    </row>
    <row r="2738" spans="1:5" x14ac:dyDescent="0.25">
      <c r="A2738" s="138">
        <v>4741</v>
      </c>
      <c r="B2738" s="144" t="s">
        <v>12842</v>
      </c>
      <c r="C2738" s="140" t="s">
        <v>22</v>
      </c>
      <c r="D2738" s="140" t="s">
        <v>22</v>
      </c>
      <c r="E2738" s="140" t="s">
        <v>22</v>
      </c>
    </row>
    <row r="2739" spans="1:5" x14ac:dyDescent="0.25">
      <c r="A2739" s="138">
        <v>4742</v>
      </c>
      <c r="B2739" s="144" t="s">
        <v>12843</v>
      </c>
      <c r="C2739" s="140">
        <v>150</v>
      </c>
      <c r="D2739" s="140">
        <v>150</v>
      </c>
      <c r="E2739" s="140">
        <v>150</v>
      </c>
    </row>
    <row r="2740" spans="1:5" x14ac:dyDescent="0.25">
      <c r="A2740" s="207">
        <v>4743</v>
      </c>
      <c r="B2740" s="143" t="s">
        <v>12844</v>
      </c>
      <c r="C2740" s="141">
        <v>200</v>
      </c>
      <c r="D2740" s="141">
        <v>460</v>
      </c>
      <c r="E2740" s="141" t="s">
        <v>11529</v>
      </c>
    </row>
    <row r="2741" spans="1:5" x14ac:dyDescent="0.25">
      <c r="A2741" s="207">
        <v>4744</v>
      </c>
      <c r="B2741" s="143" t="s">
        <v>12845</v>
      </c>
      <c r="C2741" s="141">
        <v>460</v>
      </c>
      <c r="D2741" s="141">
        <v>80</v>
      </c>
      <c r="E2741" s="141" t="s">
        <v>11529</v>
      </c>
    </row>
    <row r="2742" spans="1:5" x14ac:dyDescent="0.25">
      <c r="A2742" s="138">
        <v>4745</v>
      </c>
      <c r="B2742" s="144" t="s">
        <v>12846</v>
      </c>
      <c r="C2742" s="140" t="s">
        <v>22</v>
      </c>
      <c r="D2742" s="140">
        <v>6</v>
      </c>
      <c r="E2742" s="140">
        <v>6</v>
      </c>
    </row>
    <row r="2743" spans="1:5" x14ac:dyDescent="0.25">
      <c r="A2743" s="138">
        <v>4746</v>
      </c>
      <c r="B2743" s="144" t="s">
        <v>12847</v>
      </c>
      <c r="C2743" s="140" t="s">
        <v>22</v>
      </c>
      <c r="D2743" s="140">
        <v>10</v>
      </c>
      <c r="E2743" s="140">
        <v>10</v>
      </c>
    </row>
    <row r="2744" spans="1:5" x14ac:dyDescent="0.25">
      <c r="A2744" s="138">
        <v>4747</v>
      </c>
      <c r="B2744" s="144" t="s">
        <v>12848</v>
      </c>
      <c r="C2744" s="140" t="s">
        <v>22</v>
      </c>
      <c r="D2744" s="140">
        <v>10</v>
      </c>
      <c r="E2744" s="140">
        <v>10</v>
      </c>
    </row>
    <row r="2745" spans="1:5" x14ac:dyDescent="0.25">
      <c r="A2745" s="138">
        <v>4748</v>
      </c>
      <c r="B2745" s="144" t="s">
        <v>12849</v>
      </c>
      <c r="C2745" s="140" t="s">
        <v>22</v>
      </c>
      <c r="D2745" s="140" t="s">
        <v>22</v>
      </c>
      <c r="E2745" s="140" t="s">
        <v>22</v>
      </c>
    </row>
    <row r="2746" spans="1:5" x14ac:dyDescent="0.25">
      <c r="A2746" s="138">
        <v>4749</v>
      </c>
      <c r="B2746" s="144" t="s">
        <v>12850</v>
      </c>
      <c r="C2746" s="140">
        <v>30</v>
      </c>
      <c r="D2746" s="140">
        <v>30</v>
      </c>
      <c r="E2746" s="140">
        <v>30</v>
      </c>
    </row>
    <row r="2747" spans="1:5" x14ac:dyDescent="0.25">
      <c r="A2747" s="138">
        <v>4750</v>
      </c>
      <c r="B2747" s="144" t="s">
        <v>12851</v>
      </c>
      <c r="C2747" s="140">
        <v>5</v>
      </c>
      <c r="D2747" s="140">
        <v>5</v>
      </c>
      <c r="E2747" s="140">
        <v>5</v>
      </c>
    </row>
    <row r="2748" spans="1:5" x14ac:dyDescent="0.25">
      <c r="A2748" s="138">
        <v>4751</v>
      </c>
      <c r="B2748" s="144" t="s">
        <v>12852</v>
      </c>
      <c r="C2748" s="140" t="s">
        <v>22</v>
      </c>
      <c r="D2748" s="140" t="s">
        <v>22</v>
      </c>
      <c r="E2748" s="140" t="s">
        <v>22</v>
      </c>
    </row>
    <row r="2749" spans="1:5" x14ac:dyDescent="0.25">
      <c r="A2749" s="138">
        <v>4752</v>
      </c>
      <c r="B2749" s="144" t="s">
        <v>12853</v>
      </c>
      <c r="C2749" s="140" t="s">
        <v>22</v>
      </c>
      <c r="D2749" s="140">
        <v>150</v>
      </c>
      <c r="E2749" s="140">
        <v>150</v>
      </c>
    </row>
    <row r="2750" spans="1:5" x14ac:dyDescent="0.25">
      <c r="A2750" s="207">
        <v>4753</v>
      </c>
      <c r="B2750" s="143" t="s">
        <v>12854</v>
      </c>
      <c r="C2750" s="141">
        <v>690</v>
      </c>
      <c r="D2750" s="141">
        <v>690</v>
      </c>
      <c r="E2750" s="141" t="s">
        <v>13246</v>
      </c>
    </row>
    <row r="2751" spans="1:5" x14ac:dyDescent="0.25">
      <c r="A2751" s="207">
        <v>4754</v>
      </c>
      <c r="B2751" s="143" t="s">
        <v>12855</v>
      </c>
      <c r="C2751" s="141">
        <v>400</v>
      </c>
      <c r="D2751" s="141">
        <v>400</v>
      </c>
      <c r="E2751" s="141" t="s">
        <v>13246</v>
      </c>
    </row>
    <row r="2752" spans="1:5" x14ac:dyDescent="0.25">
      <c r="A2752" s="207">
        <v>4755</v>
      </c>
      <c r="B2752" s="143" t="s">
        <v>12856</v>
      </c>
      <c r="C2752" s="141">
        <v>4</v>
      </c>
      <c r="D2752" s="141">
        <v>2</v>
      </c>
      <c r="E2752" s="141" t="s">
        <v>13246</v>
      </c>
    </row>
    <row r="2753" spans="1:5" x14ac:dyDescent="0.25">
      <c r="A2753" s="207">
        <v>4756</v>
      </c>
      <c r="B2753" s="143" t="s">
        <v>12857</v>
      </c>
      <c r="C2753" s="141" t="s">
        <v>22</v>
      </c>
      <c r="D2753" s="141" t="s">
        <v>22</v>
      </c>
      <c r="E2753" s="141" t="s">
        <v>13246</v>
      </c>
    </row>
    <row r="2754" spans="1:5" x14ac:dyDescent="0.25">
      <c r="A2754" s="207">
        <v>4757</v>
      </c>
      <c r="B2754" s="143" t="s">
        <v>12858</v>
      </c>
      <c r="C2754" s="141">
        <v>100</v>
      </c>
      <c r="D2754" s="141">
        <v>100</v>
      </c>
      <c r="E2754" s="141" t="s">
        <v>13246</v>
      </c>
    </row>
    <row r="2755" spans="1:5" x14ac:dyDescent="0.25">
      <c r="A2755" s="138">
        <v>4758</v>
      </c>
      <c r="B2755" s="144" t="s">
        <v>12859</v>
      </c>
      <c r="C2755" s="140">
        <v>0.4</v>
      </c>
      <c r="D2755" s="140">
        <v>0.2</v>
      </c>
      <c r="E2755" s="140">
        <v>0.4</v>
      </c>
    </row>
    <row r="2756" spans="1:5" x14ac:dyDescent="0.25">
      <c r="A2756" s="138">
        <v>4759</v>
      </c>
      <c r="B2756" s="144" t="s">
        <v>12860</v>
      </c>
      <c r="C2756" s="140">
        <v>20</v>
      </c>
      <c r="D2756" s="140">
        <v>2</v>
      </c>
      <c r="E2756" s="140">
        <v>20</v>
      </c>
    </row>
    <row r="2757" spans="1:5" x14ac:dyDescent="0.25">
      <c r="A2757" s="138">
        <v>4760</v>
      </c>
      <c r="B2757" s="144" t="s">
        <v>12861</v>
      </c>
      <c r="C2757" s="140">
        <v>0.5</v>
      </c>
      <c r="D2757" s="140">
        <v>0.5</v>
      </c>
      <c r="E2757" s="140">
        <v>0.5</v>
      </c>
    </row>
    <row r="2758" spans="1:5" x14ac:dyDescent="0.25">
      <c r="A2758" s="138">
        <v>4761</v>
      </c>
      <c r="B2758" s="144" t="s">
        <v>12862</v>
      </c>
      <c r="C2758" s="140">
        <v>0.5</v>
      </c>
      <c r="D2758" s="140">
        <v>0.5</v>
      </c>
      <c r="E2758" s="140">
        <v>0.5</v>
      </c>
    </row>
    <row r="2759" spans="1:5" x14ac:dyDescent="0.25">
      <c r="A2759" s="138">
        <v>4762</v>
      </c>
      <c r="B2759" s="144" t="s">
        <v>12863</v>
      </c>
      <c r="C2759" s="140" t="s">
        <v>22</v>
      </c>
      <c r="D2759" s="140">
        <v>150</v>
      </c>
      <c r="E2759" s="140">
        <v>150</v>
      </c>
    </row>
    <row r="2760" spans="1:5" x14ac:dyDescent="0.25">
      <c r="A2760" s="207">
        <v>4763</v>
      </c>
      <c r="B2760" s="143" t="s">
        <v>12864</v>
      </c>
      <c r="C2760" s="141">
        <v>35</v>
      </c>
      <c r="D2760" s="141">
        <v>35</v>
      </c>
      <c r="E2760" s="141" t="s">
        <v>13246</v>
      </c>
    </row>
    <row r="2761" spans="1:5" x14ac:dyDescent="0.25">
      <c r="A2761" s="138">
        <v>4764</v>
      </c>
      <c r="B2761" s="144" t="s">
        <v>12865</v>
      </c>
      <c r="C2761" s="140">
        <v>150</v>
      </c>
      <c r="D2761" s="140">
        <v>75</v>
      </c>
      <c r="E2761" s="140">
        <v>150</v>
      </c>
    </row>
    <row r="2762" spans="1:5" x14ac:dyDescent="0.25">
      <c r="A2762" s="138">
        <v>4765</v>
      </c>
      <c r="B2762" s="144" t="s">
        <v>12866</v>
      </c>
      <c r="C2762" s="140">
        <v>50</v>
      </c>
      <c r="D2762" s="140">
        <v>50</v>
      </c>
      <c r="E2762" s="140">
        <v>50</v>
      </c>
    </row>
    <row r="2763" spans="1:5" x14ac:dyDescent="0.25">
      <c r="A2763" s="138">
        <v>4766</v>
      </c>
      <c r="B2763" s="144" t="s">
        <v>12867</v>
      </c>
      <c r="C2763" s="140" t="s">
        <v>22</v>
      </c>
      <c r="D2763" s="140">
        <v>1.7</v>
      </c>
      <c r="E2763" s="140">
        <v>1.7</v>
      </c>
    </row>
    <row r="2764" spans="1:5" x14ac:dyDescent="0.25">
      <c r="A2764" s="138">
        <v>4767</v>
      </c>
      <c r="B2764" s="144" t="s">
        <v>12868</v>
      </c>
      <c r="C2764" s="140">
        <v>0.5</v>
      </c>
      <c r="D2764" s="140">
        <v>0.5</v>
      </c>
      <c r="E2764" s="140">
        <v>0.5</v>
      </c>
    </row>
    <row r="2765" spans="1:5" x14ac:dyDescent="0.25">
      <c r="A2765" s="138">
        <v>4768</v>
      </c>
      <c r="B2765" s="144" t="s">
        <v>12869</v>
      </c>
      <c r="C2765" s="140">
        <v>1</v>
      </c>
      <c r="D2765" s="140">
        <v>1</v>
      </c>
      <c r="E2765" s="140">
        <v>1</v>
      </c>
    </row>
    <row r="2766" spans="1:5" x14ac:dyDescent="0.25">
      <c r="A2766" s="138">
        <v>4769</v>
      </c>
      <c r="B2766" s="144" t="s">
        <v>12870</v>
      </c>
      <c r="C2766" s="140">
        <v>2.5</v>
      </c>
      <c r="D2766" s="140">
        <v>0.5</v>
      </c>
      <c r="E2766" s="140">
        <v>2.5</v>
      </c>
    </row>
    <row r="2767" spans="1:5" x14ac:dyDescent="0.25">
      <c r="A2767" s="207">
        <v>4770</v>
      </c>
      <c r="B2767" s="143" t="s">
        <v>12871</v>
      </c>
      <c r="C2767" s="141">
        <v>174</v>
      </c>
      <c r="D2767" s="141">
        <v>108.7</v>
      </c>
      <c r="E2767" s="141" t="s">
        <v>11529</v>
      </c>
    </row>
    <row r="2768" spans="1:5" x14ac:dyDescent="0.25">
      <c r="A2768" s="207">
        <v>4771</v>
      </c>
      <c r="B2768" s="143" t="s">
        <v>12872</v>
      </c>
      <c r="C2768" s="141">
        <v>30</v>
      </c>
      <c r="D2768" s="141">
        <v>30</v>
      </c>
      <c r="E2768" s="141" t="s">
        <v>13246</v>
      </c>
    </row>
    <row r="2769" spans="1:5" x14ac:dyDescent="0.25">
      <c r="A2769" s="207">
        <v>4772</v>
      </c>
      <c r="B2769" s="143" t="s">
        <v>12873</v>
      </c>
      <c r="C2769" s="141">
        <v>35</v>
      </c>
      <c r="D2769" s="141">
        <v>35</v>
      </c>
      <c r="E2769" s="141" t="s">
        <v>13246</v>
      </c>
    </row>
    <row r="2770" spans="1:5" x14ac:dyDescent="0.25">
      <c r="A2770" s="138">
        <v>4773</v>
      </c>
      <c r="B2770" s="144" t="s">
        <v>12874</v>
      </c>
      <c r="C2770" s="140" t="s">
        <v>22</v>
      </c>
      <c r="D2770" s="140">
        <v>2.5</v>
      </c>
      <c r="E2770" s="140">
        <v>2.5</v>
      </c>
    </row>
    <row r="2771" spans="1:5" ht="45" x14ac:dyDescent="0.25">
      <c r="A2771" s="138">
        <v>4774</v>
      </c>
      <c r="B2771" s="145" t="s">
        <v>12875</v>
      </c>
      <c r="C2771" s="140">
        <v>30</v>
      </c>
      <c r="D2771" s="140">
        <v>30</v>
      </c>
      <c r="E2771" s="140" t="s">
        <v>13246</v>
      </c>
    </row>
    <row r="2772" spans="1:5" x14ac:dyDescent="0.25">
      <c r="A2772" s="138">
        <v>4775</v>
      </c>
      <c r="B2772" s="144" t="s">
        <v>12876</v>
      </c>
      <c r="C2772" s="140" t="s">
        <v>22</v>
      </c>
      <c r="D2772" s="140">
        <v>1</v>
      </c>
      <c r="E2772" s="140">
        <v>1</v>
      </c>
    </row>
    <row r="2773" spans="1:5" ht="30" x14ac:dyDescent="0.25">
      <c r="A2773" s="138">
        <v>4776</v>
      </c>
      <c r="B2773" s="152" t="s">
        <v>12877</v>
      </c>
      <c r="C2773" s="1" t="s">
        <v>22</v>
      </c>
      <c r="D2773" s="140">
        <v>1</v>
      </c>
      <c r="E2773" s="140">
        <v>1</v>
      </c>
    </row>
    <row r="2774" spans="1:5" x14ac:dyDescent="0.25">
      <c r="A2774" s="207">
        <v>4777</v>
      </c>
      <c r="B2774" s="143" t="s">
        <v>12878</v>
      </c>
      <c r="C2774" s="141">
        <v>240</v>
      </c>
      <c r="D2774" s="141">
        <v>99</v>
      </c>
      <c r="E2774" s="141" t="s">
        <v>11529</v>
      </c>
    </row>
    <row r="2775" spans="1:5" x14ac:dyDescent="0.25">
      <c r="A2775" s="207">
        <v>4778</v>
      </c>
      <c r="B2775" s="143" t="s">
        <v>12879</v>
      </c>
      <c r="C2775" s="141">
        <v>240</v>
      </c>
      <c r="D2775" s="141">
        <v>99</v>
      </c>
      <c r="E2775" s="141" t="s">
        <v>11529</v>
      </c>
    </row>
    <row r="2776" spans="1:5" x14ac:dyDescent="0.25">
      <c r="A2776" s="138">
        <v>4779</v>
      </c>
      <c r="B2776" s="144" t="s">
        <v>14130</v>
      </c>
      <c r="C2776" s="140">
        <v>0.1</v>
      </c>
      <c r="D2776" s="140">
        <v>0.1</v>
      </c>
      <c r="E2776" s="140">
        <f>IF(C2776&gt;D2776,C2776,D2776)</f>
        <v>0.1</v>
      </c>
    </row>
    <row r="2777" spans="1:5" x14ac:dyDescent="0.25">
      <c r="A2777" s="138">
        <v>4780</v>
      </c>
      <c r="B2777" s="144" t="s">
        <v>14131</v>
      </c>
      <c r="C2777" s="140">
        <v>5</v>
      </c>
      <c r="D2777" s="140">
        <v>5</v>
      </c>
      <c r="E2777" s="140">
        <f t="shared" ref="E2777:E2799" si="65">IF(C2777&gt;D2777,C2777,D2777)</f>
        <v>5</v>
      </c>
    </row>
    <row r="2778" spans="1:5" x14ac:dyDescent="0.25">
      <c r="A2778" s="138">
        <v>4781</v>
      </c>
      <c r="B2778" s="144" t="s">
        <v>14132</v>
      </c>
      <c r="C2778" s="140"/>
      <c r="D2778" s="140"/>
      <c r="E2778" s="140" t="s">
        <v>22</v>
      </c>
    </row>
    <row r="2779" spans="1:5" x14ac:dyDescent="0.25">
      <c r="A2779" s="138">
        <v>4782</v>
      </c>
      <c r="B2779" s="144" t="s">
        <v>14133</v>
      </c>
      <c r="C2779" s="140">
        <v>0.03</v>
      </c>
      <c r="D2779" s="140">
        <v>0.03</v>
      </c>
      <c r="E2779" s="140">
        <f t="shared" si="65"/>
        <v>0.03</v>
      </c>
    </row>
    <row r="2780" spans="1:5" x14ac:dyDescent="0.25">
      <c r="A2780" s="138">
        <v>4783</v>
      </c>
      <c r="B2780" s="144" t="s">
        <v>14151</v>
      </c>
      <c r="C2780" s="140"/>
      <c r="D2780" s="140">
        <v>10</v>
      </c>
      <c r="E2780" s="140">
        <f t="shared" si="65"/>
        <v>10</v>
      </c>
    </row>
    <row r="2781" spans="1:5" x14ac:dyDescent="0.25">
      <c r="A2781" s="138">
        <v>4784</v>
      </c>
      <c r="B2781" s="144" t="s">
        <v>14134</v>
      </c>
      <c r="C2781" s="140">
        <v>80</v>
      </c>
      <c r="D2781" s="140">
        <v>80</v>
      </c>
      <c r="E2781" s="140">
        <f t="shared" si="65"/>
        <v>80</v>
      </c>
    </row>
    <row r="2782" spans="1:5" x14ac:dyDescent="0.25">
      <c r="A2782" s="138">
        <v>4785</v>
      </c>
      <c r="B2782" s="144" t="s">
        <v>14135</v>
      </c>
      <c r="C2782" s="140">
        <v>5</v>
      </c>
      <c r="D2782" s="140">
        <v>5</v>
      </c>
      <c r="E2782" s="140">
        <f t="shared" si="65"/>
        <v>5</v>
      </c>
    </row>
    <row r="2783" spans="1:5" x14ac:dyDescent="0.25">
      <c r="A2783" s="138">
        <v>4786</v>
      </c>
      <c r="B2783" s="144" t="s">
        <v>14136</v>
      </c>
      <c r="C2783" s="140">
        <v>5</v>
      </c>
      <c r="D2783" s="140">
        <v>5</v>
      </c>
      <c r="E2783" s="140">
        <f t="shared" si="65"/>
        <v>5</v>
      </c>
    </row>
    <row r="2784" spans="1:5" x14ac:dyDescent="0.25">
      <c r="A2784" s="138">
        <v>4787</v>
      </c>
      <c r="B2784" s="144" t="s">
        <v>12164</v>
      </c>
      <c r="C2784" s="140">
        <v>0.3</v>
      </c>
      <c r="D2784" s="140">
        <v>0.3</v>
      </c>
      <c r="E2784" s="140">
        <f t="shared" si="65"/>
        <v>0.3</v>
      </c>
    </row>
    <row r="2785" spans="1:5" x14ac:dyDescent="0.25">
      <c r="A2785" s="138">
        <v>4788</v>
      </c>
      <c r="B2785" s="144" t="s">
        <v>14137</v>
      </c>
      <c r="C2785" s="140">
        <v>2</v>
      </c>
      <c r="D2785" s="140">
        <v>0.2</v>
      </c>
      <c r="E2785" s="140">
        <f t="shared" si="65"/>
        <v>2</v>
      </c>
    </row>
    <row r="2786" spans="1:5" x14ac:dyDescent="0.25">
      <c r="A2786" s="138">
        <v>4789</v>
      </c>
      <c r="B2786" s="144" t="s">
        <v>14138</v>
      </c>
      <c r="C2786" s="140">
        <v>5</v>
      </c>
      <c r="D2786" s="140">
        <v>5</v>
      </c>
      <c r="E2786" s="140">
        <f t="shared" si="65"/>
        <v>5</v>
      </c>
    </row>
    <row r="2787" spans="1:5" x14ac:dyDescent="0.25">
      <c r="A2787" s="138">
        <v>4790</v>
      </c>
      <c r="B2787" s="145" t="s">
        <v>14139</v>
      </c>
      <c r="C2787" s="140">
        <v>1</v>
      </c>
      <c r="D2787" s="140">
        <v>1</v>
      </c>
      <c r="E2787" s="140">
        <f t="shared" si="65"/>
        <v>1</v>
      </c>
    </row>
    <row r="2788" spans="1:5" x14ac:dyDescent="0.25">
      <c r="A2788" s="138">
        <v>4791</v>
      </c>
      <c r="B2788" s="144" t="s">
        <v>14140</v>
      </c>
      <c r="C2788" s="140">
        <v>1</v>
      </c>
      <c r="D2788" s="140"/>
      <c r="E2788" s="140">
        <f t="shared" si="65"/>
        <v>1</v>
      </c>
    </row>
    <row r="2789" spans="1:5" x14ac:dyDescent="0.25">
      <c r="A2789" s="138">
        <v>4792</v>
      </c>
      <c r="B2789" s="144" t="s">
        <v>14141</v>
      </c>
      <c r="C2789" s="140">
        <v>6</v>
      </c>
      <c r="D2789" s="140"/>
      <c r="E2789" s="140">
        <f t="shared" si="65"/>
        <v>6</v>
      </c>
    </row>
    <row r="2790" spans="1:5" x14ac:dyDescent="0.25">
      <c r="A2790" s="138">
        <v>4793</v>
      </c>
      <c r="B2790" s="144" t="s">
        <v>14142</v>
      </c>
      <c r="C2790" s="140">
        <v>8</v>
      </c>
      <c r="D2790" s="140">
        <v>8</v>
      </c>
      <c r="E2790" s="140">
        <f t="shared" si="65"/>
        <v>8</v>
      </c>
    </row>
    <row r="2791" spans="1:5" x14ac:dyDescent="0.25">
      <c r="A2791" s="138">
        <v>4794</v>
      </c>
      <c r="B2791" s="144" t="s">
        <v>14143</v>
      </c>
      <c r="C2791" s="140"/>
      <c r="D2791" s="140"/>
      <c r="E2791" s="140" t="s">
        <v>22</v>
      </c>
    </row>
    <row r="2792" spans="1:5" x14ac:dyDescent="0.25">
      <c r="A2792" s="138">
        <v>4795</v>
      </c>
      <c r="B2792" s="144" t="s">
        <v>14144</v>
      </c>
      <c r="C2792" s="140">
        <v>5</v>
      </c>
      <c r="D2792" s="140">
        <v>5</v>
      </c>
      <c r="E2792" s="140">
        <f t="shared" si="65"/>
        <v>5</v>
      </c>
    </row>
    <row r="2793" spans="1:5" x14ac:dyDescent="0.25">
      <c r="A2793" s="138">
        <v>4796</v>
      </c>
      <c r="B2793" s="145" t="s">
        <v>14145</v>
      </c>
      <c r="C2793" s="140">
        <v>75</v>
      </c>
      <c r="D2793" s="140">
        <v>75</v>
      </c>
      <c r="E2793" s="140" t="s">
        <v>13246</v>
      </c>
    </row>
    <row r="2794" spans="1:5" x14ac:dyDescent="0.25">
      <c r="A2794" s="138">
        <v>4797</v>
      </c>
      <c r="B2794" s="144" t="s">
        <v>14146</v>
      </c>
      <c r="C2794" s="140">
        <v>300</v>
      </c>
      <c r="D2794" s="140">
        <v>300</v>
      </c>
      <c r="E2794" s="140" t="s">
        <v>13246</v>
      </c>
    </row>
    <row r="2795" spans="1:5" x14ac:dyDescent="0.25">
      <c r="A2795" s="138">
        <v>4798</v>
      </c>
      <c r="B2795" s="144" t="s">
        <v>12165</v>
      </c>
      <c r="C2795" s="140">
        <v>0</v>
      </c>
      <c r="D2795" s="140">
        <v>2</v>
      </c>
      <c r="E2795" s="140">
        <f t="shared" si="65"/>
        <v>2</v>
      </c>
    </row>
    <row r="2796" spans="1:5" x14ac:dyDescent="0.25">
      <c r="A2796" s="138">
        <v>4799</v>
      </c>
      <c r="B2796" s="144" t="s">
        <v>14147</v>
      </c>
      <c r="C2796" s="140">
        <v>25</v>
      </c>
      <c r="D2796" s="140">
        <v>25</v>
      </c>
      <c r="E2796" s="140">
        <f t="shared" si="65"/>
        <v>25</v>
      </c>
    </row>
    <row r="2797" spans="1:5" x14ac:dyDescent="0.25">
      <c r="A2797" s="138">
        <v>4800</v>
      </c>
      <c r="B2797" s="144" t="s">
        <v>14148</v>
      </c>
      <c r="C2797" s="140">
        <v>200</v>
      </c>
      <c r="D2797" s="140">
        <v>350</v>
      </c>
      <c r="E2797" s="140" t="s">
        <v>13246</v>
      </c>
    </row>
    <row r="2798" spans="1:5" x14ac:dyDescent="0.25">
      <c r="A2798" s="138">
        <v>4801</v>
      </c>
      <c r="B2798" s="144" t="s">
        <v>14149</v>
      </c>
      <c r="C2798" s="140">
        <v>720</v>
      </c>
      <c r="D2798" s="140">
        <v>720</v>
      </c>
      <c r="E2798" s="140" t="s">
        <v>13246</v>
      </c>
    </row>
    <row r="2799" spans="1:5" ht="30" x14ac:dyDescent="0.25">
      <c r="A2799" s="138">
        <v>4802</v>
      </c>
      <c r="B2799" s="145" t="s">
        <v>12166</v>
      </c>
      <c r="C2799" s="1">
        <v>6</v>
      </c>
      <c r="D2799" s="1">
        <v>6</v>
      </c>
      <c r="E2799" s="140">
        <f t="shared" si="65"/>
        <v>6</v>
      </c>
    </row>
    <row r="2800" spans="1:5" x14ac:dyDescent="0.25">
      <c r="A2800" s="138">
        <v>4803</v>
      </c>
      <c r="B2800" s="145" t="s">
        <v>13347</v>
      </c>
      <c r="C2800" s="1">
        <v>10</v>
      </c>
      <c r="D2800" s="1">
        <v>10</v>
      </c>
      <c r="E2800" s="1">
        <v>10</v>
      </c>
    </row>
    <row r="2801" spans="1:5" x14ac:dyDescent="0.25">
      <c r="A2801" s="138">
        <v>4804</v>
      </c>
      <c r="B2801" s="145" t="s">
        <v>13348</v>
      </c>
      <c r="C2801" s="1">
        <v>5</v>
      </c>
      <c r="D2801" s="1">
        <v>5</v>
      </c>
      <c r="E2801" s="1">
        <v>5</v>
      </c>
    </row>
    <row r="2802" spans="1:5" x14ac:dyDescent="0.25">
      <c r="A2802" s="138">
        <v>4805</v>
      </c>
      <c r="B2802" s="145" t="s">
        <v>13349</v>
      </c>
      <c r="C2802" s="1">
        <v>70</v>
      </c>
      <c r="D2802" s="1">
        <v>70</v>
      </c>
      <c r="E2802" s="1" t="s">
        <v>13246</v>
      </c>
    </row>
    <row r="2803" spans="1:5" x14ac:dyDescent="0.25">
      <c r="A2803" s="138">
        <v>4806</v>
      </c>
      <c r="B2803" s="145" t="s">
        <v>13350</v>
      </c>
      <c r="C2803" s="1">
        <v>100</v>
      </c>
      <c r="D2803" s="1">
        <v>110</v>
      </c>
      <c r="E2803" s="1" t="s">
        <v>13246</v>
      </c>
    </row>
    <row r="2804" spans="1:5" ht="30" x14ac:dyDescent="0.25">
      <c r="A2804" s="138">
        <v>4807</v>
      </c>
      <c r="B2804" s="145" t="s">
        <v>13351</v>
      </c>
      <c r="C2804" s="1">
        <v>7.5</v>
      </c>
      <c r="D2804" s="1">
        <v>5</v>
      </c>
      <c r="E2804" s="1">
        <v>7.5</v>
      </c>
    </row>
    <row r="2805" spans="1:5" x14ac:dyDescent="0.25">
      <c r="A2805" s="138">
        <v>4808</v>
      </c>
      <c r="B2805" t="s">
        <v>13354</v>
      </c>
      <c r="C2805" s="1">
        <v>30</v>
      </c>
      <c r="D2805" s="1">
        <v>10</v>
      </c>
      <c r="E2805" s="1">
        <v>30</v>
      </c>
    </row>
    <row r="2806" spans="1:5" x14ac:dyDescent="0.25">
      <c r="A2806" s="138">
        <v>4809</v>
      </c>
      <c r="B2806" t="s">
        <v>13356</v>
      </c>
      <c r="C2806" s="1">
        <v>6</v>
      </c>
      <c r="D2806" s="1">
        <v>3</v>
      </c>
      <c r="E2806" s="1">
        <v>6</v>
      </c>
    </row>
    <row r="2807" spans="1:5" x14ac:dyDescent="0.25">
      <c r="A2807" s="138">
        <v>4810</v>
      </c>
      <c r="B2807" t="s">
        <v>13358</v>
      </c>
      <c r="C2807" s="1">
        <v>75</v>
      </c>
      <c r="D2807" s="1">
        <v>75</v>
      </c>
      <c r="E2807" s="1">
        <v>75</v>
      </c>
    </row>
    <row r="2808" spans="1:5" x14ac:dyDescent="0.25">
      <c r="A2808" s="138">
        <v>4811</v>
      </c>
      <c r="B2808" t="s">
        <v>13361</v>
      </c>
      <c r="C2808" s="1" t="s">
        <v>22</v>
      </c>
      <c r="D2808" s="1" t="s">
        <v>22</v>
      </c>
      <c r="E2808" s="1" t="s">
        <v>22</v>
      </c>
    </row>
    <row r="2809" spans="1:5" x14ac:dyDescent="0.25">
      <c r="A2809" s="138">
        <v>4812</v>
      </c>
      <c r="B2809" t="s">
        <v>13364</v>
      </c>
      <c r="C2809" s="1" t="s">
        <v>22</v>
      </c>
      <c r="D2809" s="1" t="s">
        <v>22</v>
      </c>
      <c r="E2809" s="1" t="s">
        <v>22</v>
      </c>
    </row>
    <row r="2810" spans="1:5" x14ac:dyDescent="0.25">
      <c r="A2810" s="138">
        <v>4813</v>
      </c>
      <c r="B2810" t="s">
        <v>13367</v>
      </c>
      <c r="C2810" s="1">
        <v>2</v>
      </c>
      <c r="D2810" s="1">
        <v>2</v>
      </c>
      <c r="E2810" s="1">
        <v>2</v>
      </c>
    </row>
    <row r="2811" spans="1:5" x14ac:dyDescent="0.25">
      <c r="A2811" s="138">
        <v>4814</v>
      </c>
      <c r="B2811" t="s">
        <v>13368</v>
      </c>
      <c r="C2811" s="1">
        <v>15</v>
      </c>
      <c r="D2811" s="1">
        <v>15</v>
      </c>
      <c r="E2811" s="1" t="s">
        <v>13246</v>
      </c>
    </row>
    <row r="2812" spans="1:5" x14ac:dyDescent="0.25">
      <c r="A2812" s="138">
        <v>4815</v>
      </c>
      <c r="B2812" t="s">
        <v>13370</v>
      </c>
      <c r="C2812" s="1">
        <v>1</v>
      </c>
      <c r="D2812" s="1">
        <v>2</v>
      </c>
      <c r="E2812" s="1" t="s">
        <v>13246</v>
      </c>
    </row>
    <row r="2813" spans="1:5" x14ac:dyDescent="0.25">
      <c r="A2813" s="138">
        <v>4816</v>
      </c>
      <c r="B2813" t="s">
        <v>13372</v>
      </c>
      <c r="C2813" s="1" t="s">
        <v>22</v>
      </c>
      <c r="D2813" s="1" t="s">
        <v>22</v>
      </c>
      <c r="E2813" s="1" t="s">
        <v>22</v>
      </c>
    </row>
    <row r="2814" spans="1:5" x14ac:dyDescent="0.25">
      <c r="A2814" s="138">
        <v>4817</v>
      </c>
      <c r="B2814" t="s">
        <v>13373</v>
      </c>
      <c r="C2814" s="1" t="s">
        <v>22</v>
      </c>
      <c r="D2814" s="1" t="s">
        <v>22</v>
      </c>
      <c r="E2814" s="1" t="s">
        <v>22</v>
      </c>
    </row>
    <row r="2815" spans="1:5" x14ac:dyDescent="0.25">
      <c r="A2815" s="138">
        <v>4818</v>
      </c>
      <c r="B2815" t="s">
        <v>13376</v>
      </c>
      <c r="C2815" s="1">
        <v>2</v>
      </c>
      <c r="D2815" s="1">
        <v>2</v>
      </c>
      <c r="E2815" s="1">
        <v>2</v>
      </c>
    </row>
    <row r="2816" spans="1:5" x14ac:dyDescent="0.25">
      <c r="A2816" s="138">
        <v>4819</v>
      </c>
      <c r="B2816" t="s">
        <v>13378</v>
      </c>
      <c r="C2816" s="1" t="s">
        <v>22</v>
      </c>
      <c r="D2816" s="1">
        <v>12500</v>
      </c>
      <c r="E2816" s="1" t="s">
        <v>13246</v>
      </c>
    </row>
    <row r="2817" spans="1:5" x14ac:dyDescent="0.25">
      <c r="A2817" s="138">
        <v>4820</v>
      </c>
      <c r="B2817" t="s">
        <v>13383</v>
      </c>
      <c r="C2817" s="1">
        <v>200</v>
      </c>
      <c r="D2817" s="1">
        <v>200</v>
      </c>
      <c r="E2817" s="1" t="s">
        <v>13246</v>
      </c>
    </row>
    <row r="2818" spans="1:5" x14ac:dyDescent="0.25">
      <c r="A2818" s="138">
        <v>4821</v>
      </c>
      <c r="B2818" t="s">
        <v>13385</v>
      </c>
      <c r="C2818" s="1">
        <v>5.0000000000000001E-3</v>
      </c>
      <c r="D2818" s="1">
        <v>0.25</v>
      </c>
      <c r="E2818" s="1">
        <v>0.25</v>
      </c>
    </row>
    <row r="2819" spans="1:5" x14ac:dyDescent="0.25">
      <c r="A2819" s="138">
        <v>4822</v>
      </c>
      <c r="B2819" t="s">
        <v>13387</v>
      </c>
      <c r="C2819" s="1">
        <v>10</v>
      </c>
      <c r="D2819" s="1">
        <v>5</v>
      </c>
      <c r="E2819" s="1">
        <v>10</v>
      </c>
    </row>
    <row r="2820" spans="1:5" x14ac:dyDescent="0.25">
      <c r="A2820" s="138">
        <v>4823</v>
      </c>
      <c r="B2820" t="s">
        <v>13389</v>
      </c>
      <c r="C2820" s="1" t="s">
        <v>22</v>
      </c>
      <c r="D2820" s="1">
        <v>0.5</v>
      </c>
      <c r="E2820" s="1">
        <v>0.5</v>
      </c>
    </row>
    <row r="2821" spans="1:5" x14ac:dyDescent="0.25">
      <c r="A2821" s="138">
        <v>4824</v>
      </c>
      <c r="B2821" t="s">
        <v>13392</v>
      </c>
      <c r="C2821" s="1">
        <v>2</v>
      </c>
      <c r="D2821" s="1">
        <v>0.5</v>
      </c>
      <c r="E2821" s="1">
        <v>2</v>
      </c>
    </row>
    <row r="2822" spans="1:5" x14ac:dyDescent="0.25">
      <c r="A2822" s="138">
        <v>4825</v>
      </c>
      <c r="B2822" t="s">
        <v>13394</v>
      </c>
      <c r="C2822" s="1">
        <v>1E-4</v>
      </c>
      <c r="D2822" s="1">
        <v>1E-4</v>
      </c>
      <c r="E2822" s="1">
        <v>1E-4</v>
      </c>
    </row>
    <row r="2823" spans="1:5" x14ac:dyDescent="0.25">
      <c r="A2823" s="138">
        <v>4826</v>
      </c>
      <c r="B2823" t="s">
        <v>13396</v>
      </c>
      <c r="C2823" s="1">
        <v>15</v>
      </c>
      <c r="D2823" s="1">
        <v>15</v>
      </c>
      <c r="E2823" s="1">
        <v>15</v>
      </c>
    </row>
    <row r="2824" spans="1:5" x14ac:dyDescent="0.25">
      <c r="A2824" s="138">
        <v>4827</v>
      </c>
      <c r="B2824" t="s">
        <v>13398</v>
      </c>
      <c r="C2824" s="1">
        <v>2.5</v>
      </c>
      <c r="D2824" s="1">
        <v>0.25</v>
      </c>
      <c r="E2824" s="1">
        <v>2.5</v>
      </c>
    </row>
    <row r="2825" spans="1:5" x14ac:dyDescent="0.25">
      <c r="A2825" s="138">
        <v>4828</v>
      </c>
      <c r="B2825" t="s">
        <v>13402</v>
      </c>
      <c r="C2825" s="1" t="s">
        <v>22</v>
      </c>
      <c r="D2825" s="1" t="s">
        <v>22</v>
      </c>
      <c r="E2825" s="1" t="s">
        <v>22</v>
      </c>
    </row>
    <row r="2826" spans="1:5" x14ac:dyDescent="0.25">
      <c r="A2826" s="138">
        <v>4829</v>
      </c>
      <c r="B2826" t="s">
        <v>13407</v>
      </c>
      <c r="C2826" s="1">
        <v>20</v>
      </c>
      <c r="D2826" s="1">
        <v>20</v>
      </c>
      <c r="E2826" s="1">
        <v>20</v>
      </c>
    </row>
    <row r="2827" spans="1:5" x14ac:dyDescent="0.25">
      <c r="A2827" s="138">
        <v>4830</v>
      </c>
      <c r="B2827" t="s">
        <v>13411</v>
      </c>
      <c r="C2827" s="1">
        <v>15</v>
      </c>
      <c r="D2827" s="1">
        <v>15</v>
      </c>
      <c r="E2827" s="1">
        <v>15</v>
      </c>
    </row>
    <row r="2828" spans="1:5" x14ac:dyDescent="0.25">
      <c r="A2828" s="138">
        <v>4831</v>
      </c>
      <c r="B2828" t="s">
        <v>13415</v>
      </c>
      <c r="C2828" s="1">
        <v>10</v>
      </c>
      <c r="D2828" s="1">
        <v>10</v>
      </c>
      <c r="E2828" s="1" t="s">
        <v>13246</v>
      </c>
    </row>
    <row r="2829" spans="1:5" x14ac:dyDescent="0.25">
      <c r="A2829" s="138">
        <v>4832</v>
      </c>
      <c r="B2829" t="s">
        <v>13417</v>
      </c>
      <c r="C2829" s="1" t="s">
        <v>22</v>
      </c>
      <c r="D2829" s="1">
        <v>1</v>
      </c>
      <c r="E2829" s="1">
        <v>1</v>
      </c>
    </row>
    <row r="2830" spans="1:5" x14ac:dyDescent="0.25">
      <c r="A2830" s="138">
        <v>4833</v>
      </c>
      <c r="B2830" t="s">
        <v>13419</v>
      </c>
      <c r="C2830" s="1">
        <v>50</v>
      </c>
      <c r="D2830" s="1">
        <v>50</v>
      </c>
      <c r="E2830" s="1">
        <v>50</v>
      </c>
    </row>
    <row r="2831" spans="1:5" x14ac:dyDescent="0.25">
      <c r="A2831" s="138">
        <v>4834</v>
      </c>
      <c r="B2831" t="s">
        <v>13422</v>
      </c>
      <c r="C2831" s="1">
        <v>20</v>
      </c>
      <c r="D2831" s="1">
        <v>20</v>
      </c>
      <c r="E2831" s="1">
        <v>20</v>
      </c>
    </row>
    <row r="2832" spans="1:5" x14ac:dyDescent="0.25">
      <c r="A2832" s="138">
        <v>4835</v>
      </c>
      <c r="B2832" t="s">
        <v>13424</v>
      </c>
      <c r="C2832" s="1" t="s">
        <v>22</v>
      </c>
      <c r="D2832" s="1">
        <v>100</v>
      </c>
      <c r="E2832" s="1">
        <v>100</v>
      </c>
    </row>
    <row r="2833" spans="1:5" x14ac:dyDescent="0.25">
      <c r="A2833" s="138">
        <v>4836</v>
      </c>
      <c r="B2833" t="s">
        <v>13426</v>
      </c>
      <c r="C2833" s="1">
        <v>0.15</v>
      </c>
      <c r="D2833" s="1">
        <v>0.05</v>
      </c>
      <c r="E2833" s="1">
        <v>0.15</v>
      </c>
    </row>
    <row r="2834" spans="1:5" x14ac:dyDescent="0.25">
      <c r="A2834" s="138">
        <v>4837</v>
      </c>
      <c r="B2834" t="s">
        <v>13427</v>
      </c>
      <c r="C2834" s="1">
        <v>60</v>
      </c>
      <c r="D2834" s="1">
        <v>60</v>
      </c>
      <c r="E2834" s="1" t="s">
        <v>13246</v>
      </c>
    </row>
    <row r="2835" spans="1:5" x14ac:dyDescent="0.25">
      <c r="A2835" s="138">
        <v>4838</v>
      </c>
      <c r="B2835" t="s">
        <v>13432</v>
      </c>
      <c r="C2835" s="1">
        <v>0.9</v>
      </c>
      <c r="D2835" s="1">
        <v>0.6</v>
      </c>
      <c r="E2835" s="1" t="s">
        <v>13246</v>
      </c>
    </row>
    <row r="2836" spans="1:5" x14ac:dyDescent="0.25">
      <c r="A2836" s="138">
        <v>4839</v>
      </c>
      <c r="B2836" t="s">
        <v>13433</v>
      </c>
      <c r="C2836" s="1">
        <v>10</v>
      </c>
      <c r="D2836" s="1">
        <v>5</v>
      </c>
      <c r="E2836" s="1">
        <v>10</v>
      </c>
    </row>
    <row r="2837" spans="1:5" x14ac:dyDescent="0.25">
      <c r="A2837" s="138">
        <v>4840</v>
      </c>
      <c r="B2837" t="s">
        <v>13434</v>
      </c>
      <c r="C2837" s="1">
        <v>5</v>
      </c>
      <c r="D2837" s="1">
        <v>5</v>
      </c>
      <c r="E2837" s="1">
        <v>5</v>
      </c>
    </row>
    <row r="2838" spans="1:5" x14ac:dyDescent="0.25">
      <c r="A2838" s="138">
        <v>4841</v>
      </c>
      <c r="B2838" t="s">
        <v>13437</v>
      </c>
      <c r="C2838" s="1">
        <v>10</v>
      </c>
      <c r="D2838" s="1">
        <v>5</v>
      </c>
      <c r="E2838" s="1">
        <v>10</v>
      </c>
    </row>
    <row r="2839" spans="1:5" x14ac:dyDescent="0.25">
      <c r="A2839" s="138">
        <v>4842</v>
      </c>
      <c r="B2839" t="s">
        <v>13440</v>
      </c>
      <c r="C2839" s="1" t="s">
        <v>22</v>
      </c>
      <c r="D2839" s="1" t="s">
        <v>22</v>
      </c>
      <c r="E2839" s="1" t="s">
        <v>22</v>
      </c>
    </row>
    <row r="2840" spans="1:5" x14ac:dyDescent="0.25">
      <c r="A2840" s="138">
        <v>4843</v>
      </c>
      <c r="B2840" t="s">
        <v>13442</v>
      </c>
      <c r="C2840" s="1" t="s">
        <v>22</v>
      </c>
      <c r="D2840" s="1" t="s">
        <v>22</v>
      </c>
      <c r="E2840" s="1" t="s">
        <v>22</v>
      </c>
    </row>
    <row r="2841" spans="1:5" x14ac:dyDescent="0.25">
      <c r="A2841" s="138">
        <v>4844</v>
      </c>
      <c r="B2841" t="s">
        <v>13445</v>
      </c>
      <c r="C2841" s="1">
        <v>15</v>
      </c>
      <c r="D2841" s="1">
        <v>5</v>
      </c>
      <c r="E2841" s="1">
        <v>15</v>
      </c>
    </row>
    <row r="2842" spans="1:5" x14ac:dyDescent="0.25">
      <c r="A2842" s="138">
        <v>4845</v>
      </c>
      <c r="B2842" t="s">
        <v>13447</v>
      </c>
      <c r="C2842" s="1">
        <v>100</v>
      </c>
      <c r="D2842" s="1">
        <v>100</v>
      </c>
      <c r="E2842" s="1" t="s">
        <v>13246</v>
      </c>
    </row>
    <row r="2843" spans="1:5" x14ac:dyDescent="0.25">
      <c r="A2843" s="138">
        <v>4846</v>
      </c>
      <c r="B2843" t="s">
        <v>13448</v>
      </c>
      <c r="C2843" s="1">
        <v>500</v>
      </c>
      <c r="D2843" s="1">
        <v>500</v>
      </c>
      <c r="E2843" s="1" t="s">
        <v>13246</v>
      </c>
    </row>
    <row r="2844" spans="1:5" x14ac:dyDescent="0.25">
      <c r="A2844" s="138">
        <v>4847</v>
      </c>
      <c r="B2844" t="s">
        <v>13450</v>
      </c>
      <c r="C2844" s="1">
        <v>100</v>
      </c>
      <c r="D2844" s="1">
        <v>275</v>
      </c>
      <c r="E2844" s="1" t="s">
        <v>13246</v>
      </c>
    </row>
    <row r="2845" spans="1:5" x14ac:dyDescent="0.25">
      <c r="A2845" s="138">
        <v>4848</v>
      </c>
      <c r="B2845" t="s">
        <v>13452</v>
      </c>
      <c r="C2845" s="1">
        <v>1000</v>
      </c>
      <c r="D2845" s="1">
        <v>500</v>
      </c>
      <c r="E2845" s="1" t="s">
        <v>13246</v>
      </c>
    </row>
    <row r="2846" spans="1:5" x14ac:dyDescent="0.25">
      <c r="A2846" s="138">
        <v>4849</v>
      </c>
      <c r="B2846" t="s">
        <v>13454</v>
      </c>
      <c r="C2846" s="1">
        <v>1000</v>
      </c>
      <c r="D2846" s="1">
        <v>750</v>
      </c>
      <c r="E2846" s="1" t="s">
        <v>13246</v>
      </c>
    </row>
    <row r="2847" spans="1:5" x14ac:dyDescent="0.25">
      <c r="A2847" s="138">
        <v>4850</v>
      </c>
      <c r="B2847" t="s">
        <v>13458</v>
      </c>
      <c r="C2847" s="1">
        <v>1000</v>
      </c>
      <c r="D2847" s="1">
        <v>1550</v>
      </c>
      <c r="E2847" s="1" t="s">
        <v>13246</v>
      </c>
    </row>
    <row r="2848" spans="1:5" x14ac:dyDescent="0.25">
      <c r="A2848" s="138">
        <v>4851</v>
      </c>
      <c r="B2848" t="s">
        <v>13460</v>
      </c>
      <c r="C2848" s="1">
        <v>1000</v>
      </c>
      <c r="D2848" s="1">
        <v>500</v>
      </c>
      <c r="E2848" s="1" t="s">
        <v>13246</v>
      </c>
    </row>
    <row r="2849" spans="1:5" x14ac:dyDescent="0.25">
      <c r="A2849" s="138">
        <v>4852</v>
      </c>
      <c r="B2849" t="s">
        <v>13462</v>
      </c>
      <c r="C2849" s="1">
        <v>1000</v>
      </c>
      <c r="D2849" s="1">
        <v>500</v>
      </c>
      <c r="E2849" s="1" t="s">
        <v>13246</v>
      </c>
    </row>
    <row r="2850" spans="1:5" x14ac:dyDescent="0.25">
      <c r="A2850" s="138">
        <v>4853</v>
      </c>
      <c r="B2850" t="s">
        <v>13464</v>
      </c>
      <c r="C2850" s="1">
        <v>500</v>
      </c>
      <c r="D2850" s="1">
        <v>500</v>
      </c>
      <c r="E2850" s="1" t="s">
        <v>13246</v>
      </c>
    </row>
    <row r="2851" spans="1:5" x14ac:dyDescent="0.25">
      <c r="A2851" s="138">
        <v>4854</v>
      </c>
      <c r="B2851" t="s">
        <v>13466</v>
      </c>
      <c r="C2851" s="1">
        <v>500</v>
      </c>
      <c r="D2851" s="1">
        <v>500</v>
      </c>
      <c r="E2851" s="1" t="s">
        <v>13246</v>
      </c>
    </row>
    <row r="2852" spans="1:5" x14ac:dyDescent="0.25">
      <c r="A2852" s="138">
        <v>4855</v>
      </c>
      <c r="B2852" t="s">
        <v>13469</v>
      </c>
      <c r="C2852" s="1">
        <v>1000</v>
      </c>
      <c r="D2852" s="1">
        <v>500</v>
      </c>
      <c r="E2852" s="1" t="s">
        <v>13246</v>
      </c>
    </row>
    <row r="2853" spans="1:5" x14ac:dyDescent="0.25">
      <c r="A2853" s="138">
        <v>4856</v>
      </c>
      <c r="B2853" t="s">
        <v>13471</v>
      </c>
      <c r="C2853" s="1">
        <v>1000</v>
      </c>
      <c r="D2853" s="1">
        <v>2400</v>
      </c>
      <c r="E2853" s="1" t="s">
        <v>13246</v>
      </c>
    </row>
    <row r="2854" spans="1:5" x14ac:dyDescent="0.25">
      <c r="A2854" s="138">
        <v>4857</v>
      </c>
      <c r="B2854" t="s">
        <v>13473</v>
      </c>
      <c r="C2854" s="1">
        <v>74</v>
      </c>
      <c r="D2854" s="1">
        <v>64</v>
      </c>
      <c r="E2854" s="1" t="s">
        <v>13246</v>
      </c>
    </row>
    <row r="2855" spans="1:5" x14ac:dyDescent="0.25">
      <c r="A2855" s="138">
        <v>4858</v>
      </c>
      <c r="B2855" t="s">
        <v>13475</v>
      </c>
      <c r="C2855" s="1">
        <v>36</v>
      </c>
      <c r="D2855" s="1">
        <v>60</v>
      </c>
      <c r="E2855" s="1" t="s">
        <v>13246</v>
      </c>
    </row>
    <row r="2856" spans="1:5" x14ac:dyDescent="0.25">
      <c r="A2856" s="138">
        <v>4859</v>
      </c>
      <c r="B2856" t="s">
        <v>13477</v>
      </c>
      <c r="C2856" s="1" t="s">
        <v>22</v>
      </c>
      <c r="D2856" s="1">
        <v>40</v>
      </c>
      <c r="E2856" s="1" t="s">
        <v>13246</v>
      </c>
    </row>
    <row r="2857" spans="1:5" x14ac:dyDescent="0.25">
      <c r="A2857" s="138">
        <v>4860</v>
      </c>
      <c r="B2857" t="s">
        <v>13480</v>
      </c>
      <c r="C2857" s="1">
        <v>160</v>
      </c>
      <c r="D2857" s="1">
        <v>276</v>
      </c>
      <c r="E2857" s="1" t="s">
        <v>13246</v>
      </c>
    </row>
    <row r="2858" spans="1:5" x14ac:dyDescent="0.25">
      <c r="A2858" s="138">
        <v>4861</v>
      </c>
      <c r="B2858" t="s">
        <v>13482</v>
      </c>
      <c r="C2858" s="1">
        <v>44</v>
      </c>
      <c r="D2858" s="1">
        <v>55</v>
      </c>
      <c r="E2858" s="1" t="s">
        <v>13246</v>
      </c>
    </row>
    <row r="2859" spans="1:5" x14ac:dyDescent="0.25">
      <c r="A2859" s="138">
        <v>4862</v>
      </c>
      <c r="B2859" t="s">
        <v>13485</v>
      </c>
      <c r="C2859" s="1">
        <v>45</v>
      </c>
      <c r="D2859" s="1">
        <v>71</v>
      </c>
      <c r="E2859" s="1" t="s">
        <v>13246</v>
      </c>
    </row>
    <row r="2860" spans="1:5" x14ac:dyDescent="0.25">
      <c r="A2860" s="138">
        <v>4863</v>
      </c>
      <c r="B2860" t="s">
        <v>13487</v>
      </c>
      <c r="C2860" s="1">
        <v>24</v>
      </c>
      <c r="D2860" s="1">
        <v>31</v>
      </c>
      <c r="E2860" s="1" t="s">
        <v>13246</v>
      </c>
    </row>
    <row r="2861" spans="1:5" x14ac:dyDescent="0.25">
      <c r="A2861" s="138">
        <v>4864</v>
      </c>
      <c r="B2861" t="s">
        <v>13489</v>
      </c>
      <c r="C2861" s="1">
        <v>23</v>
      </c>
      <c r="D2861" s="1">
        <v>24</v>
      </c>
      <c r="E2861" s="1" t="s">
        <v>13246</v>
      </c>
    </row>
    <row r="2862" spans="1:5" x14ac:dyDescent="0.25">
      <c r="A2862" s="138">
        <v>4865</v>
      </c>
      <c r="B2862" t="s">
        <v>13491</v>
      </c>
      <c r="C2862" s="1">
        <v>140</v>
      </c>
      <c r="D2862" s="1">
        <v>110</v>
      </c>
      <c r="E2862" s="1" t="s">
        <v>13246</v>
      </c>
    </row>
    <row r="2863" spans="1:5" x14ac:dyDescent="0.25">
      <c r="A2863" s="138">
        <v>4866</v>
      </c>
      <c r="B2863" t="s">
        <v>13493</v>
      </c>
      <c r="C2863" s="1">
        <v>10000</v>
      </c>
      <c r="D2863" s="1">
        <v>5000</v>
      </c>
      <c r="E2863" s="1" t="s">
        <v>13246</v>
      </c>
    </row>
    <row r="2864" spans="1:5" x14ac:dyDescent="0.25">
      <c r="A2864" s="138">
        <v>4867</v>
      </c>
      <c r="B2864" t="s">
        <v>13495</v>
      </c>
      <c r="C2864" s="1">
        <v>5.0000000000000001E-3</v>
      </c>
      <c r="D2864" s="1">
        <v>5.0000000000000001E-3</v>
      </c>
      <c r="E2864" s="1">
        <v>5.0000000000000001E-3</v>
      </c>
    </row>
    <row r="2865" spans="1:5" x14ac:dyDescent="0.25">
      <c r="A2865" s="138">
        <v>4868</v>
      </c>
      <c r="B2865" t="s">
        <v>13497</v>
      </c>
      <c r="C2865" s="1">
        <v>1E-4</v>
      </c>
      <c r="D2865" s="1">
        <v>1E-4</v>
      </c>
      <c r="E2865" s="1">
        <v>1E-4</v>
      </c>
    </row>
    <row r="2866" spans="1:5" x14ac:dyDescent="0.25">
      <c r="A2866" s="138">
        <v>4869</v>
      </c>
      <c r="B2866" t="s">
        <v>13498</v>
      </c>
      <c r="C2866" s="1">
        <v>5</v>
      </c>
      <c r="D2866" s="1">
        <v>5</v>
      </c>
      <c r="E2866" s="1">
        <v>5</v>
      </c>
    </row>
    <row r="2867" spans="1:5" x14ac:dyDescent="0.25">
      <c r="A2867" s="138">
        <v>4870</v>
      </c>
      <c r="B2867" t="s">
        <v>13500</v>
      </c>
      <c r="C2867" s="1">
        <v>2</v>
      </c>
      <c r="D2867" s="1">
        <v>2</v>
      </c>
      <c r="E2867" s="1">
        <v>2</v>
      </c>
    </row>
    <row r="2868" spans="1:5" x14ac:dyDescent="0.25">
      <c r="A2868" s="138">
        <v>4871</v>
      </c>
      <c r="B2868" t="s">
        <v>13501</v>
      </c>
      <c r="C2868" s="1">
        <v>30</v>
      </c>
      <c r="D2868" s="1">
        <v>20</v>
      </c>
      <c r="E2868" s="1">
        <v>30</v>
      </c>
    </row>
    <row r="2869" spans="1:5" x14ac:dyDescent="0.25">
      <c r="A2869" s="138">
        <v>4872</v>
      </c>
      <c r="B2869" t="s">
        <v>13502</v>
      </c>
      <c r="C2869" s="1">
        <v>10</v>
      </c>
      <c r="D2869" s="1">
        <v>10</v>
      </c>
      <c r="E2869" s="1">
        <v>10</v>
      </c>
    </row>
    <row r="2870" spans="1:5" x14ac:dyDescent="0.25">
      <c r="A2870" s="138">
        <v>4873</v>
      </c>
      <c r="B2870" t="s">
        <v>13504</v>
      </c>
      <c r="C2870" s="1" t="s">
        <v>22</v>
      </c>
      <c r="D2870" s="1" t="s">
        <v>22</v>
      </c>
      <c r="E2870" s="1" t="s">
        <v>22</v>
      </c>
    </row>
    <row r="2871" spans="1:5" x14ac:dyDescent="0.25">
      <c r="A2871" s="138">
        <v>4876</v>
      </c>
      <c r="B2871" t="s">
        <v>13510</v>
      </c>
      <c r="C2871" s="1">
        <v>100</v>
      </c>
      <c r="D2871" s="1">
        <v>120</v>
      </c>
      <c r="E2871" s="1">
        <v>120</v>
      </c>
    </row>
    <row r="2872" spans="1:5" x14ac:dyDescent="0.25">
      <c r="A2872" s="138">
        <v>4877</v>
      </c>
      <c r="B2872" t="s">
        <v>13511</v>
      </c>
      <c r="C2872" s="1" t="s">
        <v>22</v>
      </c>
      <c r="D2872" s="1" t="s">
        <v>22</v>
      </c>
      <c r="E2872" s="1" t="s">
        <v>22</v>
      </c>
    </row>
    <row r="2873" spans="1:5" x14ac:dyDescent="0.25">
      <c r="A2873" s="138">
        <v>4878</v>
      </c>
      <c r="B2873" t="s">
        <v>13513</v>
      </c>
      <c r="C2873" s="1">
        <v>1000</v>
      </c>
      <c r="D2873" s="1">
        <v>1000</v>
      </c>
      <c r="E2873" s="1" t="s">
        <v>13246</v>
      </c>
    </row>
    <row r="2874" spans="1:5" x14ac:dyDescent="0.25">
      <c r="A2874" s="138">
        <v>4879</v>
      </c>
      <c r="B2874" t="s">
        <v>13777</v>
      </c>
      <c r="C2874" s="2">
        <v>0</v>
      </c>
      <c r="D2874" s="1">
        <v>7.5</v>
      </c>
      <c r="E2874">
        <v>7.5</v>
      </c>
    </row>
    <row r="2875" spans="1:5" x14ac:dyDescent="0.25">
      <c r="A2875" s="138">
        <v>4880</v>
      </c>
      <c r="B2875" t="s">
        <v>13782</v>
      </c>
      <c r="C2875" s="2">
        <v>6</v>
      </c>
      <c r="D2875" s="1">
        <v>3</v>
      </c>
      <c r="E2875">
        <v>6</v>
      </c>
    </row>
    <row r="2876" spans="1:5" x14ac:dyDescent="0.25">
      <c r="A2876" s="138">
        <v>4881</v>
      </c>
      <c r="B2876" t="s">
        <v>13784</v>
      </c>
      <c r="C2876" s="2">
        <v>10</v>
      </c>
      <c r="D2876" s="1">
        <v>10</v>
      </c>
      <c r="E2876" s="1">
        <v>10</v>
      </c>
    </row>
    <row r="2877" spans="1:5" x14ac:dyDescent="0.25">
      <c r="A2877" s="138">
        <v>4882</v>
      </c>
      <c r="B2877" t="s">
        <v>13785</v>
      </c>
      <c r="C2877" s="2">
        <v>10</v>
      </c>
      <c r="D2877" s="1">
        <v>10</v>
      </c>
      <c r="E2877" s="1">
        <v>10</v>
      </c>
    </row>
    <row r="2878" spans="1:5" x14ac:dyDescent="0.25">
      <c r="A2878" s="138">
        <v>4883</v>
      </c>
      <c r="B2878" t="s">
        <v>13786</v>
      </c>
      <c r="C2878" s="2">
        <v>0</v>
      </c>
      <c r="D2878" s="1">
        <v>0</v>
      </c>
      <c r="E2878" t="s">
        <v>13246</v>
      </c>
    </row>
    <row r="2879" spans="1:5" x14ac:dyDescent="0.25">
      <c r="A2879" s="138">
        <v>4884</v>
      </c>
      <c r="B2879" t="s">
        <v>13789</v>
      </c>
      <c r="C2879" s="2">
        <v>50</v>
      </c>
      <c r="D2879" s="1">
        <v>25</v>
      </c>
      <c r="E2879">
        <v>50</v>
      </c>
    </row>
    <row r="2880" spans="1:5" x14ac:dyDescent="0.25">
      <c r="A2880" s="138">
        <v>4885</v>
      </c>
      <c r="B2880" t="s">
        <v>13794</v>
      </c>
      <c r="C2880" s="2">
        <v>0.6</v>
      </c>
      <c r="D2880" s="1">
        <v>0.6</v>
      </c>
      <c r="E2880">
        <v>0.6</v>
      </c>
    </row>
    <row r="2881" spans="1:5" x14ac:dyDescent="0.25">
      <c r="A2881" s="138">
        <v>4886</v>
      </c>
      <c r="B2881" t="s">
        <v>13796</v>
      </c>
      <c r="C2881" s="2">
        <v>1.5</v>
      </c>
      <c r="D2881" s="1">
        <v>0.5</v>
      </c>
      <c r="E2881">
        <v>1.5</v>
      </c>
    </row>
    <row r="2882" spans="1:5" x14ac:dyDescent="0.25">
      <c r="A2882" s="138">
        <v>4887</v>
      </c>
      <c r="B2882" t="s">
        <v>13798</v>
      </c>
      <c r="C2882" s="2">
        <v>1</v>
      </c>
      <c r="D2882" s="1">
        <v>0.4</v>
      </c>
      <c r="E2882">
        <v>1</v>
      </c>
    </row>
    <row r="2883" spans="1:5" x14ac:dyDescent="0.25">
      <c r="A2883" s="138">
        <v>4888</v>
      </c>
      <c r="B2883" t="s">
        <v>13800</v>
      </c>
      <c r="C2883" s="2">
        <v>60</v>
      </c>
      <c r="D2883" s="1">
        <v>45</v>
      </c>
      <c r="E2883">
        <v>60</v>
      </c>
    </row>
    <row r="2884" spans="1:5" x14ac:dyDescent="0.25">
      <c r="A2884" s="138">
        <v>4889</v>
      </c>
      <c r="B2884" t="s">
        <v>13802</v>
      </c>
      <c r="C2884" s="2">
        <v>0.3</v>
      </c>
      <c r="D2884" s="1">
        <v>0.1</v>
      </c>
      <c r="E2884">
        <v>0.3</v>
      </c>
    </row>
    <row r="2885" spans="1:5" x14ac:dyDescent="0.25">
      <c r="A2885" s="138">
        <v>4890</v>
      </c>
      <c r="B2885" t="s">
        <v>13804</v>
      </c>
      <c r="C2885" s="2">
        <v>5.0000000000000001E-3</v>
      </c>
      <c r="D2885" s="1">
        <v>5.0000000000000001E-3</v>
      </c>
      <c r="E2885">
        <v>5.0000000000000001E-3</v>
      </c>
    </row>
    <row r="2886" spans="1:5" x14ac:dyDescent="0.25">
      <c r="A2886" s="138">
        <v>4891</v>
      </c>
      <c r="B2886" t="s">
        <v>13805</v>
      </c>
      <c r="C2886" s="2">
        <v>0.1</v>
      </c>
      <c r="D2886" s="1">
        <v>0.1</v>
      </c>
      <c r="E2886">
        <v>0.1</v>
      </c>
    </row>
    <row r="2887" spans="1:5" x14ac:dyDescent="0.25">
      <c r="A2887" s="138">
        <v>4892</v>
      </c>
      <c r="B2887" t="s">
        <v>13806</v>
      </c>
      <c r="C2887" s="2">
        <v>5.0000000000000001E-3</v>
      </c>
      <c r="D2887" s="1">
        <v>5.0000000000000001E-3</v>
      </c>
      <c r="E2887">
        <v>5.0000000000000001E-3</v>
      </c>
    </row>
    <row r="2888" spans="1:5" x14ac:dyDescent="0.25">
      <c r="A2888" s="138">
        <v>4893</v>
      </c>
      <c r="B2888" t="s">
        <v>13807</v>
      </c>
      <c r="C2888" s="2">
        <v>50</v>
      </c>
      <c r="D2888" s="1">
        <v>100</v>
      </c>
      <c r="E2888">
        <v>100</v>
      </c>
    </row>
    <row r="2889" spans="1:5" x14ac:dyDescent="0.25">
      <c r="A2889" s="138">
        <v>4894</v>
      </c>
      <c r="B2889" t="s">
        <v>13809</v>
      </c>
      <c r="C2889" s="2">
        <v>0.1</v>
      </c>
      <c r="D2889" s="1">
        <v>0.1</v>
      </c>
      <c r="E2889">
        <v>0.1</v>
      </c>
    </row>
    <row r="2890" spans="1:5" x14ac:dyDescent="0.25">
      <c r="A2890" s="138">
        <v>4895</v>
      </c>
      <c r="B2890" t="s">
        <v>13810</v>
      </c>
      <c r="C2890" s="2">
        <v>0</v>
      </c>
      <c r="D2890" s="1">
        <v>20</v>
      </c>
      <c r="E2890">
        <v>20</v>
      </c>
    </row>
    <row r="2891" spans="1:5" x14ac:dyDescent="0.25">
      <c r="A2891" s="138">
        <v>4896</v>
      </c>
      <c r="B2891" t="s">
        <v>13812</v>
      </c>
      <c r="C2891" s="2">
        <v>100</v>
      </c>
      <c r="D2891" s="1">
        <v>100</v>
      </c>
      <c r="E2891">
        <v>100</v>
      </c>
    </row>
    <row r="2892" spans="1:5" x14ac:dyDescent="0.25">
      <c r="A2892" s="138">
        <v>4897</v>
      </c>
      <c r="B2892" t="s">
        <v>13813</v>
      </c>
      <c r="C2892" s="2">
        <v>15000</v>
      </c>
      <c r="D2892" s="1">
        <v>20000</v>
      </c>
      <c r="E2892" t="s">
        <v>13246</v>
      </c>
    </row>
    <row r="2893" spans="1:5" x14ac:dyDescent="0.25">
      <c r="A2893" s="138">
        <v>4898</v>
      </c>
      <c r="B2893" t="s">
        <v>13815</v>
      </c>
      <c r="C2893" s="2">
        <v>25</v>
      </c>
      <c r="D2893" s="1">
        <v>25</v>
      </c>
      <c r="E2893">
        <v>25</v>
      </c>
    </row>
    <row r="2894" spans="1:5" x14ac:dyDescent="0.25">
      <c r="A2894" s="138">
        <v>4899</v>
      </c>
      <c r="B2894" t="s">
        <v>13818</v>
      </c>
      <c r="C2894" s="2">
        <v>27</v>
      </c>
      <c r="D2894" s="1">
        <v>27</v>
      </c>
      <c r="E2894">
        <v>27</v>
      </c>
    </row>
    <row r="2895" spans="1:5" x14ac:dyDescent="0.25">
      <c r="A2895" s="138">
        <v>4900</v>
      </c>
      <c r="B2895" t="s">
        <v>13819</v>
      </c>
      <c r="C2895" s="2">
        <v>30</v>
      </c>
      <c r="D2895" s="1">
        <v>10</v>
      </c>
      <c r="E2895">
        <v>30</v>
      </c>
    </row>
    <row r="2896" spans="1:5" x14ac:dyDescent="0.25">
      <c r="A2896" s="138">
        <v>4901</v>
      </c>
      <c r="B2896" t="s">
        <v>13822</v>
      </c>
      <c r="C2896" s="2">
        <v>6.0000000000000001E-3</v>
      </c>
      <c r="D2896" s="1">
        <v>3.0000000000000001E-3</v>
      </c>
      <c r="E2896">
        <v>6.0000000000000001E-3</v>
      </c>
    </row>
    <row r="2897" spans="1:5" x14ac:dyDescent="0.25">
      <c r="A2897" s="138">
        <v>4902</v>
      </c>
      <c r="B2897" t="s">
        <v>13823</v>
      </c>
      <c r="C2897" s="2">
        <v>10</v>
      </c>
      <c r="D2897" s="1">
        <v>10</v>
      </c>
      <c r="E2897">
        <v>10</v>
      </c>
    </row>
    <row r="2898" spans="1:5" x14ac:dyDescent="0.25">
      <c r="A2898" s="138">
        <v>4903</v>
      </c>
      <c r="B2898" t="s">
        <v>13826</v>
      </c>
      <c r="C2898" s="2">
        <v>25</v>
      </c>
      <c r="D2898" s="1">
        <v>50</v>
      </c>
      <c r="E2898">
        <v>50</v>
      </c>
    </row>
    <row r="2899" spans="1:5" x14ac:dyDescent="0.25">
      <c r="A2899" s="138">
        <v>4904</v>
      </c>
      <c r="B2899" t="s">
        <v>13827</v>
      </c>
      <c r="C2899" s="2">
        <v>20</v>
      </c>
      <c r="D2899" s="1">
        <v>10</v>
      </c>
      <c r="E2899">
        <v>20</v>
      </c>
    </row>
    <row r="2900" spans="1:5" x14ac:dyDescent="0.25">
      <c r="A2900" s="138">
        <v>4905</v>
      </c>
      <c r="B2900" t="s">
        <v>13828</v>
      </c>
      <c r="C2900" s="2">
        <v>15</v>
      </c>
      <c r="D2900" s="1">
        <v>5</v>
      </c>
      <c r="E2900">
        <v>15</v>
      </c>
    </row>
    <row r="2901" spans="1:5" x14ac:dyDescent="0.25">
      <c r="A2901" s="138">
        <v>4906</v>
      </c>
      <c r="B2901" t="s">
        <v>13829</v>
      </c>
      <c r="C2901" s="2">
        <v>1250</v>
      </c>
      <c r="D2901" s="1">
        <v>1250</v>
      </c>
      <c r="E2901">
        <v>1250</v>
      </c>
    </row>
    <row r="2902" spans="1:5" x14ac:dyDescent="0.25">
      <c r="A2902" s="138">
        <v>4907</v>
      </c>
      <c r="B2902" t="s">
        <v>13830</v>
      </c>
      <c r="C2902" s="2">
        <v>0</v>
      </c>
      <c r="D2902" s="1">
        <v>0</v>
      </c>
      <c r="E2902" t="s">
        <v>13246</v>
      </c>
    </row>
    <row r="2903" spans="1:5" x14ac:dyDescent="0.25">
      <c r="A2903" s="138">
        <v>4908</v>
      </c>
      <c r="B2903" t="s">
        <v>13831</v>
      </c>
      <c r="C2903" s="2">
        <v>0</v>
      </c>
      <c r="D2903" s="1">
        <v>0</v>
      </c>
      <c r="E2903" t="s">
        <v>13246</v>
      </c>
    </row>
    <row r="2904" spans="1:5" x14ac:dyDescent="0.25">
      <c r="A2904" s="138">
        <v>4909</v>
      </c>
      <c r="B2904" t="s">
        <v>13832</v>
      </c>
      <c r="C2904" s="2">
        <v>0</v>
      </c>
      <c r="D2904" s="1">
        <v>65</v>
      </c>
      <c r="E2904" t="s">
        <v>13246</v>
      </c>
    </row>
    <row r="2905" spans="1:5" x14ac:dyDescent="0.25">
      <c r="A2905" s="138">
        <v>4910</v>
      </c>
      <c r="B2905" t="s">
        <v>13833</v>
      </c>
      <c r="C2905" s="2">
        <v>135</v>
      </c>
      <c r="D2905" s="1">
        <v>135</v>
      </c>
      <c r="E2905" t="s">
        <v>13246</v>
      </c>
    </row>
    <row r="2906" spans="1:5" x14ac:dyDescent="0.25">
      <c r="A2906" s="138">
        <v>4911</v>
      </c>
      <c r="B2906" t="s">
        <v>13834</v>
      </c>
      <c r="C2906" s="2">
        <v>50</v>
      </c>
      <c r="D2906" s="1">
        <v>50</v>
      </c>
      <c r="E2906" t="s">
        <v>13246</v>
      </c>
    </row>
    <row r="2907" spans="1:5" x14ac:dyDescent="0.25">
      <c r="A2907" s="138">
        <v>4912</v>
      </c>
      <c r="B2907" t="s">
        <v>13835</v>
      </c>
      <c r="C2907" s="2">
        <v>0</v>
      </c>
      <c r="D2907" s="1">
        <v>10000</v>
      </c>
      <c r="E2907" t="s">
        <v>13246</v>
      </c>
    </row>
    <row r="2908" spans="1:5" x14ac:dyDescent="0.25">
      <c r="A2908" s="138">
        <v>4913</v>
      </c>
      <c r="B2908" t="s">
        <v>13836</v>
      </c>
      <c r="C2908" s="2">
        <v>10</v>
      </c>
      <c r="D2908" s="1">
        <v>10</v>
      </c>
      <c r="E2908">
        <v>10</v>
      </c>
    </row>
    <row r="2909" spans="1:5" x14ac:dyDescent="0.25">
      <c r="A2909" s="138">
        <v>4914</v>
      </c>
      <c r="B2909" t="s">
        <v>13837</v>
      </c>
      <c r="C2909" s="2">
        <v>0.05</v>
      </c>
      <c r="D2909" s="1">
        <v>0.05</v>
      </c>
      <c r="E2909">
        <v>0.05</v>
      </c>
    </row>
    <row r="2910" spans="1:5" x14ac:dyDescent="0.25">
      <c r="A2910" s="138">
        <v>4915</v>
      </c>
      <c r="B2910" t="s">
        <v>13839</v>
      </c>
      <c r="C2910" s="2">
        <v>0.1</v>
      </c>
      <c r="D2910" s="1">
        <v>0.1</v>
      </c>
      <c r="E2910">
        <v>0.1</v>
      </c>
    </row>
    <row r="2911" spans="1:5" x14ac:dyDescent="0.25">
      <c r="A2911" s="138">
        <v>4916</v>
      </c>
      <c r="B2911" t="s">
        <v>13840</v>
      </c>
      <c r="C2911" s="2">
        <v>2E-3</v>
      </c>
      <c r="D2911" s="1">
        <v>2E-3</v>
      </c>
      <c r="E2911">
        <v>2E-3</v>
      </c>
    </row>
    <row r="2912" spans="1:5" x14ac:dyDescent="0.25">
      <c r="A2912" s="138">
        <v>4917</v>
      </c>
      <c r="B2912" t="s">
        <v>13842</v>
      </c>
      <c r="C2912" s="2">
        <v>0.2</v>
      </c>
      <c r="D2912" s="1">
        <v>0.2</v>
      </c>
      <c r="E2912">
        <v>0.2</v>
      </c>
    </row>
    <row r="2913" spans="1:5" x14ac:dyDescent="0.25">
      <c r="A2913" s="138">
        <v>4918</v>
      </c>
      <c r="B2913" t="s">
        <v>13845</v>
      </c>
      <c r="C2913" s="2">
        <v>20</v>
      </c>
      <c r="D2913" s="1">
        <v>10</v>
      </c>
      <c r="E2913">
        <v>20</v>
      </c>
    </row>
    <row r="2914" spans="1:5" x14ac:dyDescent="0.25">
      <c r="A2914" s="138">
        <v>4919</v>
      </c>
      <c r="B2914" t="s">
        <v>13846</v>
      </c>
      <c r="C2914" s="2">
        <v>2</v>
      </c>
      <c r="D2914" s="1">
        <v>2</v>
      </c>
      <c r="E2914">
        <v>2</v>
      </c>
    </row>
    <row r="2915" spans="1:5" x14ac:dyDescent="0.25">
      <c r="A2915" s="138">
        <v>4920</v>
      </c>
      <c r="B2915" t="s">
        <v>13847</v>
      </c>
      <c r="C2915" s="2">
        <v>2E-3</v>
      </c>
      <c r="D2915" s="1">
        <v>2E-3</v>
      </c>
      <c r="E2915">
        <v>2E-3</v>
      </c>
    </row>
    <row r="2916" spans="1:5" x14ac:dyDescent="0.25">
      <c r="A2916" s="138">
        <v>4921</v>
      </c>
      <c r="B2916" t="s">
        <v>13848</v>
      </c>
      <c r="C2916" s="2">
        <v>32.5</v>
      </c>
      <c r="D2916" s="1">
        <v>32.5</v>
      </c>
      <c r="E2916" t="s">
        <v>13246</v>
      </c>
    </row>
    <row r="2917" spans="1:5" x14ac:dyDescent="0.25">
      <c r="A2917" s="138">
        <v>4922</v>
      </c>
      <c r="B2917" t="s">
        <v>13849</v>
      </c>
      <c r="C2917" s="2">
        <v>24</v>
      </c>
      <c r="D2917" s="1">
        <v>24</v>
      </c>
      <c r="E2917" t="s">
        <v>13246</v>
      </c>
    </row>
    <row r="2918" spans="1:5" x14ac:dyDescent="0.25">
      <c r="A2918" s="138">
        <v>4923</v>
      </c>
      <c r="B2918" t="s">
        <v>13851</v>
      </c>
      <c r="C2918" s="2">
        <v>0.4</v>
      </c>
      <c r="D2918" s="1">
        <v>0.8</v>
      </c>
      <c r="E2918" t="s">
        <v>13246</v>
      </c>
    </row>
    <row r="2919" spans="1:5" x14ac:dyDescent="0.25">
      <c r="A2919" s="138">
        <v>4924</v>
      </c>
      <c r="B2919" t="s">
        <v>13855</v>
      </c>
      <c r="C2919" s="2">
        <v>240</v>
      </c>
      <c r="D2919" s="1">
        <v>99</v>
      </c>
      <c r="E2919" t="s">
        <v>13249</v>
      </c>
    </row>
    <row r="2920" spans="1:5" x14ac:dyDescent="0.25">
      <c r="A2920" s="138">
        <v>4925</v>
      </c>
      <c r="B2920" t="s">
        <v>13857</v>
      </c>
      <c r="C2920" s="2">
        <v>155</v>
      </c>
      <c r="D2920" s="1">
        <v>140</v>
      </c>
      <c r="E2920" t="s">
        <v>13249</v>
      </c>
    </row>
    <row r="2921" spans="1:5" x14ac:dyDescent="0.25">
      <c r="A2921" s="138">
        <v>4926</v>
      </c>
      <c r="B2921" t="s">
        <v>13859</v>
      </c>
      <c r="C2921" s="2">
        <v>2E-3</v>
      </c>
      <c r="D2921" s="1">
        <v>2E-3</v>
      </c>
      <c r="E2921">
        <v>2E-3</v>
      </c>
    </row>
    <row r="2922" spans="1:5" x14ac:dyDescent="0.25">
      <c r="A2922" s="138">
        <v>4927</v>
      </c>
      <c r="B2922" t="s">
        <v>13860</v>
      </c>
      <c r="C2922" s="2">
        <v>0.5</v>
      </c>
      <c r="D2922" s="1">
        <v>0.5</v>
      </c>
      <c r="E2922">
        <v>0.5</v>
      </c>
    </row>
    <row r="2923" spans="1:5" x14ac:dyDescent="0.25">
      <c r="A2923" s="138">
        <v>4928</v>
      </c>
      <c r="B2923" t="s">
        <v>13861</v>
      </c>
      <c r="C2923" s="2">
        <v>5</v>
      </c>
      <c r="D2923" s="1">
        <v>5</v>
      </c>
      <c r="E2923">
        <v>5</v>
      </c>
    </row>
    <row r="2924" spans="1:5" x14ac:dyDescent="0.25">
      <c r="A2924" s="138">
        <v>4929</v>
      </c>
      <c r="B2924" t="s">
        <v>13862</v>
      </c>
      <c r="C2924" s="2">
        <v>0.5</v>
      </c>
      <c r="D2924" s="1">
        <v>0.5</v>
      </c>
      <c r="E2924">
        <v>0.5</v>
      </c>
    </row>
    <row r="2925" spans="1:5" x14ac:dyDescent="0.25">
      <c r="A2925" s="138">
        <v>4930</v>
      </c>
      <c r="B2925" t="s">
        <v>13863</v>
      </c>
      <c r="C2925" s="2">
        <v>25</v>
      </c>
      <c r="D2925" s="1">
        <v>25</v>
      </c>
      <c r="E2925">
        <v>25</v>
      </c>
    </row>
    <row r="2926" spans="1:5" x14ac:dyDescent="0.25">
      <c r="A2926" s="138">
        <v>4931</v>
      </c>
      <c r="B2926" t="s">
        <v>13864</v>
      </c>
      <c r="C2926" s="2">
        <v>100</v>
      </c>
      <c r="D2926" s="1">
        <v>100</v>
      </c>
      <c r="E2926" t="s">
        <v>13246</v>
      </c>
    </row>
    <row r="2927" spans="1:5" x14ac:dyDescent="0.25">
      <c r="A2927" s="138">
        <v>4932</v>
      </c>
      <c r="B2927" t="s">
        <v>13865</v>
      </c>
      <c r="C2927" s="2">
        <v>200</v>
      </c>
      <c r="D2927" s="1">
        <v>200</v>
      </c>
      <c r="E2927" t="s">
        <v>13246</v>
      </c>
    </row>
    <row r="2928" spans="1:5" x14ac:dyDescent="0.25">
      <c r="A2928" s="138">
        <v>4933</v>
      </c>
      <c r="B2928" t="s">
        <v>13866</v>
      </c>
      <c r="C2928" s="2">
        <v>50</v>
      </c>
      <c r="D2928" s="1">
        <v>50</v>
      </c>
      <c r="E2928" t="s">
        <v>13246</v>
      </c>
    </row>
    <row r="2929" spans="1:5" x14ac:dyDescent="0.25">
      <c r="A2929" s="138">
        <v>4934</v>
      </c>
      <c r="B2929" t="s">
        <v>13867</v>
      </c>
      <c r="C2929" s="2">
        <v>2500</v>
      </c>
      <c r="D2929" s="1">
        <v>2500</v>
      </c>
      <c r="E2929">
        <v>2500</v>
      </c>
    </row>
    <row r="2930" spans="1:5" x14ac:dyDescent="0.25">
      <c r="A2930" s="138">
        <v>4935</v>
      </c>
      <c r="B2930" t="s">
        <v>13869</v>
      </c>
      <c r="C2930" s="2">
        <v>0.01</v>
      </c>
      <c r="D2930" s="1">
        <v>0.01</v>
      </c>
      <c r="E2930">
        <v>0.01</v>
      </c>
    </row>
    <row r="2931" spans="1:5" x14ac:dyDescent="0.25">
      <c r="A2931" s="138">
        <v>4936</v>
      </c>
      <c r="B2931" t="s">
        <v>13870</v>
      </c>
      <c r="C2931" s="2">
        <v>45</v>
      </c>
      <c r="D2931" s="1">
        <v>45</v>
      </c>
      <c r="E2931" t="s">
        <v>13246</v>
      </c>
    </row>
    <row r="2932" spans="1:5" x14ac:dyDescent="0.25">
      <c r="A2932" s="138">
        <v>4937</v>
      </c>
      <c r="B2932" t="s">
        <v>13871</v>
      </c>
      <c r="C2932" s="2">
        <v>30</v>
      </c>
      <c r="D2932" s="1">
        <v>30</v>
      </c>
      <c r="E2932" t="s">
        <v>13246</v>
      </c>
    </row>
    <row r="2933" spans="1:5" x14ac:dyDescent="0.25">
      <c r="A2933" s="138">
        <v>4938</v>
      </c>
      <c r="B2933" t="s">
        <v>13872</v>
      </c>
      <c r="C2933" s="2">
        <v>0</v>
      </c>
      <c r="D2933" s="1">
        <v>0.5</v>
      </c>
      <c r="E2933">
        <v>0.5</v>
      </c>
    </row>
    <row r="2934" spans="1:5" x14ac:dyDescent="0.25">
      <c r="A2934" s="138">
        <v>4939</v>
      </c>
      <c r="B2934" t="s">
        <v>13873</v>
      </c>
      <c r="C2934" s="2">
        <v>0</v>
      </c>
      <c r="D2934" s="1">
        <v>0.5</v>
      </c>
      <c r="E2934">
        <v>0.5</v>
      </c>
    </row>
    <row r="2935" spans="1:5" x14ac:dyDescent="0.25">
      <c r="A2935" s="138">
        <v>4940</v>
      </c>
      <c r="B2935" t="s">
        <v>13874</v>
      </c>
      <c r="C2935" s="2">
        <v>50</v>
      </c>
      <c r="D2935" s="1">
        <v>25</v>
      </c>
      <c r="E2935">
        <v>50</v>
      </c>
    </row>
    <row r="2936" spans="1:5" x14ac:dyDescent="0.25">
      <c r="A2936" s="138">
        <v>4941</v>
      </c>
      <c r="B2936" t="s">
        <v>13875</v>
      </c>
      <c r="C2936" s="2">
        <v>50</v>
      </c>
      <c r="D2936" s="1">
        <v>50</v>
      </c>
      <c r="E2936">
        <v>50</v>
      </c>
    </row>
    <row r="2937" spans="1:5" x14ac:dyDescent="0.25">
      <c r="A2937" s="138">
        <v>4942</v>
      </c>
      <c r="B2937" t="s">
        <v>13876</v>
      </c>
      <c r="C2937" s="2">
        <v>2</v>
      </c>
      <c r="D2937" s="1">
        <v>0.2</v>
      </c>
      <c r="E2937">
        <v>2</v>
      </c>
    </row>
    <row r="2938" spans="1:5" x14ac:dyDescent="0.25">
      <c r="A2938" s="138">
        <v>4943</v>
      </c>
      <c r="B2938" s="142" t="s">
        <v>13924</v>
      </c>
      <c r="C2938" s="2">
        <v>30</v>
      </c>
      <c r="D2938" s="1">
        <v>50</v>
      </c>
      <c r="E2938">
        <f>IF(C2938&gt;D2938,C2938,D2938)</f>
        <v>50</v>
      </c>
    </row>
    <row r="2939" spans="1:5" x14ac:dyDescent="0.25">
      <c r="A2939" s="138">
        <v>4944</v>
      </c>
      <c r="B2939" t="s">
        <v>13919</v>
      </c>
      <c r="C2939" s="2">
        <v>50</v>
      </c>
      <c r="D2939" s="1">
        <v>50</v>
      </c>
      <c r="E2939">
        <f>IF(C2939&gt;D2939,C2939,D2939)</f>
        <v>50</v>
      </c>
    </row>
    <row r="2940" spans="1:5" x14ac:dyDescent="0.25">
      <c r="A2940" s="138">
        <v>4945</v>
      </c>
      <c r="B2940" t="s">
        <v>13923</v>
      </c>
      <c r="C2940" s="2">
        <v>0.01</v>
      </c>
      <c r="D2940" s="1">
        <v>0.01</v>
      </c>
      <c r="E2940">
        <f t="shared" ref="E2940:E2975" si="66">IF(C2940&gt;D2940,C2940,D2940)</f>
        <v>0.01</v>
      </c>
    </row>
    <row r="2941" spans="1:5" x14ac:dyDescent="0.25">
      <c r="A2941" s="138">
        <v>4946</v>
      </c>
      <c r="B2941" t="s">
        <v>13929</v>
      </c>
      <c r="C2941" s="2">
        <v>2000</v>
      </c>
      <c r="D2941" s="1">
        <v>2000</v>
      </c>
      <c r="E2941">
        <f t="shared" si="66"/>
        <v>2000</v>
      </c>
    </row>
    <row r="2942" spans="1:5" x14ac:dyDescent="0.25">
      <c r="A2942" s="138">
        <v>4947</v>
      </c>
      <c r="B2942" t="s">
        <v>13930</v>
      </c>
      <c r="C2942" s="2">
        <v>60</v>
      </c>
      <c r="D2942" s="1">
        <v>60</v>
      </c>
      <c r="E2942" t="s">
        <v>13246</v>
      </c>
    </row>
    <row r="2943" spans="1:5" x14ac:dyDescent="0.25">
      <c r="A2943" s="138">
        <v>4948</v>
      </c>
      <c r="B2943" t="s">
        <v>13931</v>
      </c>
      <c r="C2943" s="2">
        <v>5</v>
      </c>
      <c r="D2943" s="1">
        <v>5</v>
      </c>
      <c r="E2943">
        <f t="shared" si="66"/>
        <v>5</v>
      </c>
    </row>
    <row r="2944" spans="1:5" x14ac:dyDescent="0.25">
      <c r="A2944" s="138">
        <v>4949</v>
      </c>
      <c r="B2944" t="s">
        <v>13932</v>
      </c>
      <c r="D2944" s="1"/>
      <c r="E2944" t="s">
        <v>22</v>
      </c>
    </row>
    <row r="2945" spans="1:5" x14ac:dyDescent="0.25">
      <c r="A2945" s="138">
        <v>4950</v>
      </c>
      <c r="B2945" t="s">
        <v>13933</v>
      </c>
      <c r="C2945" s="2">
        <v>50</v>
      </c>
      <c r="D2945" s="1">
        <v>50</v>
      </c>
      <c r="E2945" t="s">
        <v>13246</v>
      </c>
    </row>
    <row r="2946" spans="1:5" x14ac:dyDescent="0.25">
      <c r="A2946" s="138">
        <v>4951</v>
      </c>
      <c r="B2946" t="s">
        <v>13934</v>
      </c>
      <c r="D2946" s="1"/>
      <c r="E2946" t="s">
        <v>13246</v>
      </c>
    </row>
    <row r="2947" spans="1:5" x14ac:dyDescent="0.25">
      <c r="A2947" s="138">
        <v>4952</v>
      </c>
      <c r="B2947" t="s">
        <v>13935</v>
      </c>
      <c r="D2947" s="1"/>
      <c r="E2947" t="s">
        <v>13246</v>
      </c>
    </row>
    <row r="2948" spans="1:5" x14ac:dyDescent="0.25">
      <c r="A2948" s="138">
        <v>4953</v>
      </c>
      <c r="B2948" t="s">
        <v>13936</v>
      </c>
      <c r="D2948" s="1"/>
      <c r="E2948" t="s">
        <v>13246</v>
      </c>
    </row>
    <row r="2949" spans="1:5" x14ac:dyDescent="0.25">
      <c r="A2949" s="138">
        <v>4954</v>
      </c>
      <c r="B2949" t="s">
        <v>13937</v>
      </c>
      <c r="D2949" s="1"/>
      <c r="E2949" t="s">
        <v>13246</v>
      </c>
    </row>
    <row r="2950" spans="1:5" x14ac:dyDescent="0.25">
      <c r="A2950" s="138">
        <v>4955</v>
      </c>
      <c r="B2950" t="s">
        <v>13938</v>
      </c>
      <c r="D2950" s="1"/>
      <c r="E2950" t="s">
        <v>13246</v>
      </c>
    </row>
    <row r="2951" spans="1:5" x14ac:dyDescent="0.25">
      <c r="A2951" s="138">
        <v>4956</v>
      </c>
      <c r="B2951" t="s">
        <v>13939</v>
      </c>
      <c r="D2951" s="1"/>
      <c r="E2951" t="s">
        <v>13246</v>
      </c>
    </row>
    <row r="2952" spans="1:5" x14ac:dyDescent="0.25">
      <c r="A2952" s="138">
        <v>4957</v>
      </c>
      <c r="B2952" t="s">
        <v>13940</v>
      </c>
      <c r="D2952" s="1"/>
      <c r="E2952" t="s">
        <v>13246</v>
      </c>
    </row>
    <row r="2953" spans="1:5" x14ac:dyDescent="0.25">
      <c r="A2953" s="138">
        <v>4958</v>
      </c>
      <c r="B2953" t="s">
        <v>13941</v>
      </c>
      <c r="D2953" s="1"/>
      <c r="E2953" t="s">
        <v>22</v>
      </c>
    </row>
    <row r="2954" spans="1:5" x14ac:dyDescent="0.25">
      <c r="A2954" s="138">
        <v>4959</v>
      </c>
      <c r="B2954" t="s">
        <v>13942</v>
      </c>
      <c r="C2954" s="2">
        <v>0.2</v>
      </c>
      <c r="D2954" s="1">
        <v>0.2</v>
      </c>
      <c r="E2954">
        <f t="shared" si="66"/>
        <v>0.2</v>
      </c>
    </row>
    <row r="2955" spans="1:5" x14ac:dyDescent="0.25">
      <c r="A2955" s="138">
        <v>4960</v>
      </c>
      <c r="B2955" t="s">
        <v>13943</v>
      </c>
      <c r="D2955" s="1">
        <v>24</v>
      </c>
      <c r="E2955">
        <f t="shared" si="66"/>
        <v>24</v>
      </c>
    </row>
    <row r="2956" spans="1:5" x14ac:dyDescent="0.25">
      <c r="A2956" s="138">
        <v>4961</v>
      </c>
      <c r="B2956" t="s">
        <v>13944</v>
      </c>
      <c r="C2956" s="2">
        <v>0.01</v>
      </c>
      <c r="D2956" s="1">
        <v>0.01</v>
      </c>
      <c r="E2956">
        <f t="shared" si="66"/>
        <v>0.01</v>
      </c>
    </row>
    <row r="2957" spans="1:5" x14ac:dyDescent="0.25">
      <c r="A2957" s="138">
        <v>4962</v>
      </c>
      <c r="B2957" t="s">
        <v>13945</v>
      </c>
      <c r="D2957" s="1"/>
      <c r="E2957" t="s">
        <v>13246</v>
      </c>
    </row>
    <row r="2958" spans="1:5" x14ac:dyDescent="0.25">
      <c r="A2958" s="138">
        <v>4963</v>
      </c>
      <c r="B2958" t="s">
        <v>13946</v>
      </c>
      <c r="D2958" s="1"/>
      <c r="E2958" t="s">
        <v>13246</v>
      </c>
    </row>
    <row r="2959" spans="1:5" x14ac:dyDescent="0.25">
      <c r="A2959" s="138">
        <v>4964</v>
      </c>
      <c r="B2959" t="s">
        <v>13947</v>
      </c>
      <c r="D2959" s="1"/>
      <c r="E2959" t="s">
        <v>22</v>
      </c>
    </row>
    <row r="2960" spans="1:5" x14ac:dyDescent="0.25">
      <c r="A2960" s="138">
        <v>4965</v>
      </c>
      <c r="B2960" t="s">
        <v>13948</v>
      </c>
      <c r="C2960" s="2">
        <v>22</v>
      </c>
      <c r="D2960" s="1">
        <v>22</v>
      </c>
      <c r="E2960">
        <f t="shared" si="66"/>
        <v>22</v>
      </c>
    </row>
    <row r="2961" spans="1:5" x14ac:dyDescent="0.25">
      <c r="A2961" s="138">
        <v>4966</v>
      </c>
      <c r="B2961" t="s">
        <v>13949</v>
      </c>
      <c r="C2961" s="2">
        <v>2</v>
      </c>
      <c r="D2961" s="1">
        <v>2</v>
      </c>
      <c r="E2961">
        <f t="shared" si="66"/>
        <v>2</v>
      </c>
    </row>
    <row r="2962" spans="1:5" x14ac:dyDescent="0.25">
      <c r="A2962" s="138">
        <v>4967</v>
      </c>
      <c r="B2962" t="s">
        <v>13950</v>
      </c>
      <c r="D2962" s="1"/>
      <c r="E2962" t="s">
        <v>22</v>
      </c>
    </row>
    <row r="2963" spans="1:5" x14ac:dyDescent="0.25">
      <c r="A2963" s="138">
        <v>4968</v>
      </c>
      <c r="B2963" t="s">
        <v>13951</v>
      </c>
      <c r="D2963" s="1"/>
      <c r="E2963" t="s">
        <v>13246</v>
      </c>
    </row>
    <row r="2964" spans="1:5" x14ac:dyDescent="0.25">
      <c r="A2964" s="138">
        <v>4969</v>
      </c>
      <c r="B2964" t="s">
        <v>13952</v>
      </c>
      <c r="C2964" s="2">
        <v>1000</v>
      </c>
      <c r="D2964" s="1">
        <v>1000</v>
      </c>
      <c r="E2964" t="s">
        <v>11529</v>
      </c>
    </row>
    <row r="2965" spans="1:5" x14ac:dyDescent="0.25">
      <c r="A2965" s="138">
        <v>4970</v>
      </c>
      <c r="B2965" t="s">
        <v>13953</v>
      </c>
      <c r="D2965" s="1"/>
      <c r="E2965" t="s">
        <v>22</v>
      </c>
    </row>
    <row r="2966" spans="1:5" x14ac:dyDescent="0.25">
      <c r="A2966" s="138">
        <v>4971</v>
      </c>
      <c r="B2966" t="s">
        <v>13954</v>
      </c>
      <c r="C2966" s="2">
        <v>20</v>
      </c>
      <c r="D2966" s="1">
        <v>20</v>
      </c>
      <c r="E2966">
        <f t="shared" si="66"/>
        <v>20</v>
      </c>
    </row>
    <row r="2967" spans="1:5" x14ac:dyDescent="0.25">
      <c r="A2967" s="138">
        <v>4972</v>
      </c>
      <c r="B2967" t="s">
        <v>13955</v>
      </c>
      <c r="C2967" s="2">
        <v>1</v>
      </c>
      <c r="D2967" s="1">
        <v>1</v>
      </c>
      <c r="E2967">
        <f t="shared" si="66"/>
        <v>1</v>
      </c>
    </row>
    <row r="2968" spans="1:5" x14ac:dyDescent="0.25">
      <c r="A2968" s="138">
        <v>4973</v>
      </c>
      <c r="B2968" t="s">
        <v>13956</v>
      </c>
      <c r="C2968" s="2">
        <v>2E-3</v>
      </c>
      <c r="D2968" s="1">
        <v>2E-3</v>
      </c>
      <c r="E2968">
        <f t="shared" si="66"/>
        <v>2E-3</v>
      </c>
    </row>
    <row r="2969" spans="1:5" x14ac:dyDescent="0.25">
      <c r="A2969" s="138">
        <v>4974</v>
      </c>
      <c r="B2969" t="s">
        <v>13957</v>
      </c>
      <c r="D2969" s="1">
        <v>2</v>
      </c>
      <c r="E2969">
        <f t="shared" si="66"/>
        <v>2</v>
      </c>
    </row>
    <row r="2970" spans="1:5" x14ac:dyDescent="0.25">
      <c r="A2970" s="138">
        <v>4975</v>
      </c>
      <c r="B2970" t="s">
        <v>13958</v>
      </c>
      <c r="C2970" s="2">
        <v>200</v>
      </c>
      <c r="D2970" s="1">
        <v>200</v>
      </c>
      <c r="E2970" t="s">
        <v>13246</v>
      </c>
    </row>
    <row r="2971" spans="1:5" x14ac:dyDescent="0.25">
      <c r="A2971" s="138">
        <v>4976</v>
      </c>
      <c r="B2971" t="s">
        <v>13959</v>
      </c>
      <c r="C2971" s="2">
        <v>50</v>
      </c>
      <c r="D2971" s="1">
        <v>50</v>
      </c>
      <c r="E2971" t="s">
        <v>13249</v>
      </c>
    </row>
    <row r="2972" spans="1:5" x14ac:dyDescent="0.25">
      <c r="A2972" s="138">
        <v>4977</v>
      </c>
      <c r="B2972" t="s">
        <v>13960</v>
      </c>
      <c r="C2972" s="2">
        <v>5</v>
      </c>
      <c r="D2972" s="1">
        <v>5</v>
      </c>
      <c r="E2972">
        <f t="shared" si="66"/>
        <v>5</v>
      </c>
    </row>
    <row r="2973" spans="1:5" x14ac:dyDescent="0.25">
      <c r="A2973" s="138">
        <v>4978</v>
      </c>
      <c r="B2973" t="s">
        <v>13961</v>
      </c>
      <c r="C2973" s="2">
        <v>30</v>
      </c>
      <c r="D2973" s="1">
        <v>30</v>
      </c>
      <c r="E2973" t="s">
        <v>13246</v>
      </c>
    </row>
    <row r="2974" spans="1:5" x14ac:dyDescent="0.25">
      <c r="A2974" s="138">
        <v>4979</v>
      </c>
      <c r="B2974" t="s">
        <v>13962</v>
      </c>
      <c r="C2974" s="2">
        <v>5.0000000000000001E-3</v>
      </c>
      <c r="D2974" s="1">
        <v>5.0000000000000001E-3</v>
      </c>
      <c r="E2974">
        <f t="shared" si="66"/>
        <v>5.0000000000000001E-3</v>
      </c>
    </row>
    <row r="2975" spans="1:5" x14ac:dyDescent="0.25">
      <c r="A2975" s="138">
        <v>4980</v>
      </c>
      <c r="B2975" t="s">
        <v>13963</v>
      </c>
      <c r="C2975" s="2">
        <v>0.05</v>
      </c>
      <c r="D2975" s="1">
        <v>0.05</v>
      </c>
      <c r="E2975">
        <f t="shared" si="66"/>
        <v>0.05</v>
      </c>
    </row>
    <row r="2976" spans="1:5" x14ac:dyDescent="0.25">
      <c r="A2976" s="138">
        <v>4981</v>
      </c>
      <c r="B2976" t="s">
        <v>14055</v>
      </c>
      <c r="C2976" s="2">
        <v>25</v>
      </c>
      <c r="D2976" s="1">
        <v>5</v>
      </c>
      <c r="E2976">
        <v>25</v>
      </c>
    </row>
    <row r="2977" spans="1:5" x14ac:dyDescent="0.25">
      <c r="A2977" s="138">
        <v>4982</v>
      </c>
      <c r="B2977" t="s">
        <v>14056</v>
      </c>
      <c r="C2977" s="2">
        <v>0.5</v>
      </c>
      <c r="D2977" s="1">
        <v>0.1</v>
      </c>
      <c r="E2977">
        <v>0.5</v>
      </c>
    </row>
    <row r="2978" spans="1:5" x14ac:dyDescent="0.25">
      <c r="A2978" s="138">
        <v>4983</v>
      </c>
      <c r="B2978" t="s">
        <v>14057</v>
      </c>
      <c r="C2978" s="2">
        <v>1</v>
      </c>
      <c r="D2978" s="1">
        <v>1</v>
      </c>
      <c r="E2978">
        <v>1</v>
      </c>
    </row>
    <row r="2979" spans="1:5" x14ac:dyDescent="0.25">
      <c r="A2979" s="138">
        <v>4984</v>
      </c>
      <c r="B2979" t="s">
        <v>14058</v>
      </c>
      <c r="C2979" s="2">
        <v>20</v>
      </c>
      <c r="D2979" s="1">
        <v>20</v>
      </c>
      <c r="E2979">
        <v>20</v>
      </c>
    </row>
    <row r="2980" spans="1:5" x14ac:dyDescent="0.25">
      <c r="A2980" s="138">
        <v>4985</v>
      </c>
      <c r="B2980" t="s">
        <v>14060</v>
      </c>
      <c r="C2980" s="2">
        <v>20</v>
      </c>
      <c r="D2980" s="1">
        <v>20</v>
      </c>
      <c r="E2980">
        <v>20</v>
      </c>
    </row>
    <row r="2981" spans="1:5" x14ac:dyDescent="0.25">
      <c r="A2981" s="138">
        <v>4986</v>
      </c>
      <c r="B2981" t="s">
        <v>14062</v>
      </c>
      <c r="C2981" s="2">
        <v>500</v>
      </c>
      <c r="D2981" s="1">
        <v>500</v>
      </c>
      <c r="E2981">
        <v>500</v>
      </c>
    </row>
    <row r="2982" spans="1:5" x14ac:dyDescent="0.25">
      <c r="A2982" s="138">
        <v>4991</v>
      </c>
      <c r="B2982" t="s">
        <v>14066</v>
      </c>
      <c r="C2982" s="2" t="s">
        <v>22</v>
      </c>
      <c r="D2982" s="1" t="s">
        <v>22</v>
      </c>
      <c r="E2982" t="s">
        <v>22</v>
      </c>
    </row>
    <row r="2983" spans="1:5" x14ac:dyDescent="0.25">
      <c r="A2983" s="138">
        <v>4992</v>
      </c>
      <c r="B2983" s="142" t="s">
        <v>14068</v>
      </c>
      <c r="C2983" s="2">
        <v>170</v>
      </c>
      <c r="D2983" s="1">
        <v>170</v>
      </c>
      <c r="E2983" t="s">
        <v>13246</v>
      </c>
    </row>
    <row r="2984" spans="1:5" x14ac:dyDescent="0.25">
      <c r="A2984" s="138">
        <v>5000</v>
      </c>
      <c r="B2984" t="s">
        <v>14069</v>
      </c>
      <c r="C2984" s="2">
        <v>1424</v>
      </c>
      <c r="D2984" s="1">
        <v>1424</v>
      </c>
      <c r="E2984" t="s">
        <v>13246</v>
      </c>
    </row>
    <row r="2985" spans="1:5" x14ac:dyDescent="0.25">
      <c r="A2985" s="138">
        <v>5003</v>
      </c>
      <c r="B2985" t="s">
        <v>14070</v>
      </c>
      <c r="C2985" s="2">
        <v>0.5</v>
      </c>
      <c r="D2985" s="1">
        <v>0.5</v>
      </c>
      <c r="E2985">
        <f t="shared" ref="E2985:E2990" si="67">IF(C2985&gt;D2985,C2985,D2985)</f>
        <v>0.5</v>
      </c>
    </row>
    <row r="2986" spans="1:5" x14ac:dyDescent="0.25">
      <c r="A2986" s="138">
        <v>5004</v>
      </c>
      <c r="B2986" t="s">
        <v>14077</v>
      </c>
      <c r="C2986" s="2">
        <v>0.1</v>
      </c>
      <c r="D2986" s="1">
        <v>0.1</v>
      </c>
      <c r="E2986">
        <f t="shared" si="67"/>
        <v>0.1</v>
      </c>
    </row>
    <row r="2987" spans="1:5" x14ac:dyDescent="0.25">
      <c r="A2987" s="138">
        <v>5005</v>
      </c>
      <c r="B2987" t="s">
        <v>14076</v>
      </c>
      <c r="C2987" s="2">
        <v>0.3</v>
      </c>
      <c r="D2987" s="1">
        <v>0.3</v>
      </c>
      <c r="E2987">
        <f t="shared" si="67"/>
        <v>0.3</v>
      </c>
    </row>
    <row r="2988" spans="1:5" x14ac:dyDescent="0.25">
      <c r="A2988" s="138">
        <v>5006</v>
      </c>
      <c r="B2988" t="s">
        <v>14075</v>
      </c>
      <c r="C2988" s="2">
        <v>0.1</v>
      </c>
      <c r="D2988" s="1">
        <v>0.1</v>
      </c>
      <c r="E2988">
        <f t="shared" si="67"/>
        <v>0.1</v>
      </c>
    </row>
    <row r="2989" spans="1:5" x14ac:dyDescent="0.25">
      <c r="A2989" s="138">
        <v>5010</v>
      </c>
      <c r="B2989" t="s">
        <v>14072</v>
      </c>
      <c r="C2989" s="2">
        <v>7</v>
      </c>
      <c r="D2989" s="1">
        <v>7</v>
      </c>
      <c r="E2989">
        <f t="shared" si="67"/>
        <v>7</v>
      </c>
    </row>
    <row r="2990" spans="1:5" x14ac:dyDescent="0.25">
      <c r="A2990" s="138">
        <v>5012</v>
      </c>
      <c r="B2990" t="s">
        <v>14074</v>
      </c>
      <c r="C2990" s="2">
        <v>10</v>
      </c>
      <c r="D2990" s="1">
        <v>10</v>
      </c>
      <c r="E2990">
        <f t="shared" si="67"/>
        <v>10</v>
      </c>
    </row>
    <row r="2991" spans="1:5" x14ac:dyDescent="0.25">
      <c r="A2991" s="138">
        <v>5021</v>
      </c>
      <c r="B2991" s="228" t="s">
        <v>14276</v>
      </c>
      <c r="C2991" s="2">
        <v>0.2</v>
      </c>
      <c r="D2991" s="1">
        <v>0.2</v>
      </c>
      <c r="E2991">
        <f>IF(C2991&gt;D2991,C2991,D2991)</f>
        <v>0.2</v>
      </c>
    </row>
    <row r="2992" spans="1:5" x14ac:dyDescent="0.25">
      <c r="A2992" s="138">
        <v>5022</v>
      </c>
      <c r="B2992" t="s">
        <v>14277</v>
      </c>
      <c r="C2992" s="2">
        <v>0.2</v>
      </c>
      <c r="D2992" s="1">
        <v>0.2</v>
      </c>
      <c r="E2992">
        <f t="shared" ref="E2992:E3005" si="68">IF(C2992&gt;D2992,C2992,D2992)</f>
        <v>0.2</v>
      </c>
    </row>
    <row r="2993" spans="1:5" x14ac:dyDescent="0.25">
      <c r="A2993" s="138">
        <v>5027</v>
      </c>
      <c r="B2993" t="s">
        <v>14278</v>
      </c>
      <c r="C2993" s="2">
        <v>230</v>
      </c>
      <c r="D2993" s="1">
        <v>60</v>
      </c>
      <c r="E2993" t="s">
        <v>13246</v>
      </c>
    </row>
    <row r="2994" spans="1:5" x14ac:dyDescent="0.25">
      <c r="A2994" s="138">
        <v>5028</v>
      </c>
      <c r="B2994" t="s">
        <v>14279</v>
      </c>
      <c r="C2994" s="2">
        <v>75</v>
      </c>
      <c r="D2994" s="1">
        <v>7</v>
      </c>
      <c r="E2994" t="s">
        <v>13246</v>
      </c>
    </row>
    <row r="2995" spans="1:5" x14ac:dyDescent="0.25">
      <c r="A2995" s="138">
        <v>5029</v>
      </c>
      <c r="B2995" t="s">
        <v>14280</v>
      </c>
      <c r="D2995" s="1"/>
      <c r="E2995" t="s">
        <v>22</v>
      </c>
    </row>
    <row r="2996" spans="1:5" x14ac:dyDescent="0.25">
      <c r="A2996" s="138">
        <v>5030</v>
      </c>
      <c r="B2996" t="s">
        <v>14281</v>
      </c>
      <c r="C2996" s="2">
        <v>5</v>
      </c>
      <c r="D2996" s="1">
        <v>5</v>
      </c>
      <c r="E2996">
        <f t="shared" ref="E2996:E2998" si="69">IF(C2996&gt;D2996,C2996,D2996)</f>
        <v>5</v>
      </c>
    </row>
    <row r="2997" spans="1:5" x14ac:dyDescent="0.25">
      <c r="A2997" s="138">
        <v>5035</v>
      </c>
      <c r="B2997" t="s">
        <v>14282</v>
      </c>
      <c r="C2997" s="2">
        <v>7</v>
      </c>
      <c r="D2997" s="1">
        <v>7</v>
      </c>
      <c r="E2997">
        <f t="shared" si="69"/>
        <v>7</v>
      </c>
    </row>
    <row r="2998" spans="1:5" x14ac:dyDescent="0.25">
      <c r="A2998" s="138">
        <v>5038</v>
      </c>
      <c r="B2998" t="s">
        <v>14283</v>
      </c>
      <c r="C2998" s="2">
        <v>1</v>
      </c>
      <c r="D2998" s="1">
        <v>1</v>
      </c>
      <c r="E2998">
        <f t="shared" si="69"/>
        <v>1</v>
      </c>
    </row>
    <row r="2999" spans="1:5" x14ac:dyDescent="0.25">
      <c r="A2999" s="138">
        <v>5040</v>
      </c>
      <c r="B2999" t="s">
        <v>14284</v>
      </c>
      <c r="C2999" s="2">
        <v>315</v>
      </c>
      <c r="D2999" s="1">
        <v>280</v>
      </c>
      <c r="E2999" t="s">
        <v>13246</v>
      </c>
    </row>
    <row r="3000" spans="1:5" x14ac:dyDescent="0.25">
      <c r="A3000" s="138">
        <v>5042</v>
      </c>
      <c r="B3000" t="s">
        <v>14285</v>
      </c>
      <c r="C3000" s="2">
        <v>100</v>
      </c>
      <c r="D3000" s="1">
        <v>100</v>
      </c>
      <c r="E3000" t="s">
        <v>13246</v>
      </c>
    </row>
    <row r="3001" spans="1:5" x14ac:dyDescent="0.25">
      <c r="A3001" s="138">
        <v>5044</v>
      </c>
      <c r="B3001" t="s">
        <v>14286</v>
      </c>
      <c r="C3001" s="2">
        <v>6000</v>
      </c>
      <c r="D3001" s="1"/>
      <c r="E3001">
        <f t="shared" si="68"/>
        <v>6000</v>
      </c>
    </row>
    <row r="3002" spans="1:5" x14ac:dyDescent="0.25">
      <c r="A3002" s="138">
        <v>5045</v>
      </c>
      <c r="B3002" t="s">
        <v>14287</v>
      </c>
      <c r="C3002" s="2">
        <v>1000</v>
      </c>
      <c r="D3002" s="1"/>
      <c r="E3002">
        <f t="shared" si="68"/>
        <v>1000</v>
      </c>
    </row>
    <row r="3003" spans="1:5" x14ac:dyDescent="0.25">
      <c r="A3003" s="138">
        <v>5046</v>
      </c>
      <c r="B3003" t="s">
        <v>14288</v>
      </c>
      <c r="C3003" s="2">
        <v>3.5</v>
      </c>
      <c r="D3003" s="1"/>
      <c r="E3003">
        <f t="shared" si="68"/>
        <v>3.5</v>
      </c>
    </row>
    <row r="3004" spans="1:5" x14ac:dyDescent="0.25">
      <c r="A3004" s="138">
        <v>5047</v>
      </c>
      <c r="B3004" t="s">
        <v>14289</v>
      </c>
      <c r="C3004" s="2">
        <v>400</v>
      </c>
      <c r="D3004" s="1"/>
      <c r="E3004">
        <f t="shared" si="68"/>
        <v>400</v>
      </c>
    </row>
    <row r="3005" spans="1:5" x14ac:dyDescent="0.25">
      <c r="A3005" s="138">
        <v>5048</v>
      </c>
      <c r="B3005" t="s">
        <v>14290</v>
      </c>
      <c r="C3005" s="2">
        <v>620</v>
      </c>
      <c r="D3005" s="1"/>
      <c r="E3005">
        <f t="shared" si="68"/>
        <v>620</v>
      </c>
    </row>
    <row r="3006" spans="1:5" x14ac:dyDescent="0.25">
      <c r="A3006" t="s">
        <v>22</v>
      </c>
      <c r="B3006" s="144" t="s">
        <v>1757</v>
      </c>
      <c r="E3006" s="1">
        <f t="shared" si="58"/>
        <v>0</v>
      </c>
    </row>
    <row r="3007" spans="1:5" x14ac:dyDescent="0.25">
      <c r="A3007" t="s">
        <v>22</v>
      </c>
      <c r="B3007" s="142" t="s">
        <v>1758</v>
      </c>
      <c r="C3007" s="2">
        <v>5.04</v>
      </c>
      <c r="D3007" s="2">
        <v>4.88</v>
      </c>
      <c r="E3007" s="1">
        <f t="shared" si="58"/>
        <v>5.04</v>
      </c>
    </row>
    <row r="3008" spans="1:5" x14ac:dyDescent="0.25">
      <c r="A3008" t="s">
        <v>22</v>
      </c>
      <c r="B3008" s="142" t="s">
        <v>748</v>
      </c>
      <c r="D3008" s="2">
        <v>5.5</v>
      </c>
      <c r="E3008" s="1">
        <f t="shared" si="58"/>
        <v>5.5</v>
      </c>
    </row>
    <row r="3009" spans="1:5" x14ac:dyDescent="0.25">
      <c r="A3009" t="s">
        <v>22</v>
      </c>
      <c r="B3009" s="142" t="s">
        <v>1759</v>
      </c>
      <c r="D3009" s="2">
        <v>25</v>
      </c>
      <c r="E3009" s="1">
        <f t="shared" si="58"/>
        <v>25</v>
      </c>
    </row>
    <row r="3010" spans="1:5" x14ac:dyDescent="0.25">
      <c r="A3010" t="s">
        <v>22</v>
      </c>
      <c r="B3010" s="142" t="s">
        <v>1760</v>
      </c>
      <c r="D3010" s="2">
        <v>63.5</v>
      </c>
      <c r="E3010" s="1" t="s">
        <v>13303</v>
      </c>
    </row>
    <row r="3011" spans="1:5" x14ac:dyDescent="0.25">
      <c r="A3011" t="s">
        <v>22</v>
      </c>
      <c r="B3011" s="142" t="s">
        <v>1761</v>
      </c>
      <c r="D3011" s="2" t="s">
        <v>22</v>
      </c>
      <c r="E3011" s="1" t="str">
        <f t="shared" si="58"/>
        <v>N/A</v>
      </c>
    </row>
    <row r="3012" spans="1:5" x14ac:dyDescent="0.25">
      <c r="A3012" t="s">
        <v>22</v>
      </c>
      <c r="B3012" s="144" t="s">
        <v>1762</v>
      </c>
      <c r="C3012" s="2">
        <v>10.97</v>
      </c>
      <c r="D3012" s="2">
        <v>3.37</v>
      </c>
      <c r="E3012" s="1" t="s">
        <v>13246</v>
      </c>
    </row>
    <row r="3013" spans="1:5" x14ac:dyDescent="0.25">
      <c r="A3013" t="s">
        <v>22</v>
      </c>
      <c r="B3013" s="142" t="s">
        <v>1763</v>
      </c>
      <c r="C3013" s="2">
        <v>4.75</v>
      </c>
      <c r="D3013" s="2">
        <v>6.44</v>
      </c>
      <c r="E3013" s="1" t="s">
        <v>13246</v>
      </c>
    </row>
    <row r="3014" spans="1:5" x14ac:dyDescent="0.25">
      <c r="A3014" t="s">
        <v>22</v>
      </c>
      <c r="B3014" s="144" t="s">
        <v>1764</v>
      </c>
      <c r="C3014" s="2">
        <v>47.09</v>
      </c>
      <c r="D3014" s="2">
        <v>97.42</v>
      </c>
      <c r="E3014" s="1" t="s">
        <v>13246</v>
      </c>
    </row>
    <row r="3015" spans="1:5" x14ac:dyDescent="0.25">
      <c r="A3015" t="s">
        <v>22</v>
      </c>
      <c r="B3015" s="144" t="s">
        <v>1765</v>
      </c>
      <c r="D3015" s="2" t="s">
        <v>22</v>
      </c>
      <c r="E3015" s="1" t="s">
        <v>13246</v>
      </c>
    </row>
    <row r="3016" spans="1:5" x14ac:dyDescent="0.25">
      <c r="A3016" t="s">
        <v>22</v>
      </c>
      <c r="B3016" s="144" t="s">
        <v>1766</v>
      </c>
      <c r="D3016" s="2" t="s">
        <v>22</v>
      </c>
      <c r="E3016" s="1" t="s">
        <v>13246</v>
      </c>
    </row>
    <row r="3017" spans="1:5" x14ac:dyDescent="0.25">
      <c r="A3017" t="s">
        <v>22</v>
      </c>
      <c r="B3017" s="144" t="s">
        <v>1767</v>
      </c>
      <c r="D3017" s="2" t="s">
        <v>22</v>
      </c>
      <c r="E3017" s="1" t="s">
        <v>13246</v>
      </c>
    </row>
    <row r="3018" spans="1:5" x14ac:dyDescent="0.25">
      <c r="A3018" t="s">
        <v>22</v>
      </c>
      <c r="B3018" s="144" t="s">
        <v>1768</v>
      </c>
      <c r="D3018" s="2" t="s">
        <v>22</v>
      </c>
      <c r="E3018" s="1" t="s">
        <v>13246</v>
      </c>
    </row>
    <row r="3019" spans="1:5" x14ac:dyDescent="0.25">
      <c r="A3019" t="s">
        <v>22</v>
      </c>
      <c r="B3019" s="144" t="s">
        <v>1769</v>
      </c>
      <c r="D3019" s="2" t="s">
        <v>22</v>
      </c>
      <c r="E3019" s="1" t="s">
        <v>13246</v>
      </c>
    </row>
    <row r="3020" spans="1:5" x14ac:dyDescent="0.25">
      <c r="A3020" t="s">
        <v>22</v>
      </c>
      <c r="B3020" s="144" t="s">
        <v>1770</v>
      </c>
      <c r="D3020" s="2" t="s">
        <v>22</v>
      </c>
      <c r="E3020" s="1" t="s">
        <v>13246</v>
      </c>
    </row>
    <row r="3021" spans="1:5" x14ac:dyDescent="0.25">
      <c r="A3021" t="s">
        <v>22</v>
      </c>
      <c r="B3021" s="144" t="s">
        <v>1771</v>
      </c>
      <c r="D3021" s="2" t="s">
        <v>22</v>
      </c>
      <c r="E3021" s="1" t="s">
        <v>13246</v>
      </c>
    </row>
    <row r="3022" spans="1:5" x14ac:dyDescent="0.25">
      <c r="A3022" t="s">
        <v>22</v>
      </c>
      <c r="B3022" s="144" t="s">
        <v>1772</v>
      </c>
      <c r="D3022" s="2" t="s">
        <v>22</v>
      </c>
      <c r="E3022" s="1" t="s">
        <v>13246</v>
      </c>
    </row>
    <row r="3023" spans="1:5" x14ac:dyDescent="0.25">
      <c r="A3023" t="s">
        <v>22</v>
      </c>
      <c r="B3023" s="144" t="s">
        <v>1773</v>
      </c>
      <c r="D3023" s="2" t="s">
        <v>22</v>
      </c>
      <c r="E3023" s="1" t="s">
        <v>13246</v>
      </c>
    </row>
    <row r="3024" spans="1:5" x14ac:dyDescent="0.25">
      <c r="A3024" t="s">
        <v>22</v>
      </c>
      <c r="B3024" s="144" t="s">
        <v>1774</v>
      </c>
      <c r="D3024" s="2" t="s">
        <v>22</v>
      </c>
      <c r="E3024" s="1" t="s">
        <v>13246</v>
      </c>
    </row>
    <row r="3025" spans="1:5" x14ac:dyDescent="0.25">
      <c r="A3025" t="s">
        <v>22</v>
      </c>
      <c r="B3025" s="142" t="s">
        <v>1775</v>
      </c>
      <c r="D3025" s="2" t="s">
        <v>22</v>
      </c>
      <c r="E3025" s="1" t="s">
        <v>13246</v>
      </c>
    </row>
    <row r="3026" spans="1:5" x14ac:dyDescent="0.25">
      <c r="A3026" t="s">
        <v>22</v>
      </c>
      <c r="B3026" s="142" t="s">
        <v>1776</v>
      </c>
      <c r="D3026" s="2" t="s">
        <v>22</v>
      </c>
      <c r="E3026" s="1" t="s">
        <v>13246</v>
      </c>
    </row>
    <row r="3027" spans="1:5" x14ac:dyDescent="0.25">
      <c r="A3027" t="s">
        <v>22</v>
      </c>
      <c r="B3027" s="142" t="s">
        <v>1777</v>
      </c>
      <c r="D3027" s="2" t="s">
        <v>22</v>
      </c>
      <c r="E3027" s="1" t="s">
        <v>13246</v>
      </c>
    </row>
    <row r="3028" spans="1:5" x14ac:dyDescent="0.25">
      <c r="A3028" t="s">
        <v>22</v>
      </c>
      <c r="B3028" s="142" t="s">
        <v>13215</v>
      </c>
      <c r="D3028" s="2" t="s">
        <v>22</v>
      </c>
      <c r="E3028" s="1" t="s">
        <v>13246</v>
      </c>
    </row>
    <row r="3029" spans="1:5" x14ac:dyDescent="0.25">
      <c r="A3029" t="s">
        <v>22</v>
      </c>
      <c r="B3029" s="142" t="s">
        <v>13216</v>
      </c>
      <c r="D3029" s="2" t="s">
        <v>22</v>
      </c>
      <c r="E3029" s="1" t="s">
        <v>13246</v>
      </c>
    </row>
    <row r="3030" spans="1:5" x14ac:dyDescent="0.25">
      <c r="A3030" t="s">
        <v>22</v>
      </c>
      <c r="B3030" s="142" t="s">
        <v>1778</v>
      </c>
      <c r="D3030" s="2" t="s">
        <v>22</v>
      </c>
      <c r="E3030" s="1" t="s">
        <v>13246</v>
      </c>
    </row>
    <row r="3031" spans="1:5" x14ac:dyDescent="0.25">
      <c r="A3031" t="s">
        <v>22</v>
      </c>
      <c r="B3031" s="144" t="s">
        <v>1779</v>
      </c>
      <c r="D3031" s="2" t="s">
        <v>22</v>
      </c>
      <c r="E3031" s="1" t="s">
        <v>13246</v>
      </c>
    </row>
    <row r="3032" spans="1:5" x14ac:dyDescent="0.25">
      <c r="A3032" t="s">
        <v>22</v>
      </c>
      <c r="B3032" s="144" t="s">
        <v>1780</v>
      </c>
      <c r="D3032" s="2" t="s">
        <v>22</v>
      </c>
      <c r="E3032" s="1" t="s">
        <v>13246</v>
      </c>
    </row>
    <row r="3033" spans="1:5" x14ac:dyDescent="0.25">
      <c r="A3033" t="s">
        <v>22</v>
      </c>
      <c r="B3033" s="144" t="s">
        <v>1781</v>
      </c>
      <c r="D3033" s="2" t="s">
        <v>22</v>
      </c>
      <c r="E3033" s="1" t="s">
        <v>13246</v>
      </c>
    </row>
    <row r="3034" spans="1:5" x14ac:dyDescent="0.25">
      <c r="A3034" t="s">
        <v>22</v>
      </c>
      <c r="B3034" s="144" t="s">
        <v>1782</v>
      </c>
      <c r="D3034" s="2" t="s">
        <v>22</v>
      </c>
      <c r="E3034" s="1" t="s">
        <v>13246</v>
      </c>
    </row>
    <row r="3035" spans="1:5" x14ac:dyDescent="0.25">
      <c r="A3035" t="s">
        <v>22</v>
      </c>
      <c r="B3035" s="144" t="s">
        <v>1783</v>
      </c>
      <c r="D3035" s="2" t="s">
        <v>22</v>
      </c>
      <c r="E3035" s="1" t="s">
        <v>13246</v>
      </c>
    </row>
    <row r="3036" spans="1:5" x14ac:dyDescent="0.25">
      <c r="A3036" t="s">
        <v>22</v>
      </c>
      <c r="B3036" s="144" t="s">
        <v>1784</v>
      </c>
      <c r="D3036" s="2" t="s">
        <v>22</v>
      </c>
      <c r="E3036" s="1" t="s">
        <v>13246</v>
      </c>
    </row>
    <row r="3037" spans="1:5" x14ac:dyDescent="0.25">
      <c r="A3037" t="s">
        <v>22</v>
      </c>
      <c r="B3037" s="144" t="s">
        <v>1785</v>
      </c>
      <c r="D3037" s="2" t="s">
        <v>22</v>
      </c>
      <c r="E3037" s="1" t="s">
        <v>13246</v>
      </c>
    </row>
    <row r="3038" spans="1:5" x14ac:dyDescent="0.25">
      <c r="A3038" t="s">
        <v>22</v>
      </c>
      <c r="B3038" s="144" t="s">
        <v>1786</v>
      </c>
      <c r="D3038" s="2" t="s">
        <v>22</v>
      </c>
      <c r="E3038" s="1" t="s">
        <v>13246</v>
      </c>
    </row>
    <row r="3039" spans="1:5" x14ac:dyDescent="0.25">
      <c r="A3039" t="s">
        <v>22</v>
      </c>
      <c r="B3039" s="144" t="s">
        <v>1787</v>
      </c>
      <c r="D3039" s="2" t="s">
        <v>22</v>
      </c>
      <c r="E3039" s="1" t="s">
        <v>13246</v>
      </c>
    </row>
    <row r="3040" spans="1:5" x14ac:dyDescent="0.25">
      <c r="A3040" t="s">
        <v>22</v>
      </c>
      <c r="B3040" s="144" t="s">
        <v>1788</v>
      </c>
      <c r="D3040" s="2" t="s">
        <v>22</v>
      </c>
      <c r="E3040" s="1" t="s">
        <v>13246</v>
      </c>
    </row>
    <row r="3041" spans="1:5" x14ac:dyDescent="0.25">
      <c r="A3041" t="s">
        <v>22</v>
      </c>
      <c r="B3041" s="144" t="s">
        <v>1789</v>
      </c>
      <c r="D3041" s="2" t="s">
        <v>22</v>
      </c>
      <c r="E3041" s="1" t="s">
        <v>13246</v>
      </c>
    </row>
    <row r="3042" spans="1:5" x14ac:dyDescent="0.25">
      <c r="A3042" t="s">
        <v>22</v>
      </c>
      <c r="B3042" s="144" t="s">
        <v>1790</v>
      </c>
      <c r="D3042" s="2" t="s">
        <v>22</v>
      </c>
      <c r="E3042" s="1" t="s">
        <v>13246</v>
      </c>
    </row>
    <row r="3043" spans="1:5" x14ac:dyDescent="0.25">
      <c r="A3043" t="s">
        <v>22</v>
      </c>
      <c r="B3043" s="144" t="s">
        <v>1791</v>
      </c>
      <c r="D3043" s="2" t="s">
        <v>22</v>
      </c>
      <c r="E3043" s="1" t="s">
        <v>13246</v>
      </c>
    </row>
    <row r="3044" spans="1:5" x14ac:dyDescent="0.25">
      <c r="A3044" t="s">
        <v>22</v>
      </c>
      <c r="B3044" s="144" t="s">
        <v>1792</v>
      </c>
      <c r="D3044" s="2" t="s">
        <v>22</v>
      </c>
      <c r="E3044" s="1" t="s">
        <v>13246</v>
      </c>
    </row>
    <row r="3045" spans="1:5" x14ac:dyDescent="0.25">
      <c r="A3045" t="s">
        <v>22</v>
      </c>
      <c r="B3045" s="144" t="s">
        <v>1793</v>
      </c>
      <c r="D3045" s="2" t="s">
        <v>22</v>
      </c>
      <c r="E3045" s="1" t="s">
        <v>13246</v>
      </c>
    </row>
    <row r="3046" spans="1:5" x14ac:dyDescent="0.25">
      <c r="A3046" t="s">
        <v>22</v>
      </c>
      <c r="B3046" s="144" t="s">
        <v>1794</v>
      </c>
      <c r="D3046" s="2" t="s">
        <v>22</v>
      </c>
      <c r="E3046" s="1" t="s">
        <v>13246</v>
      </c>
    </row>
    <row r="3047" spans="1:5" x14ac:dyDescent="0.25">
      <c r="A3047" t="s">
        <v>22</v>
      </c>
      <c r="B3047" s="144" t="s">
        <v>1795</v>
      </c>
      <c r="D3047" s="2" t="s">
        <v>22</v>
      </c>
      <c r="E3047" s="1" t="s">
        <v>13246</v>
      </c>
    </row>
    <row r="3048" spans="1:5" x14ac:dyDescent="0.25">
      <c r="A3048" t="s">
        <v>22</v>
      </c>
      <c r="B3048" s="144" t="s">
        <v>1796</v>
      </c>
      <c r="D3048" s="2" t="s">
        <v>22</v>
      </c>
      <c r="E3048" s="1" t="s">
        <v>13246</v>
      </c>
    </row>
    <row r="3049" spans="1:5" x14ac:dyDescent="0.25">
      <c r="A3049" t="s">
        <v>22</v>
      </c>
      <c r="B3049" s="144" t="s">
        <v>1797</v>
      </c>
      <c r="D3049" s="2" t="s">
        <v>22</v>
      </c>
      <c r="E3049" s="1" t="s">
        <v>13246</v>
      </c>
    </row>
    <row r="3050" spans="1:5" x14ac:dyDescent="0.25">
      <c r="A3050" t="s">
        <v>22</v>
      </c>
      <c r="B3050" s="144" t="s">
        <v>1798</v>
      </c>
      <c r="D3050" s="2" t="s">
        <v>22</v>
      </c>
      <c r="E3050" s="1" t="s">
        <v>13246</v>
      </c>
    </row>
    <row r="3051" spans="1:5" x14ac:dyDescent="0.25">
      <c r="A3051" t="s">
        <v>22</v>
      </c>
      <c r="B3051" s="144" t="s">
        <v>1799</v>
      </c>
      <c r="D3051" s="2" t="s">
        <v>22</v>
      </c>
      <c r="E3051" s="1" t="s">
        <v>13246</v>
      </c>
    </row>
    <row r="3052" spans="1:5" x14ac:dyDescent="0.25">
      <c r="A3052" t="s">
        <v>22</v>
      </c>
      <c r="B3052" s="144" t="s">
        <v>1800</v>
      </c>
      <c r="D3052" s="2" t="s">
        <v>22</v>
      </c>
      <c r="E3052" s="1" t="s">
        <v>13246</v>
      </c>
    </row>
    <row r="3053" spans="1:5" x14ac:dyDescent="0.25">
      <c r="A3053" t="s">
        <v>22</v>
      </c>
      <c r="B3053" s="144" t="s">
        <v>1801</v>
      </c>
      <c r="D3053" s="2" t="s">
        <v>22</v>
      </c>
      <c r="E3053" s="1" t="s">
        <v>13246</v>
      </c>
    </row>
    <row r="3054" spans="1:5" x14ac:dyDescent="0.25">
      <c r="A3054" t="s">
        <v>22</v>
      </c>
      <c r="B3054" s="144" t="s">
        <v>1802</v>
      </c>
      <c r="D3054" s="2" t="s">
        <v>22</v>
      </c>
      <c r="E3054" s="1" t="s">
        <v>13246</v>
      </c>
    </row>
    <row r="3055" spans="1:5" x14ac:dyDescent="0.25">
      <c r="A3055" t="s">
        <v>22</v>
      </c>
      <c r="B3055" s="144" t="s">
        <v>1803</v>
      </c>
      <c r="D3055" s="2" t="s">
        <v>22</v>
      </c>
      <c r="E3055" s="1" t="s">
        <v>13246</v>
      </c>
    </row>
    <row r="3056" spans="1:5" x14ac:dyDescent="0.25">
      <c r="A3056" t="s">
        <v>22</v>
      </c>
      <c r="B3056" s="144" t="s">
        <v>1804</v>
      </c>
      <c r="D3056" s="2" t="s">
        <v>22</v>
      </c>
      <c r="E3056" s="1" t="s">
        <v>13246</v>
      </c>
    </row>
    <row r="3057" spans="1:5" x14ac:dyDescent="0.25">
      <c r="A3057" t="s">
        <v>22</v>
      </c>
      <c r="B3057" s="144" t="s">
        <v>1805</v>
      </c>
      <c r="D3057" s="2" t="s">
        <v>22</v>
      </c>
      <c r="E3057" s="1" t="s">
        <v>13246</v>
      </c>
    </row>
    <row r="3058" spans="1:5" x14ac:dyDescent="0.25">
      <c r="A3058" t="s">
        <v>22</v>
      </c>
      <c r="B3058" s="144" t="s">
        <v>1806</v>
      </c>
      <c r="D3058" s="2" t="s">
        <v>22</v>
      </c>
      <c r="E3058" s="1" t="s">
        <v>13246</v>
      </c>
    </row>
    <row r="3059" spans="1:5" x14ac:dyDescent="0.25">
      <c r="A3059" t="s">
        <v>22</v>
      </c>
      <c r="B3059" s="144" t="s">
        <v>1807</v>
      </c>
      <c r="D3059" s="2" t="s">
        <v>22</v>
      </c>
      <c r="E3059" s="1" t="s">
        <v>13246</v>
      </c>
    </row>
    <row r="3060" spans="1:5" x14ac:dyDescent="0.25">
      <c r="A3060" t="s">
        <v>22</v>
      </c>
      <c r="B3060" s="144" t="s">
        <v>1808</v>
      </c>
      <c r="D3060" s="2" t="s">
        <v>22</v>
      </c>
      <c r="E3060" s="1" t="s">
        <v>13246</v>
      </c>
    </row>
    <row r="3061" spans="1:5" x14ac:dyDescent="0.25">
      <c r="A3061" t="s">
        <v>22</v>
      </c>
      <c r="B3061" s="144" t="s">
        <v>1809</v>
      </c>
      <c r="D3061" s="2" t="s">
        <v>22</v>
      </c>
      <c r="E3061" s="1" t="s">
        <v>13246</v>
      </c>
    </row>
    <row r="3062" spans="1:5" x14ac:dyDescent="0.25">
      <c r="A3062" t="s">
        <v>22</v>
      </c>
      <c r="B3062" s="142" t="s">
        <v>1810</v>
      </c>
      <c r="D3062" s="2" t="s">
        <v>22</v>
      </c>
      <c r="E3062" s="1" t="s">
        <v>13246</v>
      </c>
    </row>
    <row r="3063" spans="1:5" x14ac:dyDescent="0.25">
      <c r="A3063" t="s">
        <v>22</v>
      </c>
      <c r="B3063" s="142" t="s">
        <v>1811</v>
      </c>
      <c r="D3063" s="2" t="s">
        <v>22</v>
      </c>
      <c r="E3063" s="1" t="s">
        <v>13246</v>
      </c>
    </row>
    <row r="3064" spans="1:5" x14ac:dyDescent="0.25">
      <c r="A3064" t="s">
        <v>22</v>
      </c>
      <c r="B3064" s="142" t="s">
        <v>1812</v>
      </c>
      <c r="D3064" s="2" t="s">
        <v>22</v>
      </c>
      <c r="E3064" s="1" t="s">
        <v>13246</v>
      </c>
    </row>
    <row r="3065" spans="1:5" x14ac:dyDescent="0.25">
      <c r="A3065" t="s">
        <v>22</v>
      </c>
      <c r="B3065" s="142" t="s">
        <v>1813</v>
      </c>
      <c r="D3065" s="2" t="s">
        <v>22</v>
      </c>
      <c r="E3065" s="1" t="s">
        <v>13246</v>
      </c>
    </row>
    <row r="3066" spans="1:5" x14ac:dyDescent="0.25">
      <c r="A3066" t="s">
        <v>22</v>
      </c>
      <c r="B3066" s="142" t="s">
        <v>1814</v>
      </c>
      <c r="D3066" s="2" t="s">
        <v>22</v>
      </c>
      <c r="E3066" s="1" t="s">
        <v>13246</v>
      </c>
    </row>
    <row r="3067" spans="1:5" x14ac:dyDescent="0.25">
      <c r="A3067" t="s">
        <v>22</v>
      </c>
      <c r="B3067" s="142" t="s">
        <v>1815</v>
      </c>
      <c r="D3067" s="2" t="s">
        <v>22</v>
      </c>
      <c r="E3067" s="1" t="s">
        <v>13246</v>
      </c>
    </row>
    <row r="3068" spans="1:5" x14ac:dyDescent="0.25">
      <c r="A3068" t="s">
        <v>22</v>
      </c>
      <c r="B3068" s="142" t="s">
        <v>1816</v>
      </c>
      <c r="D3068" s="2" t="s">
        <v>22</v>
      </c>
      <c r="E3068" s="1" t="s">
        <v>13246</v>
      </c>
    </row>
    <row r="3069" spans="1:5" x14ac:dyDescent="0.25">
      <c r="A3069" t="s">
        <v>22</v>
      </c>
      <c r="B3069" s="142" t="s">
        <v>1817</v>
      </c>
      <c r="D3069" s="2" t="s">
        <v>22</v>
      </c>
      <c r="E3069" s="1" t="s">
        <v>13246</v>
      </c>
    </row>
    <row r="3070" spans="1:5" x14ac:dyDescent="0.25">
      <c r="A3070" t="s">
        <v>22</v>
      </c>
      <c r="B3070" s="142" t="s">
        <v>1818</v>
      </c>
      <c r="D3070" s="2" t="s">
        <v>22</v>
      </c>
      <c r="E3070" s="1" t="s">
        <v>13246</v>
      </c>
    </row>
    <row r="3071" spans="1:5" x14ac:dyDescent="0.25">
      <c r="A3071" t="s">
        <v>22</v>
      </c>
      <c r="B3071" s="142" t="s">
        <v>1819</v>
      </c>
      <c r="D3071" s="2" t="s">
        <v>22</v>
      </c>
      <c r="E3071" s="1" t="s">
        <v>13246</v>
      </c>
    </row>
    <row r="3072" spans="1:5" x14ac:dyDescent="0.25">
      <c r="A3072" t="s">
        <v>22</v>
      </c>
      <c r="B3072" s="142" t="s">
        <v>1820</v>
      </c>
      <c r="D3072" s="2" t="s">
        <v>22</v>
      </c>
      <c r="E3072" s="1" t="s">
        <v>13246</v>
      </c>
    </row>
    <row r="3073" spans="1:5" x14ac:dyDescent="0.25">
      <c r="A3073" t="s">
        <v>22</v>
      </c>
      <c r="B3073" s="142" t="s">
        <v>1821</v>
      </c>
      <c r="D3073" s="2" t="s">
        <v>22</v>
      </c>
      <c r="E3073" s="1" t="s">
        <v>13246</v>
      </c>
    </row>
    <row r="3074" spans="1:5" x14ac:dyDescent="0.25">
      <c r="A3074" t="s">
        <v>22</v>
      </c>
      <c r="B3074" s="142" t="s">
        <v>1822</v>
      </c>
      <c r="D3074" s="2" t="s">
        <v>22</v>
      </c>
      <c r="E3074" s="1" t="s">
        <v>13246</v>
      </c>
    </row>
    <row r="3075" spans="1:5" x14ac:dyDescent="0.25">
      <c r="A3075" t="s">
        <v>22</v>
      </c>
      <c r="B3075" s="142" t="s">
        <v>1823</v>
      </c>
      <c r="D3075" s="2" t="s">
        <v>22</v>
      </c>
      <c r="E3075" s="1" t="s">
        <v>13246</v>
      </c>
    </row>
    <row r="3076" spans="1:5" x14ac:dyDescent="0.25">
      <c r="A3076" t="s">
        <v>22</v>
      </c>
      <c r="B3076" s="142" t="s">
        <v>1824</v>
      </c>
      <c r="D3076" s="2" t="s">
        <v>22</v>
      </c>
      <c r="E3076" s="1" t="s">
        <v>13246</v>
      </c>
    </row>
    <row r="3077" spans="1:5" x14ac:dyDescent="0.25">
      <c r="A3077" t="s">
        <v>22</v>
      </c>
      <c r="B3077" s="142" t="s">
        <v>1825</v>
      </c>
      <c r="D3077" s="2" t="s">
        <v>22</v>
      </c>
      <c r="E3077" s="1" t="s">
        <v>13246</v>
      </c>
    </row>
    <row r="3078" spans="1:5" x14ac:dyDescent="0.25">
      <c r="A3078" t="s">
        <v>22</v>
      </c>
      <c r="B3078" s="142" t="s">
        <v>1826</v>
      </c>
      <c r="D3078" s="2" t="s">
        <v>22</v>
      </c>
      <c r="E3078" s="1" t="s">
        <v>13246</v>
      </c>
    </row>
    <row r="3079" spans="1:5" x14ac:dyDescent="0.25">
      <c r="A3079" t="s">
        <v>22</v>
      </c>
      <c r="B3079" s="142" t="s">
        <v>1827</v>
      </c>
      <c r="D3079" s="2" t="s">
        <v>22</v>
      </c>
      <c r="E3079" s="1" t="s">
        <v>13246</v>
      </c>
    </row>
    <row r="3080" spans="1:5" x14ac:dyDescent="0.25">
      <c r="A3080" t="s">
        <v>22</v>
      </c>
      <c r="B3080" s="142" t="s">
        <v>1828</v>
      </c>
      <c r="D3080" s="2" t="s">
        <v>22</v>
      </c>
      <c r="E3080" s="1" t="s">
        <v>13246</v>
      </c>
    </row>
    <row r="3081" spans="1:5" x14ac:dyDescent="0.25">
      <c r="A3081" t="s">
        <v>22</v>
      </c>
      <c r="B3081" s="142" t="s">
        <v>1829</v>
      </c>
      <c r="D3081" s="2" t="s">
        <v>22</v>
      </c>
      <c r="E3081" s="1" t="s">
        <v>13246</v>
      </c>
    </row>
    <row r="3082" spans="1:5" x14ac:dyDescent="0.25">
      <c r="A3082" t="s">
        <v>22</v>
      </c>
      <c r="B3082" s="142" t="s">
        <v>1830</v>
      </c>
      <c r="D3082" s="2" t="s">
        <v>22</v>
      </c>
      <c r="E3082" s="1" t="s">
        <v>13246</v>
      </c>
    </row>
    <row r="3083" spans="1:5" x14ac:dyDescent="0.25">
      <c r="A3083" t="s">
        <v>22</v>
      </c>
      <c r="B3083" s="142" t="s">
        <v>1831</v>
      </c>
      <c r="D3083" s="2" t="s">
        <v>22</v>
      </c>
      <c r="E3083" s="1" t="s">
        <v>13246</v>
      </c>
    </row>
    <row r="3084" spans="1:5" x14ac:dyDescent="0.25">
      <c r="A3084" t="s">
        <v>22</v>
      </c>
      <c r="B3084" s="142" t="s">
        <v>1832</v>
      </c>
      <c r="D3084" s="2" t="s">
        <v>22</v>
      </c>
      <c r="E3084" s="1" t="s">
        <v>13246</v>
      </c>
    </row>
    <row r="3085" spans="1:5" x14ac:dyDescent="0.25">
      <c r="A3085" t="s">
        <v>22</v>
      </c>
      <c r="B3085" s="142" t="s">
        <v>1833</v>
      </c>
      <c r="D3085" s="2" t="s">
        <v>22</v>
      </c>
      <c r="E3085" s="1" t="s">
        <v>13246</v>
      </c>
    </row>
    <row r="3086" spans="1:5" x14ac:dyDescent="0.25">
      <c r="A3086" t="s">
        <v>22</v>
      </c>
      <c r="B3086" s="142" t="s">
        <v>1834</v>
      </c>
      <c r="D3086" s="2" t="s">
        <v>22</v>
      </c>
      <c r="E3086" s="1" t="s">
        <v>13246</v>
      </c>
    </row>
    <row r="3087" spans="1:5" x14ac:dyDescent="0.25">
      <c r="A3087" t="s">
        <v>22</v>
      </c>
      <c r="B3087" s="142" t="s">
        <v>1835</v>
      </c>
      <c r="D3087" s="2" t="s">
        <v>22</v>
      </c>
      <c r="E3087" s="1" t="s">
        <v>13246</v>
      </c>
    </row>
    <row r="3088" spans="1:5" x14ac:dyDescent="0.25">
      <c r="A3088" t="s">
        <v>22</v>
      </c>
      <c r="B3088" s="142" t="s">
        <v>1836</v>
      </c>
      <c r="D3088" s="2" t="s">
        <v>22</v>
      </c>
      <c r="E3088" s="1" t="s">
        <v>13246</v>
      </c>
    </row>
    <row r="3089" spans="1:5" x14ac:dyDescent="0.25">
      <c r="A3089" t="s">
        <v>22</v>
      </c>
      <c r="B3089" s="142" t="s">
        <v>1837</v>
      </c>
      <c r="D3089" s="2" t="s">
        <v>22</v>
      </c>
      <c r="E3089" s="1" t="s">
        <v>13246</v>
      </c>
    </row>
    <row r="3090" spans="1:5" x14ac:dyDescent="0.25">
      <c r="A3090" t="s">
        <v>22</v>
      </c>
      <c r="B3090" s="144" t="s">
        <v>1838</v>
      </c>
      <c r="D3090" s="2" t="s">
        <v>22</v>
      </c>
      <c r="E3090" s="1" t="s">
        <v>13246</v>
      </c>
    </row>
    <row r="3091" spans="1:5" x14ac:dyDescent="0.25">
      <c r="A3091" t="s">
        <v>22</v>
      </c>
      <c r="B3091" s="144" t="s">
        <v>1839</v>
      </c>
      <c r="D3091" s="2" t="s">
        <v>22</v>
      </c>
      <c r="E3091" s="1" t="s">
        <v>13246</v>
      </c>
    </row>
    <row r="3092" spans="1:5" x14ac:dyDescent="0.25">
      <c r="A3092" t="s">
        <v>22</v>
      </c>
      <c r="B3092" s="144" t="s">
        <v>1840</v>
      </c>
      <c r="D3092" s="2" t="s">
        <v>22</v>
      </c>
      <c r="E3092" s="1" t="s">
        <v>13246</v>
      </c>
    </row>
    <row r="3093" spans="1:5" x14ac:dyDescent="0.25">
      <c r="A3093" t="s">
        <v>22</v>
      </c>
      <c r="B3093" s="144" t="s">
        <v>1841</v>
      </c>
      <c r="D3093" s="2" t="s">
        <v>22</v>
      </c>
      <c r="E3093" s="1" t="s">
        <v>13246</v>
      </c>
    </row>
    <row r="3094" spans="1:5" x14ac:dyDescent="0.25">
      <c r="A3094" t="s">
        <v>22</v>
      </c>
      <c r="B3094" s="144" t="s">
        <v>1842</v>
      </c>
      <c r="D3094" s="2" t="s">
        <v>22</v>
      </c>
      <c r="E3094" s="1" t="s">
        <v>13246</v>
      </c>
    </row>
    <row r="3095" spans="1:5" x14ac:dyDescent="0.25">
      <c r="A3095" t="s">
        <v>22</v>
      </c>
      <c r="B3095" s="144" t="s">
        <v>1843</v>
      </c>
      <c r="D3095" s="2" t="s">
        <v>22</v>
      </c>
      <c r="E3095" s="1" t="s">
        <v>13246</v>
      </c>
    </row>
    <row r="3096" spans="1:5" x14ac:dyDescent="0.25">
      <c r="A3096" t="s">
        <v>22</v>
      </c>
      <c r="B3096" s="144" t="s">
        <v>1844</v>
      </c>
      <c r="D3096" s="2" t="s">
        <v>22</v>
      </c>
      <c r="E3096" s="1" t="s">
        <v>13246</v>
      </c>
    </row>
    <row r="3097" spans="1:5" x14ac:dyDescent="0.25">
      <c r="A3097" t="s">
        <v>22</v>
      </c>
      <c r="B3097" s="144" t="s">
        <v>1845</v>
      </c>
      <c r="D3097" s="2" t="s">
        <v>22</v>
      </c>
      <c r="E3097" s="1" t="s">
        <v>13246</v>
      </c>
    </row>
    <row r="3098" spans="1:5" x14ac:dyDescent="0.25">
      <c r="A3098" t="s">
        <v>22</v>
      </c>
      <c r="B3098" s="144" t="s">
        <v>1846</v>
      </c>
      <c r="D3098" s="2" t="s">
        <v>22</v>
      </c>
      <c r="E3098" s="1" t="s">
        <v>13246</v>
      </c>
    </row>
    <row r="3099" spans="1:5" x14ac:dyDescent="0.25">
      <c r="A3099" t="s">
        <v>22</v>
      </c>
      <c r="B3099" s="144" t="s">
        <v>1847</v>
      </c>
      <c r="D3099" s="2" t="s">
        <v>22</v>
      </c>
      <c r="E3099" s="1" t="s">
        <v>13246</v>
      </c>
    </row>
    <row r="3100" spans="1:5" x14ac:dyDescent="0.25">
      <c r="A3100" t="s">
        <v>22</v>
      </c>
      <c r="B3100" s="144" t="s">
        <v>1848</v>
      </c>
      <c r="D3100" s="2" t="s">
        <v>22</v>
      </c>
      <c r="E3100" s="1" t="s">
        <v>13246</v>
      </c>
    </row>
    <row r="3101" spans="1:5" x14ac:dyDescent="0.25">
      <c r="A3101" t="s">
        <v>22</v>
      </c>
      <c r="B3101" s="144" t="s">
        <v>1849</v>
      </c>
      <c r="D3101" s="2" t="s">
        <v>22</v>
      </c>
      <c r="E3101" s="1" t="s">
        <v>13246</v>
      </c>
    </row>
    <row r="3102" spans="1:5" x14ac:dyDescent="0.25">
      <c r="A3102" t="s">
        <v>22</v>
      </c>
      <c r="B3102" s="144" t="s">
        <v>12932</v>
      </c>
      <c r="D3102" s="2" t="s">
        <v>22</v>
      </c>
      <c r="E3102" s="1" t="s">
        <v>13246</v>
      </c>
    </row>
    <row r="3103" spans="1:5" x14ac:dyDescent="0.25">
      <c r="A3103" t="s">
        <v>22</v>
      </c>
      <c r="B3103" s="144" t="s">
        <v>1850</v>
      </c>
      <c r="D3103" s="2" t="s">
        <v>22</v>
      </c>
      <c r="E3103" s="1" t="s">
        <v>13246</v>
      </c>
    </row>
    <row r="3104" spans="1:5" x14ac:dyDescent="0.25">
      <c r="A3104" t="s">
        <v>22</v>
      </c>
      <c r="B3104" s="144" t="s">
        <v>1851</v>
      </c>
      <c r="D3104" s="2" t="s">
        <v>22</v>
      </c>
      <c r="E3104" s="1" t="s">
        <v>13246</v>
      </c>
    </row>
    <row r="3105" spans="1:5" x14ac:dyDescent="0.25">
      <c r="A3105" t="s">
        <v>22</v>
      </c>
      <c r="B3105" s="142" t="s">
        <v>1852</v>
      </c>
      <c r="D3105" s="2" t="s">
        <v>22</v>
      </c>
      <c r="E3105" s="1" t="s">
        <v>13246</v>
      </c>
    </row>
    <row r="3106" spans="1:5" x14ac:dyDescent="0.25">
      <c r="A3106" t="s">
        <v>22</v>
      </c>
      <c r="B3106" s="142" t="s">
        <v>1853</v>
      </c>
      <c r="D3106" s="2" t="s">
        <v>22</v>
      </c>
      <c r="E3106" s="1" t="s">
        <v>13246</v>
      </c>
    </row>
    <row r="3107" spans="1:5" x14ac:dyDescent="0.25">
      <c r="A3107" t="s">
        <v>22</v>
      </c>
      <c r="B3107" s="142" t="s">
        <v>1854</v>
      </c>
      <c r="D3107" s="2" t="s">
        <v>22</v>
      </c>
      <c r="E3107" s="1" t="s">
        <v>13246</v>
      </c>
    </row>
    <row r="3108" spans="1:5" x14ac:dyDescent="0.25">
      <c r="A3108" t="s">
        <v>22</v>
      </c>
      <c r="B3108" s="142" t="s">
        <v>1855</v>
      </c>
      <c r="D3108" s="2" t="s">
        <v>22</v>
      </c>
      <c r="E3108" s="1" t="s">
        <v>13246</v>
      </c>
    </row>
    <row r="3109" spans="1:5" x14ac:dyDescent="0.25">
      <c r="A3109" t="s">
        <v>22</v>
      </c>
      <c r="B3109" s="142" t="s">
        <v>1856</v>
      </c>
      <c r="D3109" s="2" t="s">
        <v>22</v>
      </c>
      <c r="E3109" s="1" t="s">
        <v>13246</v>
      </c>
    </row>
    <row r="3110" spans="1:5" x14ac:dyDescent="0.25">
      <c r="A3110" t="s">
        <v>22</v>
      </c>
      <c r="B3110" s="142" t="s">
        <v>1857</v>
      </c>
      <c r="D3110" s="2" t="s">
        <v>22</v>
      </c>
      <c r="E3110" s="1" t="s">
        <v>13246</v>
      </c>
    </row>
    <row r="3111" spans="1:5" x14ac:dyDescent="0.25">
      <c r="A3111" t="s">
        <v>22</v>
      </c>
      <c r="B3111" s="142" t="s">
        <v>1858</v>
      </c>
      <c r="D3111" s="2" t="s">
        <v>22</v>
      </c>
      <c r="E3111" s="1" t="s">
        <v>13246</v>
      </c>
    </row>
    <row r="3112" spans="1:5" x14ac:dyDescent="0.25">
      <c r="A3112" t="s">
        <v>22</v>
      </c>
      <c r="B3112" s="144" t="s">
        <v>1859</v>
      </c>
      <c r="D3112" s="2" t="s">
        <v>22</v>
      </c>
      <c r="E3112" s="1" t="s">
        <v>13246</v>
      </c>
    </row>
    <row r="3113" spans="1:5" x14ac:dyDescent="0.25">
      <c r="A3113" t="s">
        <v>22</v>
      </c>
      <c r="B3113" s="142" t="s">
        <v>1860</v>
      </c>
      <c r="D3113" s="2" t="s">
        <v>22</v>
      </c>
      <c r="E3113" s="1" t="s">
        <v>13246</v>
      </c>
    </row>
    <row r="3114" spans="1:5" x14ac:dyDescent="0.25">
      <c r="A3114" t="s">
        <v>22</v>
      </c>
      <c r="B3114" s="142" t="s">
        <v>1861</v>
      </c>
      <c r="D3114" s="2" t="s">
        <v>22</v>
      </c>
      <c r="E3114" s="1" t="s">
        <v>13246</v>
      </c>
    </row>
    <row r="3115" spans="1:5" x14ac:dyDescent="0.25">
      <c r="A3115" t="s">
        <v>22</v>
      </c>
      <c r="B3115" s="142" t="s">
        <v>1862</v>
      </c>
      <c r="D3115" s="2" t="s">
        <v>22</v>
      </c>
      <c r="E3115" s="1" t="s">
        <v>13246</v>
      </c>
    </row>
    <row r="3116" spans="1:5" x14ac:dyDescent="0.25">
      <c r="A3116" t="s">
        <v>22</v>
      </c>
      <c r="B3116" s="142" t="s">
        <v>1863</v>
      </c>
      <c r="D3116" s="2" t="s">
        <v>22</v>
      </c>
      <c r="E3116" s="1" t="s">
        <v>13246</v>
      </c>
    </row>
    <row r="3117" spans="1:5" x14ac:dyDescent="0.25">
      <c r="A3117" t="s">
        <v>22</v>
      </c>
      <c r="B3117" s="142" t="s">
        <v>1864</v>
      </c>
      <c r="D3117" s="2" t="s">
        <v>22</v>
      </c>
      <c r="E3117" s="1" t="s">
        <v>13246</v>
      </c>
    </row>
    <row r="3118" spans="1:5" x14ac:dyDescent="0.25">
      <c r="A3118" t="s">
        <v>22</v>
      </c>
      <c r="B3118" s="142" t="s">
        <v>1865</v>
      </c>
      <c r="D3118" s="2" t="s">
        <v>22</v>
      </c>
      <c r="E3118" s="1" t="s">
        <v>13246</v>
      </c>
    </row>
    <row r="3119" spans="1:5" x14ac:dyDescent="0.25">
      <c r="A3119" t="s">
        <v>22</v>
      </c>
      <c r="B3119" s="142" t="s">
        <v>1866</v>
      </c>
      <c r="D3119" s="2" t="s">
        <v>22</v>
      </c>
      <c r="E3119" s="1" t="s">
        <v>13246</v>
      </c>
    </row>
    <row r="3120" spans="1:5" x14ac:dyDescent="0.25">
      <c r="A3120" t="s">
        <v>22</v>
      </c>
      <c r="B3120" s="142" t="s">
        <v>1867</v>
      </c>
      <c r="D3120" s="2" t="s">
        <v>22</v>
      </c>
      <c r="E3120" s="1" t="s">
        <v>13246</v>
      </c>
    </row>
    <row r="3121" spans="1:5" x14ac:dyDescent="0.25">
      <c r="A3121" t="s">
        <v>22</v>
      </c>
      <c r="B3121" s="142" t="s">
        <v>1868</v>
      </c>
      <c r="D3121" s="2" t="s">
        <v>22</v>
      </c>
      <c r="E3121" s="1" t="s">
        <v>13246</v>
      </c>
    </row>
    <row r="3122" spans="1:5" x14ac:dyDescent="0.25">
      <c r="A3122" t="s">
        <v>22</v>
      </c>
      <c r="B3122" s="142" t="s">
        <v>1869</v>
      </c>
      <c r="D3122" s="2" t="s">
        <v>22</v>
      </c>
      <c r="E3122" s="1" t="s">
        <v>13246</v>
      </c>
    </row>
    <row r="3123" spans="1:5" x14ac:dyDescent="0.25">
      <c r="A3123" t="s">
        <v>22</v>
      </c>
      <c r="B3123" s="142" t="s">
        <v>1870</v>
      </c>
      <c r="D3123" s="2" t="s">
        <v>22</v>
      </c>
      <c r="E3123" s="1" t="s">
        <v>13246</v>
      </c>
    </row>
    <row r="3124" spans="1:5" x14ac:dyDescent="0.25">
      <c r="A3124" t="s">
        <v>22</v>
      </c>
      <c r="B3124" s="142" t="s">
        <v>1871</v>
      </c>
      <c r="D3124" s="2" t="s">
        <v>22</v>
      </c>
      <c r="E3124" s="1" t="s">
        <v>13246</v>
      </c>
    </row>
    <row r="3125" spans="1:5" x14ac:dyDescent="0.25">
      <c r="A3125" t="s">
        <v>22</v>
      </c>
      <c r="B3125" s="142" t="s">
        <v>1872</v>
      </c>
      <c r="D3125" s="2" t="s">
        <v>22</v>
      </c>
      <c r="E3125" s="1" t="s">
        <v>13246</v>
      </c>
    </row>
    <row r="3126" spans="1:5" x14ac:dyDescent="0.25">
      <c r="A3126" t="s">
        <v>22</v>
      </c>
      <c r="B3126" s="142" t="s">
        <v>1873</v>
      </c>
      <c r="D3126" s="2" t="s">
        <v>22</v>
      </c>
      <c r="E3126" s="1" t="s">
        <v>13246</v>
      </c>
    </row>
    <row r="3127" spans="1:5" x14ac:dyDescent="0.25">
      <c r="A3127" t="s">
        <v>22</v>
      </c>
      <c r="B3127" s="142" t="s">
        <v>1874</v>
      </c>
      <c r="D3127" s="2" t="s">
        <v>22</v>
      </c>
      <c r="E3127" s="1" t="s">
        <v>13246</v>
      </c>
    </row>
    <row r="3128" spans="1:5" x14ac:dyDescent="0.25">
      <c r="A3128" t="s">
        <v>22</v>
      </c>
      <c r="B3128" s="142" t="s">
        <v>1875</v>
      </c>
      <c r="D3128" s="2" t="s">
        <v>22</v>
      </c>
      <c r="E3128" s="1" t="s">
        <v>13246</v>
      </c>
    </row>
    <row r="3129" spans="1:5" x14ac:dyDescent="0.25">
      <c r="A3129" t="s">
        <v>22</v>
      </c>
      <c r="B3129" s="142" t="s">
        <v>1876</v>
      </c>
      <c r="D3129" s="2" t="s">
        <v>22</v>
      </c>
      <c r="E3129" s="1" t="s">
        <v>13246</v>
      </c>
    </row>
    <row r="3130" spans="1:5" x14ac:dyDescent="0.25">
      <c r="A3130" t="s">
        <v>22</v>
      </c>
      <c r="B3130" s="142" t="s">
        <v>1877</v>
      </c>
      <c r="D3130" s="2" t="s">
        <v>22</v>
      </c>
      <c r="E3130" s="1" t="s">
        <v>13246</v>
      </c>
    </row>
    <row r="3131" spans="1:5" x14ac:dyDescent="0.25">
      <c r="A3131" t="s">
        <v>22</v>
      </c>
      <c r="B3131" s="142" t="s">
        <v>1878</v>
      </c>
      <c r="D3131" s="2" t="s">
        <v>22</v>
      </c>
      <c r="E3131" s="1" t="s">
        <v>13246</v>
      </c>
    </row>
    <row r="3132" spans="1:5" x14ac:dyDescent="0.25">
      <c r="A3132" t="s">
        <v>22</v>
      </c>
      <c r="B3132" s="142" t="s">
        <v>1879</v>
      </c>
      <c r="D3132" s="2" t="s">
        <v>22</v>
      </c>
      <c r="E3132" s="1" t="s">
        <v>13246</v>
      </c>
    </row>
    <row r="3133" spans="1:5" x14ac:dyDescent="0.25">
      <c r="A3133" t="s">
        <v>22</v>
      </c>
      <c r="B3133" s="142" t="s">
        <v>1880</v>
      </c>
      <c r="D3133" s="2" t="s">
        <v>22</v>
      </c>
      <c r="E3133" s="1" t="s">
        <v>13246</v>
      </c>
    </row>
    <row r="3134" spans="1:5" x14ac:dyDescent="0.25">
      <c r="A3134" t="s">
        <v>22</v>
      </c>
      <c r="B3134" s="142" t="s">
        <v>1881</v>
      </c>
      <c r="D3134" s="2" t="s">
        <v>22</v>
      </c>
      <c r="E3134" s="1" t="s">
        <v>13246</v>
      </c>
    </row>
    <row r="3135" spans="1:5" x14ac:dyDescent="0.25">
      <c r="A3135" t="s">
        <v>22</v>
      </c>
      <c r="B3135" s="142" t="s">
        <v>1882</v>
      </c>
      <c r="D3135" s="2" t="s">
        <v>22</v>
      </c>
      <c r="E3135" s="1" t="s">
        <v>13246</v>
      </c>
    </row>
    <row r="3136" spans="1:5" x14ac:dyDescent="0.25">
      <c r="A3136" t="s">
        <v>22</v>
      </c>
      <c r="B3136" s="142" t="s">
        <v>1883</v>
      </c>
      <c r="D3136" s="2" t="s">
        <v>22</v>
      </c>
      <c r="E3136" s="1" t="s">
        <v>13246</v>
      </c>
    </row>
    <row r="3137" spans="1:5" x14ac:dyDescent="0.25">
      <c r="A3137" t="s">
        <v>22</v>
      </c>
      <c r="B3137" s="142" t="s">
        <v>1884</v>
      </c>
      <c r="D3137" s="2" t="s">
        <v>22</v>
      </c>
      <c r="E3137" s="1" t="s">
        <v>13246</v>
      </c>
    </row>
    <row r="3138" spans="1:5" x14ac:dyDescent="0.25">
      <c r="A3138" t="s">
        <v>22</v>
      </c>
      <c r="B3138" s="142" t="s">
        <v>1885</v>
      </c>
      <c r="D3138" s="2" t="s">
        <v>22</v>
      </c>
      <c r="E3138" s="1" t="s">
        <v>13246</v>
      </c>
    </row>
    <row r="3139" spans="1:5" x14ac:dyDescent="0.25">
      <c r="A3139" t="s">
        <v>22</v>
      </c>
      <c r="B3139" s="142" t="s">
        <v>1886</v>
      </c>
      <c r="D3139" s="2" t="s">
        <v>22</v>
      </c>
      <c r="E3139" s="1" t="s">
        <v>13246</v>
      </c>
    </row>
    <row r="3140" spans="1:5" x14ac:dyDescent="0.25">
      <c r="A3140" t="s">
        <v>22</v>
      </c>
      <c r="B3140" s="142" t="s">
        <v>1887</v>
      </c>
      <c r="D3140" s="2" t="s">
        <v>22</v>
      </c>
      <c r="E3140" s="1" t="s">
        <v>13246</v>
      </c>
    </row>
    <row r="3141" spans="1:5" x14ac:dyDescent="0.25">
      <c r="A3141" t="s">
        <v>22</v>
      </c>
      <c r="B3141" s="142" t="s">
        <v>1888</v>
      </c>
      <c r="D3141" s="2" t="s">
        <v>22</v>
      </c>
      <c r="E3141" s="1" t="s">
        <v>13246</v>
      </c>
    </row>
    <row r="3142" spans="1:5" x14ac:dyDescent="0.25">
      <c r="A3142" t="s">
        <v>22</v>
      </c>
      <c r="B3142" s="142" t="s">
        <v>1889</v>
      </c>
      <c r="D3142" s="2" t="s">
        <v>22</v>
      </c>
      <c r="E3142" s="1" t="s">
        <v>13246</v>
      </c>
    </row>
    <row r="3143" spans="1:5" x14ac:dyDescent="0.25">
      <c r="A3143" t="s">
        <v>22</v>
      </c>
      <c r="B3143" s="142" t="s">
        <v>1890</v>
      </c>
      <c r="D3143" s="2" t="s">
        <v>22</v>
      </c>
      <c r="E3143" s="1" t="s">
        <v>13246</v>
      </c>
    </row>
    <row r="3144" spans="1:5" x14ac:dyDescent="0.25">
      <c r="A3144" t="s">
        <v>22</v>
      </c>
      <c r="B3144" s="142" t="s">
        <v>1891</v>
      </c>
      <c r="D3144" s="2" t="s">
        <v>22</v>
      </c>
      <c r="E3144" s="1" t="s">
        <v>13246</v>
      </c>
    </row>
    <row r="3145" spans="1:5" x14ac:dyDescent="0.25">
      <c r="A3145" t="s">
        <v>22</v>
      </c>
      <c r="B3145" s="142" t="s">
        <v>1892</v>
      </c>
      <c r="D3145" s="2" t="s">
        <v>22</v>
      </c>
      <c r="E3145" s="1" t="s">
        <v>13246</v>
      </c>
    </row>
    <row r="3146" spans="1:5" x14ac:dyDescent="0.25">
      <c r="A3146" t="s">
        <v>22</v>
      </c>
      <c r="B3146" s="142" t="s">
        <v>1893</v>
      </c>
      <c r="D3146" s="2" t="s">
        <v>22</v>
      </c>
      <c r="E3146" s="1" t="s">
        <v>13246</v>
      </c>
    </row>
    <row r="3147" spans="1:5" x14ac:dyDescent="0.25">
      <c r="A3147" t="s">
        <v>22</v>
      </c>
      <c r="B3147" s="142" t="s">
        <v>1894</v>
      </c>
      <c r="D3147" s="2" t="s">
        <v>22</v>
      </c>
      <c r="E3147" s="1" t="s">
        <v>13246</v>
      </c>
    </row>
    <row r="3148" spans="1:5" x14ac:dyDescent="0.25">
      <c r="A3148" t="s">
        <v>22</v>
      </c>
      <c r="B3148" s="142" t="s">
        <v>1895</v>
      </c>
      <c r="D3148" s="2" t="s">
        <v>22</v>
      </c>
      <c r="E3148" s="1" t="s">
        <v>13246</v>
      </c>
    </row>
    <row r="3149" spans="1:5" x14ac:dyDescent="0.25">
      <c r="A3149" t="s">
        <v>22</v>
      </c>
      <c r="B3149" s="142" t="s">
        <v>1896</v>
      </c>
      <c r="D3149" s="2" t="s">
        <v>22</v>
      </c>
      <c r="E3149" s="1" t="s">
        <v>13246</v>
      </c>
    </row>
    <row r="3150" spans="1:5" x14ac:dyDescent="0.25">
      <c r="A3150" t="s">
        <v>22</v>
      </c>
      <c r="B3150" s="142" t="s">
        <v>1897</v>
      </c>
      <c r="D3150" s="2" t="s">
        <v>22</v>
      </c>
      <c r="E3150" s="1" t="s">
        <v>13246</v>
      </c>
    </row>
    <row r="3151" spans="1:5" x14ac:dyDescent="0.25">
      <c r="A3151" t="s">
        <v>22</v>
      </c>
      <c r="B3151" s="142" t="s">
        <v>1898</v>
      </c>
      <c r="D3151" s="2" t="s">
        <v>22</v>
      </c>
      <c r="E3151" s="1" t="s">
        <v>13246</v>
      </c>
    </row>
    <row r="3152" spans="1:5" x14ac:dyDescent="0.25">
      <c r="A3152" t="s">
        <v>22</v>
      </c>
      <c r="B3152" s="142" t="s">
        <v>13217</v>
      </c>
      <c r="D3152" s="2" t="s">
        <v>22</v>
      </c>
      <c r="E3152" s="1" t="s">
        <v>13246</v>
      </c>
    </row>
    <row r="3153" spans="1:5" x14ac:dyDescent="0.25">
      <c r="A3153" t="s">
        <v>22</v>
      </c>
      <c r="B3153" s="142" t="s">
        <v>1899</v>
      </c>
      <c r="D3153" s="2" t="s">
        <v>22</v>
      </c>
      <c r="E3153" s="1" t="s">
        <v>13246</v>
      </c>
    </row>
    <row r="3154" spans="1:5" x14ac:dyDescent="0.25">
      <c r="A3154" t="s">
        <v>22</v>
      </c>
      <c r="B3154" s="144" t="s">
        <v>1900</v>
      </c>
      <c r="D3154" s="2" t="s">
        <v>22</v>
      </c>
      <c r="E3154" s="1" t="s">
        <v>13246</v>
      </c>
    </row>
    <row r="3155" spans="1:5" x14ac:dyDescent="0.25">
      <c r="A3155" t="s">
        <v>22</v>
      </c>
      <c r="B3155" s="144" t="s">
        <v>1901</v>
      </c>
      <c r="D3155" s="2" t="s">
        <v>22</v>
      </c>
      <c r="E3155" s="1" t="s">
        <v>13246</v>
      </c>
    </row>
    <row r="3156" spans="1:5" x14ac:dyDescent="0.25">
      <c r="A3156" t="s">
        <v>22</v>
      </c>
      <c r="B3156" s="144" t="s">
        <v>1902</v>
      </c>
      <c r="D3156" s="2" t="s">
        <v>22</v>
      </c>
      <c r="E3156" s="1" t="s">
        <v>13246</v>
      </c>
    </row>
    <row r="3157" spans="1:5" x14ac:dyDescent="0.25">
      <c r="A3157" t="s">
        <v>22</v>
      </c>
      <c r="B3157" s="144" t="s">
        <v>1903</v>
      </c>
      <c r="D3157" s="2" t="s">
        <v>22</v>
      </c>
      <c r="E3157" s="1" t="s">
        <v>13246</v>
      </c>
    </row>
    <row r="3158" spans="1:5" x14ac:dyDescent="0.25">
      <c r="A3158" t="s">
        <v>22</v>
      </c>
      <c r="B3158" s="144" t="s">
        <v>1904</v>
      </c>
      <c r="D3158" s="2" t="s">
        <v>22</v>
      </c>
      <c r="E3158" s="1" t="s">
        <v>13246</v>
      </c>
    </row>
    <row r="3159" spans="1:5" x14ac:dyDescent="0.25">
      <c r="A3159" t="s">
        <v>22</v>
      </c>
      <c r="B3159" s="142" t="s">
        <v>1905</v>
      </c>
      <c r="D3159" s="2" t="s">
        <v>22</v>
      </c>
      <c r="E3159" s="1" t="s">
        <v>13246</v>
      </c>
    </row>
    <row r="3160" spans="1:5" x14ac:dyDescent="0.25">
      <c r="A3160" t="s">
        <v>22</v>
      </c>
      <c r="B3160" s="142" t="s">
        <v>1906</v>
      </c>
      <c r="D3160" s="2" t="s">
        <v>22</v>
      </c>
      <c r="E3160" s="1" t="s">
        <v>13246</v>
      </c>
    </row>
    <row r="3161" spans="1:5" x14ac:dyDescent="0.25">
      <c r="A3161" t="s">
        <v>22</v>
      </c>
      <c r="B3161" s="142" t="s">
        <v>1907</v>
      </c>
      <c r="D3161" s="2" t="s">
        <v>22</v>
      </c>
      <c r="E3161" s="1" t="s">
        <v>13246</v>
      </c>
    </row>
    <row r="3162" spans="1:5" x14ac:dyDescent="0.25">
      <c r="A3162" t="s">
        <v>22</v>
      </c>
      <c r="B3162" s="142" t="s">
        <v>1908</v>
      </c>
      <c r="D3162" s="2" t="s">
        <v>22</v>
      </c>
      <c r="E3162" s="1" t="s">
        <v>13246</v>
      </c>
    </row>
    <row r="3163" spans="1:5" x14ac:dyDescent="0.25">
      <c r="A3163" t="s">
        <v>22</v>
      </c>
      <c r="B3163" s="142" t="s">
        <v>1909</v>
      </c>
      <c r="D3163" s="2" t="s">
        <v>22</v>
      </c>
      <c r="E3163" s="1" t="s">
        <v>13246</v>
      </c>
    </row>
    <row r="3164" spans="1:5" x14ac:dyDescent="0.25">
      <c r="A3164" t="s">
        <v>22</v>
      </c>
      <c r="B3164" s="142" t="s">
        <v>1910</v>
      </c>
      <c r="D3164" s="2" t="s">
        <v>22</v>
      </c>
      <c r="E3164" s="1" t="s">
        <v>13246</v>
      </c>
    </row>
    <row r="3165" spans="1:5" x14ac:dyDescent="0.25">
      <c r="A3165" t="s">
        <v>22</v>
      </c>
      <c r="B3165" s="160" t="s">
        <v>13218</v>
      </c>
      <c r="D3165" s="2" t="s">
        <v>22</v>
      </c>
      <c r="E3165" s="1" t="s">
        <v>13246</v>
      </c>
    </row>
    <row r="3166" spans="1:5" x14ac:dyDescent="0.25">
      <c r="A3166" t="s">
        <v>22</v>
      </c>
      <c r="B3166" s="142" t="s">
        <v>1911</v>
      </c>
      <c r="D3166" s="2" t="s">
        <v>22</v>
      </c>
      <c r="E3166" s="1" t="s">
        <v>13246</v>
      </c>
    </row>
    <row r="3167" spans="1:5" x14ac:dyDescent="0.25">
      <c r="A3167" t="s">
        <v>22</v>
      </c>
      <c r="B3167" s="142" t="s">
        <v>1912</v>
      </c>
      <c r="D3167" s="2" t="s">
        <v>22</v>
      </c>
      <c r="E3167" s="1" t="s">
        <v>13246</v>
      </c>
    </row>
    <row r="3168" spans="1:5" x14ac:dyDescent="0.25">
      <c r="A3168" t="s">
        <v>22</v>
      </c>
      <c r="B3168" s="142" t="s">
        <v>1913</v>
      </c>
      <c r="D3168" s="2" t="s">
        <v>22</v>
      </c>
      <c r="E3168" s="1" t="s">
        <v>13246</v>
      </c>
    </row>
    <row r="3169" spans="1:5" x14ac:dyDescent="0.25">
      <c r="A3169" t="s">
        <v>22</v>
      </c>
      <c r="B3169" s="144" t="s">
        <v>1914</v>
      </c>
      <c r="D3169" s="2" t="s">
        <v>22</v>
      </c>
      <c r="E3169" s="1" t="s">
        <v>13246</v>
      </c>
    </row>
    <row r="3170" spans="1:5" x14ac:dyDescent="0.25">
      <c r="A3170" t="s">
        <v>22</v>
      </c>
      <c r="B3170" s="144" t="s">
        <v>1915</v>
      </c>
      <c r="D3170" s="2" t="s">
        <v>22</v>
      </c>
      <c r="E3170" s="1" t="s">
        <v>13246</v>
      </c>
    </row>
    <row r="3171" spans="1:5" x14ac:dyDescent="0.25">
      <c r="A3171" t="s">
        <v>22</v>
      </c>
      <c r="B3171" s="144" t="s">
        <v>1916</v>
      </c>
      <c r="D3171" s="2" t="s">
        <v>22</v>
      </c>
      <c r="E3171" s="1" t="s">
        <v>13246</v>
      </c>
    </row>
    <row r="3172" spans="1:5" x14ac:dyDescent="0.25">
      <c r="A3172" t="s">
        <v>22</v>
      </c>
      <c r="B3172" s="144" t="s">
        <v>1917</v>
      </c>
      <c r="D3172" s="2" t="s">
        <v>22</v>
      </c>
      <c r="E3172" s="1" t="s">
        <v>13246</v>
      </c>
    </row>
    <row r="3173" spans="1:5" x14ac:dyDescent="0.25">
      <c r="A3173" t="s">
        <v>22</v>
      </c>
      <c r="B3173" s="144" t="s">
        <v>1918</v>
      </c>
      <c r="D3173" s="2" t="s">
        <v>22</v>
      </c>
      <c r="E3173" s="1" t="s">
        <v>13246</v>
      </c>
    </row>
    <row r="3174" spans="1:5" x14ac:dyDescent="0.25">
      <c r="A3174" t="s">
        <v>22</v>
      </c>
      <c r="B3174" s="144" t="s">
        <v>1919</v>
      </c>
      <c r="D3174" s="2" t="s">
        <v>22</v>
      </c>
      <c r="E3174" s="1" t="s">
        <v>13246</v>
      </c>
    </row>
    <row r="3175" spans="1:5" x14ac:dyDescent="0.25">
      <c r="A3175" t="s">
        <v>22</v>
      </c>
      <c r="B3175" s="144" t="s">
        <v>1920</v>
      </c>
      <c r="D3175" s="2" t="s">
        <v>22</v>
      </c>
      <c r="E3175" s="1" t="s">
        <v>13246</v>
      </c>
    </row>
    <row r="3176" spans="1:5" x14ac:dyDescent="0.25">
      <c r="A3176" t="s">
        <v>22</v>
      </c>
      <c r="B3176" s="144" t="s">
        <v>1921</v>
      </c>
      <c r="D3176" s="2" t="s">
        <v>22</v>
      </c>
      <c r="E3176" s="1" t="s">
        <v>13246</v>
      </c>
    </row>
    <row r="3177" spans="1:5" x14ac:dyDescent="0.25">
      <c r="A3177" t="s">
        <v>22</v>
      </c>
      <c r="B3177" s="144" t="s">
        <v>1922</v>
      </c>
      <c r="D3177" s="2" t="s">
        <v>22</v>
      </c>
      <c r="E3177" s="1" t="s">
        <v>13246</v>
      </c>
    </row>
    <row r="3178" spans="1:5" x14ac:dyDescent="0.25">
      <c r="A3178" t="s">
        <v>22</v>
      </c>
      <c r="B3178" s="144" t="s">
        <v>1923</v>
      </c>
      <c r="D3178" s="2" t="s">
        <v>22</v>
      </c>
      <c r="E3178" s="1" t="s">
        <v>13246</v>
      </c>
    </row>
    <row r="3179" spans="1:5" x14ac:dyDescent="0.25">
      <c r="A3179" t="s">
        <v>22</v>
      </c>
      <c r="B3179" s="144" t="s">
        <v>1924</v>
      </c>
      <c r="D3179" s="2" t="s">
        <v>22</v>
      </c>
      <c r="E3179" s="1" t="s">
        <v>13246</v>
      </c>
    </row>
    <row r="3180" spans="1:5" x14ac:dyDescent="0.25">
      <c r="A3180" t="s">
        <v>22</v>
      </c>
      <c r="B3180" s="144" t="s">
        <v>1925</v>
      </c>
      <c r="D3180" s="2" t="s">
        <v>22</v>
      </c>
      <c r="E3180" s="1" t="s">
        <v>13246</v>
      </c>
    </row>
    <row r="3181" spans="1:5" x14ac:dyDescent="0.25">
      <c r="A3181" t="s">
        <v>22</v>
      </c>
      <c r="B3181" s="144" t="s">
        <v>1926</v>
      </c>
      <c r="D3181" s="2" t="s">
        <v>22</v>
      </c>
      <c r="E3181" s="1" t="s">
        <v>13246</v>
      </c>
    </row>
    <row r="3182" spans="1:5" x14ac:dyDescent="0.25">
      <c r="A3182" t="s">
        <v>22</v>
      </c>
      <c r="B3182" s="144" t="s">
        <v>1927</v>
      </c>
      <c r="D3182" s="2" t="s">
        <v>22</v>
      </c>
      <c r="E3182" s="1" t="s">
        <v>13246</v>
      </c>
    </row>
    <row r="3183" spans="1:5" x14ac:dyDescent="0.25">
      <c r="A3183" t="s">
        <v>22</v>
      </c>
      <c r="B3183" s="144" t="s">
        <v>1928</v>
      </c>
      <c r="D3183" s="2" t="s">
        <v>22</v>
      </c>
      <c r="E3183" s="1" t="s">
        <v>13246</v>
      </c>
    </row>
    <row r="3184" spans="1:5" x14ac:dyDescent="0.25">
      <c r="A3184" t="s">
        <v>22</v>
      </c>
      <c r="B3184" s="144" t="s">
        <v>1929</v>
      </c>
      <c r="D3184" s="2" t="s">
        <v>22</v>
      </c>
      <c r="E3184" s="1" t="s">
        <v>13246</v>
      </c>
    </row>
    <row r="3185" spans="1:5" x14ac:dyDescent="0.25">
      <c r="A3185" t="s">
        <v>22</v>
      </c>
      <c r="B3185" s="144" t="s">
        <v>1930</v>
      </c>
      <c r="D3185" s="2" t="s">
        <v>22</v>
      </c>
      <c r="E3185" s="1" t="s">
        <v>13246</v>
      </c>
    </row>
    <row r="3186" spans="1:5" x14ac:dyDescent="0.25">
      <c r="A3186" t="s">
        <v>22</v>
      </c>
      <c r="B3186" s="144" t="s">
        <v>1931</v>
      </c>
      <c r="D3186" s="2" t="s">
        <v>22</v>
      </c>
      <c r="E3186" s="1" t="s">
        <v>13246</v>
      </c>
    </row>
    <row r="3187" spans="1:5" x14ac:dyDescent="0.25">
      <c r="A3187" t="s">
        <v>22</v>
      </c>
      <c r="B3187" s="144" t="s">
        <v>1932</v>
      </c>
      <c r="D3187" s="2" t="s">
        <v>22</v>
      </c>
      <c r="E3187" s="1" t="s">
        <v>13246</v>
      </c>
    </row>
    <row r="3188" spans="1:5" x14ac:dyDescent="0.25">
      <c r="A3188" t="s">
        <v>22</v>
      </c>
      <c r="B3188" s="144" t="s">
        <v>1933</v>
      </c>
      <c r="D3188" s="2" t="s">
        <v>22</v>
      </c>
      <c r="E3188" s="1" t="s">
        <v>13246</v>
      </c>
    </row>
    <row r="3189" spans="1:5" x14ac:dyDescent="0.25">
      <c r="A3189" t="s">
        <v>22</v>
      </c>
      <c r="B3189" s="144" t="s">
        <v>1934</v>
      </c>
      <c r="D3189" s="2" t="s">
        <v>22</v>
      </c>
      <c r="E3189" s="1" t="s">
        <v>13246</v>
      </c>
    </row>
    <row r="3190" spans="1:5" x14ac:dyDescent="0.25">
      <c r="A3190" t="s">
        <v>22</v>
      </c>
      <c r="B3190" s="144" t="s">
        <v>1935</v>
      </c>
      <c r="D3190" s="2" t="s">
        <v>22</v>
      </c>
      <c r="E3190" s="1" t="s">
        <v>13246</v>
      </c>
    </row>
    <row r="3191" spans="1:5" x14ac:dyDescent="0.25">
      <c r="A3191" t="s">
        <v>22</v>
      </c>
      <c r="B3191" s="144" t="s">
        <v>1936</v>
      </c>
      <c r="D3191" s="2" t="s">
        <v>22</v>
      </c>
      <c r="E3191" s="1" t="s">
        <v>13246</v>
      </c>
    </row>
    <row r="3192" spans="1:5" x14ac:dyDescent="0.25">
      <c r="A3192" t="s">
        <v>22</v>
      </c>
      <c r="B3192" s="144" t="s">
        <v>1937</v>
      </c>
      <c r="D3192" s="2" t="s">
        <v>22</v>
      </c>
      <c r="E3192" s="1" t="s">
        <v>13246</v>
      </c>
    </row>
    <row r="3193" spans="1:5" x14ac:dyDescent="0.25">
      <c r="A3193" t="s">
        <v>22</v>
      </c>
      <c r="B3193" s="144" t="s">
        <v>1938</v>
      </c>
      <c r="D3193" s="2" t="s">
        <v>22</v>
      </c>
      <c r="E3193" s="1" t="s">
        <v>13246</v>
      </c>
    </row>
    <row r="3194" spans="1:5" x14ac:dyDescent="0.25">
      <c r="A3194" t="s">
        <v>22</v>
      </c>
      <c r="B3194" s="144" t="s">
        <v>1939</v>
      </c>
      <c r="D3194" s="2" t="s">
        <v>22</v>
      </c>
      <c r="E3194" s="1" t="s">
        <v>13246</v>
      </c>
    </row>
    <row r="3195" spans="1:5" x14ac:dyDescent="0.25">
      <c r="A3195" t="s">
        <v>22</v>
      </c>
      <c r="B3195" s="144" t="s">
        <v>1940</v>
      </c>
      <c r="D3195" s="2" t="s">
        <v>22</v>
      </c>
      <c r="E3195" s="1" t="s">
        <v>13246</v>
      </c>
    </row>
    <row r="3196" spans="1:5" x14ac:dyDescent="0.25">
      <c r="A3196" t="s">
        <v>22</v>
      </c>
      <c r="B3196" s="144" t="s">
        <v>1941</v>
      </c>
      <c r="D3196" s="2" t="s">
        <v>22</v>
      </c>
      <c r="E3196" s="1" t="s">
        <v>13246</v>
      </c>
    </row>
    <row r="3197" spans="1:5" x14ac:dyDescent="0.25">
      <c r="A3197" t="s">
        <v>22</v>
      </c>
      <c r="B3197" s="144" t="s">
        <v>1942</v>
      </c>
      <c r="D3197" s="2" t="s">
        <v>22</v>
      </c>
      <c r="E3197" s="1" t="s">
        <v>13246</v>
      </c>
    </row>
    <row r="3198" spans="1:5" x14ac:dyDescent="0.25">
      <c r="A3198" t="s">
        <v>22</v>
      </c>
      <c r="B3198" s="144" t="s">
        <v>1943</v>
      </c>
      <c r="D3198" s="2" t="s">
        <v>22</v>
      </c>
      <c r="E3198" s="1" t="s">
        <v>13246</v>
      </c>
    </row>
    <row r="3199" spans="1:5" x14ac:dyDescent="0.25">
      <c r="A3199" t="s">
        <v>22</v>
      </c>
      <c r="B3199" s="144" t="s">
        <v>1944</v>
      </c>
      <c r="D3199" s="2" t="s">
        <v>22</v>
      </c>
      <c r="E3199" s="1" t="s">
        <v>13246</v>
      </c>
    </row>
    <row r="3200" spans="1:5" x14ac:dyDescent="0.25">
      <c r="A3200" t="s">
        <v>22</v>
      </c>
      <c r="B3200" s="144" t="s">
        <v>1945</v>
      </c>
      <c r="D3200" s="2" t="s">
        <v>22</v>
      </c>
      <c r="E3200" s="1" t="s">
        <v>13246</v>
      </c>
    </row>
    <row r="3201" spans="1:5" x14ac:dyDescent="0.25">
      <c r="A3201" t="s">
        <v>22</v>
      </c>
      <c r="B3201" s="144" t="s">
        <v>1946</v>
      </c>
      <c r="D3201" s="2" t="s">
        <v>22</v>
      </c>
      <c r="E3201" s="1" t="s">
        <v>13246</v>
      </c>
    </row>
    <row r="3202" spans="1:5" x14ac:dyDescent="0.25">
      <c r="A3202" t="s">
        <v>22</v>
      </c>
      <c r="B3202" s="160" t="s">
        <v>13219</v>
      </c>
      <c r="D3202" s="2" t="s">
        <v>22</v>
      </c>
      <c r="E3202" s="1" t="s">
        <v>13246</v>
      </c>
    </row>
    <row r="3203" spans="1:5" x14ac:dyDescent="0.25">
      <c r="A3203" t="s">
        <v>22</v>
      </c>
      <c r="B3203" s="144" t="s">
        <v>1947</v>
      </c>
      <c r="D3203" s="2" t="s">
        <v>22</v>
      </c>
      <c r="E3203" s="1" t="s">
        <v>13246</v>
      </c>
    </row>
    <row r="3204" spans="1:5" x14ac:dyDescent="0.25">
      <c r="A3204" t="s">
        <v>22</v>
      </c>
      <c r="B3204" s="144" t="s">
        <v>1662</v>
      </c>
      <c r="D3204" s="2" t="s">
        <v>22</v>
      </c>
      <c r="E3204" s="1" t="s">
        <v>13246</v>
      </c>
    </row>
    <row r="3205" spans="1:5" x14ac:dyDescent="0.25">
      <c r="A3205" t="s">
        <v>22</v>
      </c>
      <c r="B3205" s="144" t="s">
        <v>1948</v>
      </c>
      <c r="D3205" s="2" t="s">
        <v>22</v>
      </c>
      <c r="E3205" s="1" t="s">
        <v>13246</v>
      </c>
    </row>
    <row r="3206" spans="1:5" x14ac:dyDescent="0.25">
      <c r="A3206" t="s">
        <v>22</v>
      </c>
      <c r="B3206" s="144" t="s">
        <v>1949</v>
      </c>
      <c r="D3206" s="2" t="s">
        <v>22</v>
      </c>
      <c r="E3206" s="1" t="s">
        <v>13246</v>
      </c>
    </row>
    <row r="3207" spans="1:5" x14ac:dyDescent="0.25">
      <c r="A3207" t="s">
        <v>22</v>
      </c>
      <c r="B3207" s="144" t="s">
        <v>1950</v>
      </c>
      <c r="D3207" s="2" t="s">
        <v>22</v>
      </c>
      <c r="E3207" s="1" t="s">
        <v>13246</v>
      </c>
    </row>
    <row r="3208" spans="1:5" x14ac:dyDescent="0.25">
      <c r="A3208" t="s">
        <v>22</v>
      </c>
      <c r="B3208" s="144" t="s">
        <v>1951</v>
      </c>
      <c r="D3208" s="2" t="s">
        <v>22</v>
      </c>
      <c r="E3208" s="1" t="s">
        <v>13246</v>
      </c>
    </row>
    <row r="3209" spans="1:5" x14ac:dyDescent="0.25">
      <c r="A3209" t="s">
        <v>22</v>
      </c>
      <c r="B3209" s="144" t="s">
        <v>1952</v>
      </c>
      <c r="D3209" s="2" t="s">
        <v>22</v>
      </c>
      <c r="E3209" s="1" t="s">
        <v>13246</v>
      </c>
    </row>
    <row r="3210" spans="1:5" x14ac:dyDescent="0.25">
      <c r="A3210" t="s">
        <v>22</v>
      </c>
      <c r="B3210" s="144" t="s">
        <v>1953</v>
      </c>
      <c r="D3210" s="2" t="s">
        <v>22</v>
      </c>
      <c r="E3210" s="1" t="s">
        <v>13246</v>
      </c>
    </row>
    <row r="3211" spans="1:5" x14ac:dyDescent="0.25">
      <c r="A3211" t="s">
        <v>22</v>
      </c>
      <c r="B3211" s="144" t="s">
        <v>1954</v>
      </c>
      <c r="D3211" s="2" t="s">
        <v>22</v>
      </c>
      <c r="E3211" s="1" t="s">
        <v>13246</v>
      </c>
    </row>
    <row r="3212" spans="1:5" x14ac:dyDescent="0.25">
      <c r="A3212" t="s">
        <v>22</v>
      </c>
      <c r="B3212" s="144" t="s">
        <v>1955</v>
      </c>
      <c r="D3212" s="2" t="s">
        <v>22</v>
      </c>
      <c r="E3212" s="1" t="s">
        <v>13246</v>
      </c>
    </row>
    <row r="3213" spans="1:5" x14ac:dyDescent="0.25">
      <c r="A3213" t="s">
        <v>22</v>
      </c>
      <c r="B3213" s="144" t="s">
        <v>1956</v>
      </c>
      <c r="D3213" s="2" t="s">
        <v>22</v>
      </c>
      <c r="E3213" s="1" t="s">
        <v>13246</v>
      </c>
    </row>
    <row r="3214" spans="1:5" x14ac:dyDescent="0.25">
      <c r="A3214" t="s">
        <v>22</v>
      </c>
      <c r="B3214" s="144" t="s">
        <v>1957</v>
      </c>
      <c r="D3214" s="2" t="s">
        <v>22</v>
      </c>
      <c r="E3214" s="1" t="s">
        <v>13246</v>
      </c>
    </row>
    <row r="3215" spans="1:5" x14ac:dyDescent="0.25">
      <c r="A3215" t="s">
        <v>22</v>
      </c>
      <c r="B3215" s="144" t="s">
        <v>1958</v>
      </c>
      <c r="D3215" s="2" t="s">
        <v>22</v>
      </c>
      <c r="E3215" s="1" t="s">
        <v>13246</v>
      </c>
    </row>
    <row r="3216" spans="1:5" x14ac:dyDescent="0.25">
      <c r="A3216" t="s">
        <v>22</v>
      </c>
      <c r="B3216" s="160" t="s">
        <v>13220</v>
      </c>
      <c r="D3216" s="2" t="s">
        <v>22</v>
      </c>
      <c r="E3216" s="1" t="s">
        <v>13246</v>
      </c>
    </row>
    <row r="3217" spans="1:5" x14ac:dyDescent="0.25">
      <c r="A3217" t="s">
        <v>22</v>
      </c>
      <c r="B3217" s="144" t="s">
        <v>1959</v>
      </c>
      <c r="D3217" s="2" t="s">
        <v>22</v>
      </c>
      <c r="E3217" s="1" t="s">
        <v>13246</v>
      </c>
    </row>
    <row r="3218" spans="1:5" x14ac:dyDescent="0.25">
      <c r="A3218" t="s">
        <v>22</v>
      </c>
      <c r="B3218" s="144" t="s">
        <v>1960</v>
      </c>
      <c r="D3218" s="2" t="s">
        <v>22</v>
      </c>
      <c r="E3218" s="1" t="s">
        <v>13246</v>
      </c>
    </row>
    <row r="3219" spans="1:5" x14ac:dyDescent="0.25">
      <c r="A3219" t="s">
        <v>22</v>
      </c>
      <c r="B3219" s="144" t="s">
        <v>1961</v>
      </c>
      <c r="D3219" s="2" t="s">
        <v>22</v>
      </c>
      <c r="E3219" s="1" t="s">
        <v>13246</v>
      </c>
    </row>
    <row r="3220" spans="1:5" x14ac:dyDescent="0.25">
      <c r="A3220" t="s">
        <v>22</v>
      </c>
      <c r="B3220" s="142" t="s">
        <v>1962</v>
      </c>
      <c r="D3220" s="2" t="s">
        <v>22</v>
      </c>
      <c r="E3220" s="1" t="s">
        <v>13246</v>
      </c>
    </row>
    <row r="3221" spans="1:5" x14ac:dyDescent="0.25">
      <c r="A3221" t="s">
        <v>22</v>
      </c>
      <c r="B3221" s="144" t="s">
        <v>1963</v>
      </c>
      <c r="D3221" s="2" t="s">
        <v>22</v>
      </c>
      <c r="E3221" s="1" t="s">
        <v>13246</v>
      </c>
    </row>
    <row r="3222" spans="1:5" x14ac:dyDescent="0.25">
      <c r="A3222" t="s">
        <v>22</v>
      </c>
      <c r="B3222" s="144" t="s">
        <v>1964</v>
      </c>
      <c r="D3222" s="2" t="s">
        <v>22</v>
      </c>
      <c r="E3222" s="1" t="s">
        <v>13246</v>
      </c>
    </row>
    <row r="3223" spans="1:5" x14ac:dyDescent="0.25">
      <c r="A3223" t="s">
        <v>22</v>
      </c>
      <c r="B3223" s="142" t="s">
        <v>1965</v>
      </c>
      <c r="D3223" s="2" t="s">
        <v>22</v>
      </c>
      <c r="E3223" s="1" t="s">
        <v>13246</v>
      </c>
    </row>
    <row r="3224" spans="1:5" x14ac:dyDescent="0.25">
      <c r="A3224" t="s">
        <v>22</v>
      </c>
      <c r="B3224" s="142" t="s">
        <v>1966</v>
      </c>
      <c r="D3224" s="2" t="s">
        <v>22</v>
      </c>
      <c r="E3224" s="1" t="s">
        <v>13246</v>
      </c>
    </row>
    <row r="3225" spans="1:5" x14ac:dyDescent="0.25">
      <c r="A3225" t="s">
        <v>22</v>
      </c>
      <c r="B3225" s="142" t="s">
        <v>1967</v>
      </c>
      <c r="D3225" s="2" t="s">
        <v>22</v>
      </c>
      <c r="E3225" s="1" t="s">
        <v>13246</v>
      </c>
    </row>
    <row r="3226" spans="1:5" x14ac:dyDescent="0.25">
      <c r="A3226" t="s">
        <v>22</v>
      </c>
      <c r="B3226" s="142" t="s">
        <v>1968</v>
      </c>
      <c r="D3226" s="2" t="s">
        <v>22</v>
      </c>
      <c r="E3226" s="1" t="s">
        <v>13246</v>
      </c>
    </row>
    <row r="3227" spans="1:5" x14ac:dyDescent="0.25">
      <c r="A3227" t="s">
        <v>22</v>
      </c>
      <c r="B3227" s="142" t="s">
        <v>1969</v>
      </c>
      <c r="D3227" s="2" t="s">
        <v>22</v>
      </c>
      <c r="E3227" s="1" t="s">
        <v>13246</v>
      </c>
    </row>
    <row r="3228" spans="1:5" x14ac:dyDescent="0.25">
      <c r="A3228" t="s">
        <v>22</v>
      </c>
      <c r="B3228" s="142" t="s">
        <v>1970</v>
      </c>
      <c r="D3228" s="2" t="s">
        <v>22</v>
      </c>
      <c r="E3228" s="1" t="s">
        <v>13246</v>
      </c>
    </row>
    <row r="3229" spans="1:5" x14ac:dyDescent="0.25">
      <c r="A3229" t="s">
        <v>22</v>
      </c>
      <c r="B3229" s="142" t="s">
        <v>1971</v>
      </c>
      <c r="D3229" s="2" t="s">
        <v>22</v>
      </c>
      <c r="E3229" s="1" t="s">
        <v>13246</v>
      </c>
    </row>
    <row r="3230" spans="1:5" x14ac:dyDescent="0.25">
      <c r="A3230" t="s">
        <v>22</v>
      </c>
      <c r="B3230" s="142" t="s">
        <v>1972</v>
      </c>
      <c r="D3230" s="2" t="s">
        <v>22</v>
      </c>
      <c r="E3230" s="1" t="s">
        <v>13246</v>
      </c>
    </row>
    <row r="3231" spans="1:5" x14ac:dyDescent="0.25">
      <c r="A3231" t="s">
        <v>22</v>
      </c>
      <c r="B3231" s="142" t="s">
        <v>1973</v>
      </c>
      <c r="D3231" s="2" t="s">
        <v>22</v>
      </c>
      <c r="E3231" s="1" t="s">
        <v>13246</v>
      </c>
    </row>
    <row r="3232" spans="1:5" x14ac:dyDescent="0.25">
      <c r="A3232" t="s">
        <v>22</v>
      </c>
      <c r="B3232" s="142" t="s">
        <v>1974</v>
      </c>
      <c r="D3232" s="2" t="s">
        <v>22</v>
      </c>
      <c r="E3232" s="1" t="s">
        <v>13246</v>
      </c>
    </row>
    <row r="3233" spans="1:5" x14ac:dyDescent="0.25">
      <c r="A3233" t="s">
        <v>22</v>
      </c>
      <c r="B3233" s="142" t="s">
        <v>13221</v>
      </c>
      <c r="D3233" s="2" t="s">
        <v>22</v>
      </c>
      <c r="E3233" s="1" t="s">
        <v>13246</v>
      </c>
    </row>
    <row r="3234" spans="1:5" x14ac:dyDescent="0.25">
      <c r="A3234" t="s">
        <v>22</v>
      </c>
      <c r="B3234" s="142" t="s">
        <v>1975</v>
      </c>
      <c r="D3234" s="2" t="s">
        <v>22</v>
      </c>
      <c r="E3234" s="1" t="s">
        <v>13246</v>
      </c>
    </row>
    <row r="3235" spans="1:5" x14ac:dyDescent="0.25">
      <c r="A3235" t="s">
        <v>22</v>
      </c>
      <c r="B3235" s="142" t="s">
        <v>1976</v>
      </c>
      <c r="D3235" s="2" t="s">
        <v>22</v>
      </c>
      <c r="E3235" s="1" t="s">
        <v>13246</v>
      </c>
    </row>
    <row r="3236" spans="1:5" x14ac:dyDescent="0.25">
      <c r="A3236" t="s">
        <v>22</v>
      </c>
      <c r="B3236" s="142" t="s">
        <v>1977</v>
      </c>
      <c r="D3236" s="2" t="s">
        <v>22</v>
      </c>
      <c r="E3236" s="1" t="s">
        <v>13246</v>
      </c>
    </row>
    <row r="3237" spans="1:5" x14ac:dyDescent="0.25">
      <c r="A3237" t="s">
        <v>22</v>
      </c>
      <c r="B3237" s="142" t="s">
        <v>1978</v>
      </c>
      <c r="D3237" s="2" t="s">
        <v>22</v>
      </c>
      <c r="E3237" s="1" t="s">
        <v>13246</v>
      </c>
    </row>
    <row r="3238" spans="1:5" x14ac:dyDescent="0.25">
      <c r="A3238" t="s">
        <v>22</v>
      </c>
      <c r="B3238" s="142" t="s">
        <v>1979</v>
      </c>
      <c r="D3238" s="2" t="s">
        <v>22</v>
      </c>
      <c r="E3238" s="1" t="s">
        <v>13246</v>
      </c>
    </row>
    <row r="3239" spans="1:5" x14ac:dyDescent="0.25">
      <c r="A3239" t="s">
        <v>22</v>
      </c>
      <c r="B3239" s="142" t="s">
        <v>1980</v>
      </c>
      <c r="D3239" s="2" t="s">
        <v>22</v>
      </c>
      <c r="E3239" s="1" t="s">
        <v>13246</v>
      </c>
    </row>
    <row r="3240" spans="1:5" x14ac:dyDescent="0.25">
      <c r="A3240" t="s">
        <v>22</v>
      </c>
      <c r="B3240" s="142" t="s">
        <v>1981</v>
      </c>
      <c r="D3240" s="2" t="s">
        <v>22</v>
      </c>
      <c r="E3240" s="1" t="s">
        <v>13246</v>
      </c>
    </row>
    <row r="3241" spans="1:5" x14ac:dyDescent="0.25">
      <c r="A3241" t="s">
        <v>22</v>
      </c>
      <c r="B3241" s="142" t="s">
        <v>1982</v>
      </c>
      <c r="D3241" s="2" t="s">
        <v>22</v>
      </c>
      <c r="E3241" s="1" t="s">
        <v>13246</v>
      </c>
    </row>
    <row r="3242" spans="1:5" x14ac:dyDescent="0.25">
      <c r="A3242" t="s">
        <v>22</v>
      </c>
      <c r="B3242" s="142" t="s">
        <v>1983</v>
      </c>
      <c r="D3242" s="2" t="s">
        <v>22</v>
      </c>
      <c r="E3242" s="1" t="s">
        <v>13246</v>
      </c>
    </row>
    <row r="3243" spans="1:5" x14ac:dyDescent="0.25">
      <c r="A3243" t="s">
        <v>22</v>
      </c>
      <c r="B3243" s="142" t="s">
        <v>1984</v>
      </c>
      <c r="D3243" s="2" t="s">
        <v>22</v>
      </c>
      <c r="E3243" s="1" t="s">
        <v>13246</v>
      </c>
    </row>
    <row r="3244" spans="1:5" x14ac:dyDescent="0.25">
      <c r="A3244" t="s">
        <v>22</v>
      </c>
      <c r="B3244" s="142" t="s">
        <v>1985</v>
      </c>
      <c r="D3244" s="2" t="s">
        <v>22</v>
      </c>
      <c r="E3244" s="1" t="s">
        <v>13246</v>
      </c>
    </row>
    <row r="3245" spans="1:5" x14ac:dyDescent="0.25">
      <c r="A3245" t="s">
        <v>22</v>
      </c>
      <c r="B3245" s="142" t="s">
        <v>1986</v>
      </c>
      <c r="D3245" s="2" t="s">
        <v>22</v>
      </c>
      <c r="E3245" s="1" t="s">
        <v>13246</v>
      </c>
    </row>
    <row r="3246" spans="1:5" x14ac:dyDescent="0.25">
      <c r="A3246" t="s">
        <v>22</v>
      </c>
      <c r="B3246" s="142" t="s">
        <v>1987</v>
      </c>
      <c r="D3246" s="2" t="s">
        <v>22</v>
      </c>
      <c r="E3246" s="1" t="s">
        <v>13246</v>
      </c>
    </row>
    <row r="3247" spans="1:5" x14ac:dyDescent="0.25">
      <c r="A3247" t="s">
        <v>22</v>
      </c>
      <c r="B3247" s="142" t="s">
        <v>1988</v>
      </c>
      <c r="D3247" s="2" t="s">
        <v>22</v>
      </c>
      <c r="E3247" s="1" t="s">
        <v>13246</v>
      </c>
    </row>
    <row r="3248" spans="1:5" x14ac:dyDescent="0.25">
      <c r="A3248" t="s">
        <v>22</v>
      </c>
      <c r="B3248" s="142" t="s">
        <v>1989</v>
      </c>
      <c r="D3248" s="2" t="s">
        <v>22</v>
      </c>
      <c r="E3248" s="1" t="s">
        <v>13246</v>
      </c>
    </row>
    <row r="3249" spans="1:5" x14ac:dyDescent="0.25">
      <c r="A3249" t="s">
        <v>22</v>
      </c>
      <c r="B3249" s="142" t="s">
        <v>1990</v>
      </c>
      <c r="D3249" s="2" t="s">
        <v>22</v>
      </c>
      <c r="E3249" s="1" t="s">
        <v>13246</v>
      </c>
    </row>
    <row r="3250" spans="1:5" x14ac:dyDescent="0.25">
      <c r="A3250" t="s">
        <v>22</v>
      </c>
      <c r="B3250" s="142" t="s">
        <v>1991</v>
      </c>
      <c r="D3250" s="2" t="s">
        <v>22</v>
      </c>
      <c r="E3250" s="1" t="s">
        <v>13246</v>
      </c>
    </row>
    <row r="3251" spans="1:5" x14ac:dyDescent="0.25">
      <c r="A3251" t="s">
        <v>22</v>
      </c>
      <c r="B3251" s="142" t="s">
        <v>1992</v>
      </c>
      <c r="D3251" s="2" t="s">
        <v>22</v>
      </c>
      <c r="E3251" s="1" t="s">
        <v>13246</v>
      </c>
    </row>
    <row r="3252" spans="1:5" x14ac:dyDescent="0.25">
      <c r="A3252" t="s">
        <v>22</v>
      </c>
      <c r="B3252" s="142" t="s">
        <v>1993</v>
      </c>
      <c r="D3252" s="2" t="s">
        <v>22</v>
      </c>
      <c r="E3252" s="1" t="s">
        <v>13246</v>
      </c>
    </row>
    <row r="3253" spans="1:5" x14ac:dyDescent="0.25">
      <c r="A3253" t="s">
        <v>22</v>
      </c>
      <c r="B3253" s="142" t="s">
        <v>1994</v>
      </c>
      <c r="D3253" s="2" t="s">
        <v>22</v>
      </c>
      <c r="E3253" s="1" t="s">
        <v>13246</v>
      </c>
    </row>
    <row r="3254" spans="1:5" x14ac:dyDescent="0.25">
      <c r="A3254" t="s">
        <v>22</v>
      </c>
      <c r="B3254" s="142" t="s">
        <v>1995</v>
      </c>
      <c r="D3254" s="2" t="s">
        <v>22</v>
      </c>
      <c r="E3254" s="1" t="s">
        <v>13246</v>
      </c>
    </row>
    <row r="3255" spans="1:5" x14ac:dyDescent="0.25">
      <c r="A3255" t="s">
        <v>22</v>
      </c>
      <c r="B3255" s="142" t="s">
        <v>1996</v>
      </c>
      <c r="D3255" s="2" t="s">
        <v>22</v>
      </c>
      <c r="E3255" s="1" t="s">
        <v>13246</v>
      </c>
    </row>
    <row r="3256" spans="1:5" x14ac:dyDescent="0.25">
      <c r="A3256" t="s">
        <v>22</v>
      </c>
      <c r="B3256" s="142" t="s">
        <v>1997</v>
      </c>
      <c r="D3256" s="2" t="s">
        <v>22</v>
      </c>
      <c r="E3256" s="1" t="s">
        <v>13246</v>
      </c>
    </row>
    <row r="3257" spans="1:5" x14ac:dyDescent="0.25">
      <c r="A3257" t="s">
        <v>22</v>
      </c>
      <c r="B3257" s="142" t="s">
        <v>1998</v>
      </c>
      <c r="D3257" s="2" t="s">
        <v>22</v>
      </c>
      <c r="E3257" s="1" t="s">
        <v>13246</v>
      </c>
    </row>
    <row r="3258" spans="1:5" x14ac:dyDescent="0.25">
      <c r="A3258" t="s">
        <v>22</v>
      </c>
      <c r="B3258" s="142" t="s">
        <v>1999</v>
      </c>
      <c r="D3258" s="2" t="s">
        <v>22</v>
      </c>
      <c r="E3258" s="1" t="s">
        <v>13246</v>
      </c>
    </row>
    <row r="3259" spans="1:5" x14ac:dyDescent="0.25">
      <c r="A3259" t="s">
        <v>22</v>
      </c>
      <c r="B3259" s="142" t="s">
        <v>2000</v>
      </c>
      <c r="D3259" s="2" t="s">
        <v>22</v>
      </c>
      <c r="E3259" s="1" t="s">
        <v>13246</v>
      </c>
    </row>
    <row r="3260" spans="1:5" x14ac:dyDescent="0.25">
      <c r="A3260" t="s">
        <v>22</v>
      </c>
      <c r="B3260" s="142" t="s">
        <v>2001</v>
      </c>
      <c r="D3260" s="2" t="s">
        <v>22</v>
      </c>
      <c r="E3260" s="1" t="s">
        <v>13246</v>
      </c>
    </row>
    <row r="3261" spans="1:5" x14ac:dyDescent="0.25">
      <c r="A3261" t="s">
        <v>22</v>
      </c>
      <c r="B3261" s="142" t="s">
        <v>2002</v>
      </c>
      <c r="D3261" s="2" t="s">
        <v>22</v>
      </c>
      <c r="E3261" s="1" t="s">
        <v>13246</v>
      </c>
    </row>
    <row r="3262" spans="1:5" x14ac:dyDescent="0.25">
      <c r="A3262" t="s">
        <v>22</v>
      </c>
      <c r="B3262" s="142" t="s">
        <v>2003</v>
      </c>
      <c r="D3262" s="2" t="s">
        <v>22</v>
      </c>
      <c r="E3262" s="1" t="s">
        <v>13246</v>
      </c>
    </row>
    <row r="3263" spans="1:5" x14ac:dyDescent="0.25">
      <c r="A3263" t="s">
        <v>22</v>
      </c>
      <c r="B3263" s="142" t="s">
        <v>2004</v>
      </c>
      <c r="D3263" s="2" t="s">
        <v>22</v>
      </c>
      <c r="E3263" s="1" t="s">
        <v>13246</v>
      </c>
    </row>
    <row r="3264" spans="1:5" x14ac:dyDescent="0.25">
      <c r="A3264" t="s">
        <v>22</v>
      </c>
      <c r="B3264" s="142" t="s">
        <v>2005</v>
      </c>
      <c r="D3264" s="2" t="s">
        <v>22</v>
      </c>
      <c r="E3264" s="1" t="s">
        <v>13246</v>
      </c>
    </row>
    <row r="3265" spans="1:5" x14ac:dyDescent="0.25">
      <c r="A3265" t="s">
        <v>22</v>
      </c>
      <c r="B3265" s="142" t="s">
        <v>2006</v>
      </c>
      <c r="D3265" s="2" t="s">
        <v>22</v>
      </c>
      <c r="E3265" s="1" t="s">
        <v>13246</v>
      </c>
    </row>
    <row r="3266" spans="1:5" x14ac:dyDescent="0.25">
      <c r="A3266" t="s">
        <v>22</v>
      </c>
      <c r="B3266" s="142" t="s">
        <v>2007</v>
      </c>
      <c r="D3266" s="2" t="s">
        <v>22</v>
      </c>
      <c r="E3266" s="1" t="s">
        <v>13246</v>
      </c>
    </row>
    <row r="3267" spans="1:5" x14ac:dyDescent="0.25">
      <c r="A3267" t="s">
        <v>22</v>
      </c>
      <c r="B3267" s="142" t="s">
        <v>2008</v>
      </c>
      <c r="D3267" s="2" t="s">
        <v>22</v>
      </c>
      <c r="E3267" s="1" t="s">
        <v>13246</v>
      </c>
    </row>
    <row r="3268" spans="1:5" x14ac:dyDescent="0.25">
      <c r="A3268" t="s">
        <v>22</v>
      </c>
      <c r="B3268" s="142" t="s">
        <v>2009</v>
      </c>
      <c r="D3268" s="2" t="s">
        <v>22</v>
      </c>
      <c r="E3268" s="1" t="s">
        <v>13246</v>
      </c>
    </row>
    <row r="3269" spans="1:5" x14ac:dyDescent="0.25">
      <c r="A3269" t="s">
        <v>22</v>
      </c>
      <c r="B3269" s="142" t="s">
        <v>2010</v>
      </c>
      <c r="D3269" s="2" t="s">
        <v>22</v>
      </c>
      <c r="E3269" s="1" t="s">
        <v>13246</v>
      </c>
    </row>
    <row r="3270" spans="1:5" x14ac:dyDescent="0.25">
      <c r="A3270" t="s">
        <v>22</v>
      </c>
      <c r="B3270" s="142" t="s">
        <v>2011</v>
      </c>
      <c r="D3270" s="2" t="s">
        <v>22</v>
      </c>
      <c r="E3270" s="1" t="s">
        <v>13246</v>
      </c>
    </row>
    <row r="3271" spans="1:5" x14ac:dyDescent="0.25">
      <c r="A3271" t="s">
        <v>22</v>
      </c>
      <c r="B3271" s="142" t="s">
        <v>2012</v>
      </c>
      <c r="D3271" s="2" t="s">
        <v>22</v>
      </c>
      <c r="E3271" s="1" t="s">
        <v>13246</v>
      </c>
    </row>
    <row r="3272" spans="1:5" x14ac:dyDescent="0.25">
      <c r="A3272" t="s">
        <v>22</v>
      </c>
      <c r="B3272" s="142" t="s">
        <v>2013</v>
      </c>
      <c r="D3272" s="2" t="s">
        <v>22</v>
      </c>
      <c r="E3272" s="1" t="s">
        <v>13246</v>
      </c>
    </row>
    <row r="3273" spans="1:5" x14ac:dyDescent="0.25">
      <c r="A3273" t="s">
        <v>22</v>
      </c>
      <c r="B3273" s="142" t="s">
        <v>2014</v>
      </c>
      <c r="D3273" s="2" t="s">
        <v>22</v>
      </c>
      <c r="E3273" s="1" t="s">
        <v>13246</v>
      </c>
    </row>
    <row r="3274" spans="1:5" x14ac:dyDescent="0.25">
      <c r="A3274" t="s">
        <v>22</v>
      </c>
      <c r="B3274" s="142" t="s">
        <v>2015</v>
      </c>
      <c r="D3274" s="2" t="s">
        <v>22</v>
      </c>
      <c r="E3274" s="1" t="s">
        <v>13246</v>
      </c>
    </row>
    <row r="3275" spans="1:5" x14ac:dyDescent="0.25">
      <c r="A3275" t="s">
        <v>22</v>
      </c>
      <c r="B3275" s="142" t="s">
        <v>2016</v>
      </c>
      <c r="D3275" s="2" t="s">
        <v>22</v>
      </c>
      <c r="E3275" s="1" t="s">
        <v>13246</v>
      </c>
    </row>
    <row r="3276" spans="1:5" x14ac:dyDescent="0.25">
      <c r="A3276" t="s">
        <v>22</v>
      </c>
      <c r="B3276" s="142" t="s">
        <v>2017</v>
      </c>
      <c r="D3276" s="2" t="s">
        <v>22</v>
      </c>
      <c r="E3276" s="1" t="s">
        <v>13246</v>
      </c>
    </row>
    <row r="3277" spans="1:5" x14ac:dyDescent="0.25">
      <c r="A3277" t="s">
        <v>22</v>
      </c>
      <c r="B3277" s="142" t="s">
        <v>2018</v>
      </c>
      <c r="D3277" s="2" t="s">
        <v>22</v>
      </c>
      <c r="E3277" s="1" t="s">
        <v>13246</v>
      </c>
    </row>
    <row r="3278" spans="1:5" x14ac:dyDescent="0.25">
      <c r="A3278" t="s">
        <v>22</v>
      </c>
      <c r="B3278" s="142" t="s">
        <v>2019</v>
      </c>
      <c r="D3278" s="2" t="s">
        <v>22</v>
      </c>
      <c r="E3278" s="1" t="s">
        <v>13246</v>
      </c>
    </row>
    <row r="3279" spans="1:5" x14ac:dyDescent="0.25">
      <c r="A3279" t="s">
        <v>22</v>
      </c>
      <c r="B3279" s="142" t="s">
        <v>2020</v>
      </c>
      <c r="D3279" s="2" t="s">
        <v>22</v>
      </c>
      <c r="E3279" s="1" t="s">
        <v>13246</v>
      </c>
    </row>
    <row r="3280" spans="1:5" x14ac:dyDescent="0.25">
      <c r="A3280" t="s">
        <v>22</v>
      </c>
      <c r="B3280" s="142" t="s">
        <v>2021</v>
      </c>
      <c r="D3280" s="2" t="s">
        <v>22</v>
      </c>
      <c r="E3280" s="1" t="s">
        <v>13246</v>
      </c>
    </row>
    <row r="3281" spans="1:5" x14ac:dyDescent="0.25">
      <c r="A3281" t="s">
        <v>22</v>
      </c>
      <c r="B3281" s="142" t="s">
        <v>2022</v>
      </c>
      <c r="D3281" s="2" t="s">
        <v>22</v>
      </c>
      <c r="E3281" s="1" t="s">
        <v>13246</v>
      </c>
    </row>
    <row r="3282" spans="1:5" x14ac:dyDescent="0.25">
      <c r="A3282" t="s">
        <v>22</v>
      </c>
      <c r="B3282" s="142" t="s">
        <v>2023</v>
      </c>
      <c r="D3282" s="2" t="s">
        <v>22</v>
      </c>
      <c r="E3282" s="1" t="s">
        <v>13246</v>
      </c>
    </row>
    <row r="3283" spans="1:5" x14ac:dyDescent="0.25">
      <c r="A3283" t="s">
        <v>22</v>
      </c>
      <c r="B3283" s="142" t="s">
        <v>2024</v>
      </c>
      <c r="D3283" s="2" t="s">
        <v>22</v>
      </c>
      <c r="E3283" s="1" t="s">
        <v>13246</v>
      </c>
    </row>
    <row r="3284" spans="1:5" x14ac:dyDescent="0.25">
      <c r="A3284" t="s">
        <v>22</v>
      </c>
      <c r="B3284" s="142" t="s">
        <v>2025</v>
      </c>
      <c r="D3284" s="2" t="s">
        <v>22</v>
      </c>
      <c r="E3284" s="1" t="s">
        <v>13246</v>
      </c>
    </row>
    <row r="3285" spans="1:5" x14ac:dyDescent="0.25">
      <c r="A3285" t="s">
        <v>22</v>
      </c>
      <c r="B3285" s="142" t="s">
        <v>2026</v>
      </c>
      <c r="D3285" s="2" t="s">
        <v>22</v>
      </c>
      <c r="E3285" s="1" t="s">
        <v>13246</v>
      </c>
    </row>
    <row r="3286" spans="1:5" x14ac:dyDescent="0.25">
      <c r="A3286" t="s">
        <v>22</v>
      </c>
      <c r="B3286" s="142" t="s">
        <v>13222</v>
      </c>
      <c r="D3286" s="2" t="s">
        <v>22</v>
      </c>
      <c r="E3286" s="1" t="s">
        <v>13246</v>
      </c>
    </row>
    <row r="3287" spans="1:5" x14ac:dyDescent="0.25">
      <c r="A3287" t="s">
        <v>22</v>
      </c>
      <c r="B3287" s="142" t="s">
        <v>2027</v>
      </c>
      <c r="D3287" s="2" t="s">
        <v>22</v>
      </c>
      <c r="E3287" s="1" t="s">
        <v>13246</v>
      </c>
    </row>
    <row r="3288" spans="1:5" x14ac:dyDescent="0.25">
      <c r="A3288" t="s">
        <v>22</v>
      </c>
      <c r="B3288" s="142" t="s">
        <v>2028</v>
      </c>
      <c r="D3288" s="2" t="s">
        <v>22</v>
      </c>
      <c r="E3288" s="1" t="s">
        <v>13246</v>
      </c>
    </row>
    <row r="3289" spans="1:5" x14ac:dyDescent="0.25">
      <c r="A3289" t="s">
        <v>22</v>
      </c>
      <c r="B3289" s="142" t="s">
        <v>2029</v>
      </c>
      <c r="D3289" s="2" t="s">
        <v>22</v>
      </c>
      <c r="E3289" s="1" t="s">
        <v>13246</v>
      </c>
    </row>
    <row r="3290" spans="1:5" x14ac:dyDescent="0.25">
      <c r="A3290" t="s">
        <v>22</v>
      </c>
      <c r="B3290" s="142" t="s">
        <v>2030</v>
      </c>
      <c r="D3290" s="2" t="s">
        <v>22</v>
      </c>
      <c r="E3290" s="1" t="s">
        <v>13246</v>
      </c>
    </row>
    <row r="3291" spans="1:5" x14ac:dyDescent="0.25">
      <c r="A3291" t="s">
        <v>22</v>
      </c>
      <c r="B3291" s="142" t="s">
        <v>2031</v>
      </c>
      <c r="D3291" s="2" t="s">
        <v>22</v>
      </c>
      <c r="E3291" s="1" t="s">
        <v>13246</v>
      </c>
    </row>
    <row r="3292" spans="1:5" x14ac:dyDescent="0.25">
      <c r="A3292" t="s">
        <v>22</v>
      </c>
      <c r="B3292" s="142" t="s">
        <v>2032</v>
      </c>
      <c r="D3292" s="2" t="s">
        <v>22</v>
      </c>
      <c r="E3292" s="1" t="s">
        <v>13246</v>
      </c>
    </row>
    <row r="3293" spans="1:5" x14ac:dyDescent="0.25">
      <c r="A3293" t="s">
        <v>22</v>
      </c>
      <c r="B3293" s="142" t="s">
        <v>2033</v>
      </c>
      <c r="D3293" s="2" t="s">
        <v>22</v>
      </c>
      <c r="E3293" s="1" t="s">
        <v>13246</v>
      </c>
    </row>
    <row r="3294" spans="1:5" x14ac:dyDescent="0.25">
      <c r="A3294" t="s">
        <v>22</v>
      </c>
      <c r="B3294" s="142" t="s">
        <v>2034</v>
      </c>
      <c r="D3294" s="2" t="s">
        <v>22</v>
      </c>
      <c r="E3294" s="1" t="s">
        <v>13246</v>
      </c>
    </row>
    <row r="3295" spans="1:5" x14ac:dyDescent="0.25">
      <c r="A3295" t="s">
        <v>22</v>
      </c>
      <c r="B3295" s="142" t="s">
        <v>2035</v>
      </c>
      <c r="D3295" s="2" t="s">
        <v>22</v>
      </c>
      <c r="E3295" s="1" t="s">
        <v>13246</v>
      </c>
    </row>
    <row r="3296" spans="1:5" x14ac:dyDescent="0.25">
      <c r="A3296" t="s">
        <v>22</v>
      </c>
      <c r="B3296" s="142" t="s">
        <v>2036</v>
      </c>
      <c r="D3296" s="2" t="s">
        <v>22</v>
      </c>
      <c r="E3296" s="1" t="s">
        <v>13246</v>
      </c>
    </row>
    <row r="3297" spans="1:5" x14ac:dyDescent="0.25">
      <c r="A3297" t="s">
        <v>22</v>
      </c>
      <c r="B3297" s="142" t="s">
        <v>2037</v>
      </c>
      <c r="D3297" s="2" t="s">
        <v>22</v>
      </c>
      <c r="E3297" s="1" t="s">
        <v>13246</v>
      </c>
    </row>
    <row r="3298" spans="1:5" x14ac:dyDescent="0.25">
      <c r="A3298" t="s">
        <v>22</v>
      </c>
      <c r="B3298" s="142" t="s">
        <v>2038</v>
      </c>
      <c r="D3298" s="2" t="s">
        <v>22</v>
      </c>
      <c r="E3298" s="1" t="s">
        <v>13246</v>
      </c>
    </row>
    <row r="3299" spans="1:5" x14ac:dyDescent="0.25">
      <c r="A3299" t="s">
        <v>22</v>
      </c>
      <c r="B3299" s="142" t="s">
        <v>2039</v>
      </c>
      <c r="D3299" s="2" t="s">
        <v>22</v>
      </c>
      <c r="E3299" s="1" t="s">
        <v>13246</v>
      </c>
    </row>
    <row r="3300" spans="1:5" x14ac:dyDescent="0.25">
      <c r="A3300" t="s">
        <v>22</v>
      </c>
      <c r="B3300" s="142" t="s">
        <v>2040</v>
      </c>
      <c r="D3300" s="2" t="s">
        <v>22</v>
      </c>
      <c r="E3300" s="1" t="s">
        <v>13246</v>
      </c>
    </row>
    <row r="3301" spans="1:5" x14ac:dyDescent="0.25">
      <c r="A3301" t="s">
        <v>22</v>
      </c>
      <c r="B3301" s="142" t="s">
        <v>2041</v>
      </c>
      <c r="D3301" s="2" t="s">
        <v>22</v>
      </c>
      <c r="E3301" s="1" t="s">
        <v>13246</v>
      </c>
    </row>
    <row r="3302" spans="1:5" x14ac:dyDescent="0.25">
      <c r="A3302" t="s">
        <v>22</v>
      </c>
      <c r="B3302" s="142" t="s">
        <v>2042</v>
      </c>
      <c r="D3302" s="2" t="s">
        <v>22</v>
      </c>
      <c r="E3302" s="1" t="s">
        <v>13246</v>
      </c>
    </row>
    <row r="3303" spans="1:5" x14ac:dyDescent="0.25">
      <c r="A3303" t="s">
        <v>22</v>
      </c>
      <c r="B3303" s="142" t="s">
        <v>2043</v>
      </c>
      <c r="D3303" s="2" t="s">
        <v>22</v>
      </c>
      <c r="E3303" s="1" t="s">
        <v>13246</v>
      </c>
    </row>
    <row r="3304" spans="1:5" x14ac:dyDescent="0.25">
      <c r="A3304" t="s">
        <v>22</v>
      </c>
      <c r="B3304" s="142" t="s">
        <v>2044</v>
      </c>
      <c r="D3304" s="2" t="s">
        <v>22</v>
      </c>
      <c r="E3304" s="1" t="s">
        <v>13246</v>
      </c>
    </row>
    <row r="3305" spans="1:5" x14ac:dyDescent="0.25">
      <c r="A3305" t="s">
        <v>22</v>
      </c>
      <c r="B3305" s="142" t="s">
        <v>13223</v>
      </c>
      <c r="D3305" s="2" t="s">
        <v>22</v>
      </c>
      <c r="E3305" s="1" t="s">
        <v>13246</v>
      </c>
    </row>
    <row r="3306" spans="1:5" x14ac:dyDescent="0.25">
      <c r="A3306" t="s">
        <v>22</v>
      </c>
      <c r="B3306" s="142" t="s">
        <v>2045</v>
      </c>
      <c r="D3306" s="2" t="s">
        <v>22</v>
      </c>
      <c r="E3306" s="1" t="s">
        <v>13246</v>
      </c>
    </row>
    <row r="3307" spans="1:5" x14ac:dyDescent="0.25">
      <c r="A3307" t="s">
        <v>22</v>
      </c>
      <c r="B3307" s="142" t="s">
        <v>13224</v>
      </c>
      <c r="D3307" s="2" t="s">
        <v>22</v>
      </c>
      <c r="E3307" s="1" t="s">
        <v>13246</v>
      </c>
    </row>
    <row r="3308" spans="1:5" x14ac:dyDescent="0.25">
      <c r="A3308" t="s">
        <v>22</v>
      </c>
      <c r="B3308" s="144" t="s">
        <v>2046</v>
      </c>
      <c r="D3308" s="2" t="s">
        <v>22</v>
      </c>
      <c r="E3308" s="1" t="s">
        <v>13246</v>
      </c>
    </row>
    <row r="3309" spans="1:5" x14ac:dyDescent="0.25">
      <c r="A3309" t="s">
        <v>22</v>
      </c>
      <c r="B3309" s="144" t="s">
        <v>2047</v>
      </c>
      <c r="D3309" s="2" t="s">
        <v>22</v>
      </c>
      <c r="E3309" s="1" t="s">
        <v>13246</v>
      </c>
    </row>
    <row r="3310" spans="1:5" x14ac:dyDescent="0.25">
      <c r="A3310" t="s">
        <v>22</v>
      </c>
      <c r="B3310" s="144" t="s">
        <v>2048</v>
      </c>
      <c r="D3310" s="2" t="s">
        <v>22</v>
      </c>
      <c r="E3310" s="1" t="s">
        <v>13246</v>
      </c>
    </row>
    <row r="3311" spans="1:5" x14ac:dyDescent="0.25">
      <c r="A3311" t="s">
        <v>22</v>
      </c>
      <c r="B3311" s="144" t="s">
        <v>2049</v>
      </c>
      <c r="D3311" s="2" t="s">
        <v>22</v>
      </c>
      <c r="E3311" s="1" t="s">
        <v>13246</v>
      </c>
    </row>
    <row r="3312" spans="1:5" x14ac:dyDescent="0.25">
      <c r="A3312" t="s">
        <v>22</v>
      </c>
      <c r="B3312" s="144" t="s">
        <v>2050</v>
      </c>
      <c r="D3312" s="2" t="s">
        <v>22</v>
      </c>
      <c r="E3312" s="1" t="s">
        <v>13246</v>
      </c>
    </row>
    <row r="3313" spans="1:5" x14ac:dyDescent="0.25">
      <c r="A3313" t="s">
        <v>22</v>
      </c>
      <c r="B3313" s="144" t="s">
        <v>2051</v>
      </c>
      <c r="D3313" s="2" t="s">
        <v>22</v>
      </c>
      <c r="E3313" s="1" t="s">
        <v>13246</v>
      </c>
    </row>
    <row r="3314" spans="1:5" x14ac:dyDescent="0.25">
      <c r="A3314" t="s">
        <v>22</v>
      </c>
      <c r="B3314" s="144" t="s">
        <v>2052</v>
      </c>
      <c r="D3314" s="2" t="s">
        <v>22</v>
      </c>
      <c r="E3314" s="1" t="s">
        <v>13246</v>
      </c>
    </row>
    <row r="3315" spans="1:5" x14ac:dyDescent="0.25">
      <c r="A3315" t="s">
        <v>22</v>
      </c>
      <c r="B3315" s="144" t="s">
        <v>2053</v>
      </c>
      <c r="D3315" s="2" t="s">
        <v>22</v>
      </c>
      <c r="E3315" s="1" t="s">
        <v>13246</v>
      </c>
    </row>
    <row r="3316" spans="1:5" x14ac:dyDescent="0.25">
      <c r="A3316" t="s">
        <v>22</v>
      </c>
      <c r="B3316" s="144" t="s">
        <v>2054</v>
      </c>
      <c r="D3316" s="2" t="s">
        <v>22</v>
      </c>
      <c r="E3316" s="1" t="s">
        <v>13246</v>
      </c>
    </row>
    <row r="3317" spans="1:5" x14ac:dyDescent="0.25">
      <c r="A3317" t="s">
        <v>22</v>
      </c>
      <c r="B3317" s="144" t="s">
        <v>2055</v>
      </c>
      <c r="D3317" s="2" t="s">
        <v>22</v>
      </c>
      <c r="E3317" s="1" t="s">
        <v>13246</v>
      </c>
    </row>
    <row r="3318" spans="1:5" x14ac:dyDescent="0.25">
      <c r="A3318" t="s">
        <v>22</v>
      </c>
      <c r="B3318" s="144" t="s">
        <v>2056</v>
      </c>
      <c r="D3318" s="2" t="s">
        <v>22</v>
      </c>
      <c r="E3318" s="1" t="s">
        <v>13246</v>
      </c>
    </row>
    <row r="3319" spans="1:5" x14ac:dyDescent="0.25">
      <c r="A3319" t="s">
        <v>22</v>
      </c>
      <c r="B3319" s="144" t="s">
        <v>2057</v>
      </c>
      <c r="D3319" s="2" t="s">
        <v>22</v>
      </c>
      <c r="E3319" s="1" t="s">
        <v>13246</v>
      </c>
    </row>
    <row r="3320" spans="1:5" x14ac:dyDescent="0.25">
      <c r="A3320" t="s">
        <v>22</v>
      </c>
      <c r="B3320" s="144" t="s">
        <v>2058</v>
      </c>
      <c r="D3320" s="2" t="s">
        <v>22</v>
      </c>
      <c r="E3320" s="1" t="s">
        <v>13246</v>
      </c>
    </row>
    <row r="3321" spans="1:5" x14ac:dyDescent="0.25">
      <c r="A3321" t="s">
        <v>22</v>
      </c>
      <c r="B3321" s="144" t="s">
        <v>2059</v>
      </c>
      <c r="D3321" s="2" t="s">
        <v>22</v>
      </c>
      <c r="E3321" s="1" t="s">
        <v>13246</v>
      </c>
    </row>
    <row r="3322" spans="1:5" x14ac:dyDescent="0.25">
      <c r="A3322" t="s">
        <v>22</v>
      </c>
      <c r="B3322" s="144" t="s">
        <v>2060</v>
      </c>
      <c r="D3322" s="2" t="s">
        <v>22</v>
      </c>
      <c r="E3322" s="1" t="s">
        <v>13246</v>
      </c>
    </row>
    <row r="3323" spans="1:5" x14ac:dyDescent="0.25">
      <c r="A3323" t="s">
        <v>22</v>
      </c>
      <c r="B3323" s="144" t="s">
        <v>2061</v>
      </c>
      <c r="D3323" s="2" t="s">
        <v>22</v>
      </c>
      <c r="E3323" s="1" t="s">
        <v>13246</v>
      </c>
    </row>
    <row r="3324" spans="1:5" x14ac:dyDescent="0.25">
      <c r="A3324" t="s">
        <v>22</v>
      </c>
      <c r="B3324" s="144" t="s">
        <v>2062</v>
      </c>
      <c r="D3324" s="2" t="s">
        <v>22</v>
      </c>
      <c r="E3324" s="1" t="s">
        <v>13246</v>
      </c>
    </row>
    <row r="3325" spans="1:5" x14ac:dyDescent="0.25">
      <c r="A3325" t="s">
        <v>22</v>
      </c>
      <c r="B3325" s="144" t="s">
        <v>2063</v>
      </c>
      <c r="D3325" s="2" t="s">
        <v>22</v>
      </c>
      <c r="E3325" s="1" t="s">
        <v>13246</v>
      </c>
    </row>
    <row r="3326" spans="1:5" x14ac:dyDescent="0.25">
      <c r="A3326" t="s">
        <v>22</v>
      </c>
      <c r="B3326" s="144" t="s">
        <v>2064</v>
      </c>
      <c r="D3326" s="2" t="s">
        <v>22</v>
      </c>
      <c r="E3326" s="1" t="s">
        <v>13246</v>
      </c>
    </row>
    <row r="3327" spans="1:5" x14ac:dyDescent="0.25">
      <c r="B3327" s="144" t="s">
        <v>2065</v>
      </c>
      <c r="E3327" s="1">
        <f t="shared" ref="E3327:E3332" si="70">IF(C3327&gt;D3327,C3327,D3327)</f>
        <v>0</v>
      </c>
    </row>
    <row r="3328" spans="1:5" x14ac:dyDescent="0.25">
      <c r="B3328" s="144" t="s">
        <v>2066</v>
      </c>
      <c r="E3328" s="1">
        <f t="shared" si="70"/>
        <v>0</v>
      </c>
    </row>
    <row r="3329" spans="1:5" x14ac:dyDescent="0.25">
      <c r="B3329" s="142" t="s">
        <v>2067</v>
      </c>
      <c r="D3329" s="2">
        <v>3</v>
      </c>
      <c r="E3329" s="1">
        <f t="shared" si="70"/>
        <v>3</v>
      </c>
    </row>
    <row r="3330" spans="1:5" x14ac:dyDescent="0.25">
      <c r="B3330" s="142" t="s">
        <v>2068</v>
      </c>
      <c r="D3330" s="2">
        <v>5</v>
      </c>
      <c r="E3330" s="1">
        <f t="shared" si="70"/>
        <v>5</v>
      </c>
    </row>
    <row r="3331" spans="1:5" x14ac:dyDescent="0.25">
      <c r="B3331" s="144" t="s">
        <v>2069</v>
      </c>
      <c r="D3331" s="2">
        <v>15</v>
      </c>
      <c r="E3331" s="1">
        <f t="shared" si="70"/>
        <v>15</v>
      </c>
    </row>
    <row r="3332" spans="1:5" x14ac:dyDescent="0.25">
      <c r="B3332" s="160" t="s">
        <v>13225</v>
      </c>
      <c r="D3332" s="2" t="s">
        <v>22</v>
      </c>
      <c r="E3332" s="1" t="str">
        <f t="shared" si="70"/>
        <v>N/A</v>
      </c>
    </row>
    <row r="3333" spans="1:5" x14ac:dyDescent="0.25">
      <c r="A3333" s="207"/>
      <c r="B3333" s="143"/>
      <c r="C3333" s="141"/>
      <c r="D3333" s="141"/>
    </row>
    <row r="3334" spans="1:5" x14ac:dyDescent="0.25">
      <c r="A3334" s="207"/>
      <c r="B3334" s="143"/>
      <c r="C3334" s="141"/>
      <c r="D3334" s="141"/>
      <c r="E3334" s="141"/>
    </row>
    <row r="3335" spans="1:5" x14ac:dyDescent="0.25">
      <c r="C3335" s="1"/>
      <c r="D3335" s="1"/>
    </row>
    <row r="3336" spans="1:5" x14ac:dyDescent="0.25">
      <c r="C3336" s="1"/>
      <c r="D3336" s="1"/>
    </row>
    <row r="3337" spans="1:5" x14ac:dyDescent="0.25">
      <c r="C3337" s="1"/>
      <c r="D3337" s="1"/>
    </row>
    <row r="3338" spans="1:5" x14ac:dyDescent="0.25">
      <c r="C3338" s="1"/>
      <c r="D3338" s="1"/>
    </row>
    <row r="3339" spans="1:5" x14ac:dyDescent="0.25">
      <c r="C3339" s="1"/>
      <c r="D3339" s="1"/>
    </row>
    <row r="3340" spans="1:5" x14ac:dyDescent="0.25">
      <c r="C3340" s="1"/>
      <c r="D3340" s="1"/>
    </row>
    <row r="3341" spans="1:5" x14ac:dyDescent="0.25">
      <c r="C3341" s="1"/>
      <c r="D3341" s="1"/>
    </row>
    <row r="3342" spans="1:5" x14ac:dyDescent="0.25">
      <c r="A3342" s="207"/>
      <c r="C3342" s="1"/>
      <c r="D3342" s="1"/>
    </row>
    <row r="3343" spans="1:5" x14ac:dyDescent="0.25">
      <c r="C3343" s="1"/>
      <c r="D3343" s="1"/>
    </row>
    <row r="3344" spans="1:5" x14ac:dyDescent="0.25">
      <c r="A3344" s="207"/>
      <c r="C3344" s="1"/>
      <c r="D3344" s="1"/>
    </row>
    <row r="3345" spans="1:4" x14ac:dyDescent="0.25">
      <c r="C3345" s="1"/>
      <c r="D3345" s="1"/>
    </row>
    <row r="3346" spans="1:4" x14ac:dyDescent="0.25">
      <c r="A3346" s="207"/>
      <c r="C3346" s="1"/>
      <c r="D3346" s="1"/>
    </row>
    <row r="3347" spans="1:4" x14ac:dyDescent="0.25">
      <c r="A3347" s="207"/>
      <c r="C3347" s="1"/>
      <c r="D3347" s="1"/>
    </row>
    <row r="3348" spans="1:4" x14ac:dyDescent="0.25">
      <c r="C3348" s="1"/>
      <c r="D3348" s="1"/>
    </row>
    <row r="3349" spans="1:4" x14ac:dyDescent="0.25">
      <c r="A3349" s="138"/>
      <c r="B3349" s="144"/>
      <c r="C3349" s="140"/>
      <c r="D3349" s="140"/>
    </row>
    <row r="3350" spans="1:4" x14ac:dyDescent="0.25">
      <c r="A3350" s="138"/>
      <c r="B3350" s="144"/>
      <c r="C3350" s="1"/>
      <c r="D3350" s="1"/>
    </row>
    <row r="3351" spans="1:4" x14ac:dyDescent="0.25">
      <c r="A3351" s="138"/>
      <c r="B3351" s="145"/>
      <c r="C3351" s="1"/>
      <c r="D3351" s="1"/>
    </row>
  </sheetData>
  <sheetProtection algorithmName="SHA-512" hashValue="OIkJ6+qU1neQEn48WxJgi+5J0j+Vxw+/kBoXJ0oxMCrLN4OPc6kRmIOYs2QzvJk4jnbdcNiujhvRj+7mO0lXcQ==" saltValue="FYrVKEF9E5a5Gj2Kc6QqAQ==" spinCount="100000" sheet="1" objects="1" scenarios="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95"/>
  <sheetViews>
    <sheetView workbookViewId="0">
      <selection activeCell="D49" sqref="D49"/>
    </sheetView>
  </sheetViews>
  <sheetFormatPr defaultRowHeight="15" x14ac:dyDescent="0.25"/>
  <cols>
    <col min="1" max="1" width="15" style="51" customWidth="1"/>
    <col min="2" max="2" width="65" customWidth="1"/>
  </cols>
  <sheetData>
    <row r="1" spans="1:3" ht="30" x14ac:dyDescent="0.25">
      <c r="A1" s="227" t="s">
        <v>13516</v>
      </c>
      <c r="B1" s="228" t="s">
        <v>13515</v>
      </c>
      <c r="C1" t="s">
        <v>13694</v>
      </c>
    </row>
    <row r="2" spans="1:3" x14ac:dyDescent="0.25">
      <c r="A2" s="51">
        <v>2001</v>
      </c>
      <c r="B2" t="s">
        <v>13517</v>
      </c>
      <c r="C2" t="s">
        <v>13695</v>
      </c>
    </row>
    <row r="3" spans="1:3" x14ac:dyDescent="0.25">
      <c r="A3" s="51">
        <v>2006</v>
      </c>
      <c r="B3" t="s">
        <v>13518</v>
      </c>
      <c r="C3" t="s">
        <v>13695</v>
      </c>
    </row>
    <row r="4" spans="1:3" x14ac:dyDescent="0.25">
      <c r="A4" s="51">
        <v>2010</v>
      </c>
      <c r="B4" t="s">
        <v>13519</v>
      </c>
      <c r="C4" t="s">
        <v>13695</v>
      </c>
    </row>
    <row r="5" spans="1:3" x14ac:dyDescent="0.25">
      <c r="A5" s="51">
        <v>2011</v>
      </c>
      <c r="B5" t="s">
        <v>13520</v>
      </c>
      <c r="C5" t="s">
        <v>13695</v>
      </c>
    </row>
    <row r="6" spans="1:3" x14ac:dyDescent="0.25">
      <c r="A6" s="51">
        <v>2012</v>
      </c>
      <c r="B6" t="s">
        <v>13521</v>
      </c>
      <c r="C6" t="s">
        <v>13695</v>
      </c>
    </row>
    <row r="7" spans="1:3" x14ac:dyDescent="0.25">
      <c r="A7" s="51">
        <v>2015</v>
      </c>
      <c r="B7" t="s">
        <v>13522</v>
      </c>
      <c r="C7" t="s">
        <v>13695</v>
      </c>
    </row>
    <row r="8" spans="1:3" x14ac:dyDescent="0.25">
      <c r="A8" s="51">
        <v>2015</v>
      </c>
      <c r="B8" t="s">
        <v>13528</v>
      </c>
      <c r="C8" t="s">
        <v>13695</v>
      </c>
    </row>
    <row r="9" spans="1:3" x14ac:dyDescent="0.25">
      <c r="A9" s="51">
        <v>2015</v>
      </c>
      <c r="B9" t="s">
        <v>13559</v>
      </c>
      <c r="C9" t="s">
        <v>13695</v>
      </c>
    </row>
    <row r="10" spans="1:3" x14ac:dyDescent="0.25">
      <c r="A10" s="51">
        <v>2046</v>
      </c>
      <c r="B10" t="s">
        <v>13708</v>
      </c>
      <c r="C10" t="s">
        <v>13696</v>
      </c>
    </row>
    <row r="11" spans="1:3" x14ac:dyDescent="0.25">
      <c r="A11" s="51">
        <v>2126</v>
      </c>
      <c r="B11" t="s">
        <v>13525</v>
      </c>
      <c r="C11" t="s">
        <v>13695</v>
      </c>
    </row>
    <row r="12" spans="1:3" x14ac:dyDescent="0.25">
      <c r="A12" s="51">
        <v>2131</v>
      </c>
      <c r="B12" t="s">
        <v>13526</v>
      </c>
      <c r="C12" t="s">
        <v>13695</v>
      </c>
    </row>
    <row r="13" spans="1:3" x14ac:dyDescent="0.25">
      <c r="A13" s="51">
        <v>2183</v>
      </c>
      <c r="B13" t="s">
        <v>13706</v>
      </c>
      <c r="C13" t="s">
        <v>13695</v>
      </c>
    </row>
    <row r="14" spans="1:3" x14ac:dyDescent="0.25">
      <c r="A14" s="51">
        <v>2184</v>
      </c>
      <c r="B14" t="s">
        <v>13707</v>
      </c>
      <c r="C14" t="s">
        <v>13695</v>
      </c>
    </row>
    <row r="15" spans="1:3" x14ac:dyDescent="0.25">
      <c r="A15" s="51">
        <v>2228</v>
      </c>
      <c r="B15" t="s">
        <v>13527</v>
      </c>
      <c r="C15" t="s">
        <v>13695</v>
      </c>
    </row>
    <row r="16" spans="1:3" x14ac:dyDescent="0.25">
      <c r="A16" s="51">
        <v>2231</v>
      </c>
      <c r="B16" t="s">
        <v>13531</v>
      </c>
      <c r="C16" t="s">
        <v>13696</v>
      </c>
    </row>
    <row r="17" spans="1:3" x14ac:dyDescent="0.25">
      <c r="A17" s="51">
        <v>2267</v>
      </c>
      <c r="B17" t="s">
        <v>13532</v>
      </c>
      <c r="C17" t="s">
        <v>13696</v>
      </c>
    </row>
    <row r="18" spans="1:3" x14ac:dyDescent="0.25">
      <c r="A18" s="51">
        <v>2277</v>
      </c>
      <c r="B18" t="s">
        <v>13534</v>
      </c>
      <c r="C18" t="s">
        <v>13695</v>
      </c>
    </row>
    <row r="19" spans="1:3" x14ac:dyDescent="0.25">
      <c r="A19" s="51">
        <v>2278</v>
      </c>
      <c r="B19" t="s">
        <v>13533</v>
      </c>
      <c r="C19" t="s">
        <v>13695</v>
      </c>
    </row>
    <row r="20" spans="1:3" x14ac:dyDescent="0.25">
      <c r="A20" s="51">
        <v>2281</v>
      </c>
      <c r="B20" t="s">
        <v>13535</v>
      </c>
      <c r="C20" t="s">
        <v>13695</v>
      </c>
    </row>
    <row r="21" spans="1:3" x14ac:dyDescent="0.25">
      <c r="A21" s="51">
        <v>2282</v>
      </c>
      <c r="B21" t="s">
        <v>13535</v>
      </c>
      <c r="C21" t="s">
        <v>13695</v>
      </c>
    </row>
    <row r="22" spans="1:3" x14ac:dyDescent="0.25">
      <c r="A22" s="51">
        <v>2283</v>
      </c>
      <c r="B22" t="s">
        <v>13535</v>
      </c>
      <c r="C22" t="s">
        <v>13695</v>
      </c>
    </row>
    <row r="23" spans="1:3" x14ac:dyDescent="0.25">
      <c r="A23" s="51">
        <v>2284</v>
      </c>
      <c r="B23" t="s">
        <v>13535</v>
      </c>
      <c r="C23" t="s">
        <v>13695</v>
      </c>
    </row>
    <row r="24" spans="1:3" x14ac:dyDescent="0.25">
      <c r="A24" s="51">
        <v>2285</v>
      </c>
      <c r="B24" t="s">
        <v>13535</v>
      </c>
      <c r="C24" t="s">
        <v>13695</v>
      </c>
    </row>
    <row r="25" spans="1:3" x14ac:dyDescent="0.25">
      <c r="A25" s="51">
        <v>2335</v>
      </c>
      <c r="B25" t="s">
        <v>13536</v>
      </c>
      <c r="C25" t="s">
        <v>13695</v>
      </c>
    </row>
    <row r="26" spans="1:3" x14ac:dyDescent="0.25">
      <c r="A26" s="51">
        <v>2434</v>
      </c>
      <c r="B26" t="s">
        <v>13544</v>
      </c>
      <c r="C26" t="s">
        <v>13695</v>
      </c>
    </row>
    <row r="27" spans="1:3" x14ac:dyDescent="0.25">
      <c r="A27" s="51">
        <v>2464</v>
      </c>
      <c r="B27" t="s">
        <v>14086</v>
      </c>
      <c r="C27" t="s">
        <v>13695</v>
      </c>
    </row>
    <row r="28" spans="1:3" x14ac:dyDescent="0.25">
      <c r="A28" s="51">
        <v>2519</v>
      </c>
      <c r="B28" t="s">
        <v>13546</v>
      </c>
      <c r="C28" t="s">
        <v>13695</v>
      </c>
    </row>
    <row r="29" spans="1:3" x14ac:dyDescent="0.25">
      <c r="A29" s="51">
        <v>2528</v>
      </c>
      <c r="B29" t="s">
        <v>13760</v>
      </c>
      <c r="C29" t="s">
        <v>13695</v>
      </c>
    </row>
    <row r="30" spans="1:3" x14ac:dyDescent="0.25">
      <c r="A30" s="51">
        <v>2537</v>
      </c>
      <c r="B30" t="s">
        <v>13545</v>
      </c>
      <c r="C30" t="s">
        <v>13695</v>
      </c>
    </row>
    <row r="31" spans="1:3" x14ac:dyDescent="0.25">
      <c r="A31" s="51">
        <v>2605</v>
      </c>
      <c r="B31" t="s">
        <v>13548</v>
      </c>
      <c r="C31" t="s">
        <v>13695</v>
      </c>
    </row>
    <row r="32" spans="1:3" x14ac:dyDescent="0.25">
      <c r="A32" s="51">
        <v>2628</v>
      </c>
      <c r="B32" t="s">
        <v>13718</v>
      </c>
      <c r="C32" t="s">
        <v>13695</v>
      </c>
    </row>
    <row r="33" spans="1:3" x14ac:dyDescent="0.25">
      <c r="A33" s="51">
        <v>2629</v>
      </c>
      <c r="B33" t="s">
        <v>13718</v>
      </c>
      <c r="C33" t="s">
        <v>13695</v>
      </c>
    </row>
    <row r="34" spans="1:3" x14ac:dyDescent="0.25">
      <c r="A34" s="51">
        <v>2630</v>
      </c>
      <c r="B34" t="s">
        <v>13718</v>
      </c>
      <c r="C34" t="s">
        <v>13695</v>
      </c>
    </row>
    <row r="35" spans="1:3" x14ac:dyDescent="0.25">
      <c r="A35" s="51">
        <v>2648</v>
      </c>
      <c r="B35" t="s">
        <v>13549</v>
      </c>
      <c r="C35" t="s">
        <v>13695</v>
      </c>
    </row>
    <row r="36" spans="1:3" x14ac:dyDescent="0.25">
      <c r="A36" s="51">
        <v>2655</v>
      </c>
      <c r="B36" t="s">
        <v>13550</v>
      </c>
      <c r="C36" t="s">
        <v>13695</v>
      </c>
    </row>
    <row r="37" spans="1:3" x14ac:dyDescent="0.25">
      <c r="A37" s="51">
        <v>2656</v>
      </c>
      <c r="B37" t="s">
        <v>5398</v>
      </c>
      <c r="C37" t="s">
        <v>13696</v>
      </c>
    </row>
    <row r="38" spans="1:3" x14ac:dyDescent="0.25">
      <c r="A38" s="51">
        <v>2710</v>
      </c>
      <c r="B38" t="s">
        <v>5723</v>
      </c>
      <c r="C38" t="s">
        <v>13695</v>
      </c>
    </row>
    <row r="39" spans="1:3" x14ac:dyDescent="0.25">
      <c r="A39" s="51">
        <v>2795</v>
      </c>
      <c r="B39" t="s">
        <v>13552</v>
      </c>
      <c r="C39" t="s">
        <v>13696</v>
      </c>
    </row>
    <row r="40" spans="1:3" x14ac:dyDescent="0.25">
      <c r="A40" s="51">
        <v>2799</v>
      </c>
      <c r="B40" t="s">
        <v>13711</v>
      </c>
      <c r="C40" t="s">
        <v>13695</v>
      </c>
    </row>
    <row r="41" spans="1:3" x14ac:dyDescent="0.25">
      <c r="A41">
        <v>2907</v>
      </c>
      <c r="B41" t="s">
        <v>14236</v>
      </c>
      <c r="C41" t="s">
        <v>13696</v>
      </c>
    </row>
    <row r="42" spans="1:3" x14ac:dyDescent="0.25">
      <c r="A42" s="51">
        <v>2940</v>
      </c>
      <c r="B42" t="s">
        <v>13723</v>
      </c>
      <c r="C42" t="s">
        <v>13695</v>
      </c>
    </row>
    <row r="43" spans="1:3" x14ac:dyDescent="0.25">
      <c r="A43" s="51">
        <v>2941</v>
      </c>
      <c r="B43" t="s">
        <v>13727</v>
      </c>
      <c r="C43" t="s">
        <v>13695</v>
      </c>
    </row>
    <row r="44" spans="1:3" x14ac:dyDescent="0.25">
      <c r="A44" s="51">
        <v>2947</v>
      </c>
      <c r="B44" t="s">
        <v>13733</v>
      </c>
      <c r="C44" t="s">
        <v>13695</v>
      </c>
    </row>
    <row r="45" spans="1:3" x14ac:dyDescent="0.25">
      <c r="A45" s="51">
        <v>2951</v>
      </c>
      <c r="B45" t="s">
        <v>7031</v>
      </c>
      <c r="C45" t="s">
        <v>13695</v>
      </c>
    </row>
    <row r="46" spans="1:3" x14ac:dyDescent="0.25">
      <c r="A46" s="51">
        <v>2975</v>
      </c>
      <c r="B46" t="s">
        <v>13556</v>
      </c>
      <c r="C46" t="s">
        <v>13695</v>
      </c>
    </row>
    <row r="47" spans="1:3" x14ac:dyDescent="0.25">
      <c r="A47" s="51">
        <v>2976</v>
      </c>
      <c r="B47" t="s">
        <v>13556</v>
      </c>
      <c r="C47" t="s">
        <v>13695</v>
      </c>
    </row>
    <row r="48" spans="1:3" x14ac:dyDescent="0.25">
      <c r="A48" s="51">
        <v>2977</v>
      </c>
      <c r="B48" t="s">
        <v>13556</v>
      </c>
      <c r="C48" t="s">
        <v>13695</v>
      </c>
    </row>
    <row r="49" spans="1:3" x14ac:dyDescent="0.25">
      <c r="A49" s="51">
        <v>2994</v>
      </c>
      <c r="B49" t="s">
        <v>13557</v>
      </c>
      <c r="C49" t="s">
        <v>13695</v>
      </c>
    </row>
    <row r="50" spans="1:3" x14ac:dyDescent="0.25">
      <c r="A50" s="51">
        <v>2995</v>
      </c>
      <c r="B50" t="s">
        <v>13553</v>
      </c>
      <c r="C50" t="s">
        <v>13695</v>
      </c>
    </row>
    <row r="51" spans="1:3" x14ac:dyDescent="0.25">
      <c r="A51" s="51">
        <v>3010</v>
      </c>
      <c r="B51" t="s">
        <v>13558</v>
      </c>
      <c r="C51" t="s">
        <v>13696</v>
      </c>
    </row>
    <row r="52" spans="1:3" x14ac:dyDescent="0.25">
      <c r="A52" s="51">
        <v>3011</v>
      </c>
      <c r="B52" t="s">
        <v>13558</v>
      </c>
      <c r="C52" t="s">
        <v>13696</v>
      </c>
    </row>
    <row r="53" spans="1:3" x14ac:dyDescent="0.25">
      <c r="A53" s="51">
        <v>3025</v>
      </c>
      <c r="B53" t="s">
        <v>13561</v>
      </c>
      <c r="C53" t="s">
        <v>13695</v>
      </c>
    </row>
    <row r="54" spans="1:3" x14ac:dyDescent="0.25">
      <c r="A54" s="51">
        <v>3029</v>
      </c>
      <c r="B54" t="s">
        <v>13564</v>
      </c>
      <c r="C54" t="s">
        <v>13695</v>
      </c>
    </row>
    <row r="55" spans="1:3" x14ac:dyDescent="0.25">
      <c r="A55" s="51">
        <v>3040</v>
      </c>
      <c r="B55" t="s">
        <v>13569</v>
      </c>
      <c r="C55" t="s">
        <v>13696</v>
      </c>
    </row>
    <row r="56" spans="1:3" x14ac:dyDescent="0.25">
      <c r="A56" s="51">
        <v>3042</v>
      </c>
      <c r="B56" t="s">
        <v>13570</v>
      </c>
      <c r="C56" t="s">
        <v>13695</v>
      </c>
    </row>
    <row r="57" spans="1:3" x14ac:dyDescent="0.25">
      <c r="A57" s="51">
        <v>3079</v>
      </c>
      <c r="B57" t="s">
        <v>13547</v>
      </c>
      <c r="C57" t="s">
        <v>13695</v>
      </c>
    </row>
    <row r="58" spans="1:3" x14ac:dyDescent="0.25">
      <c r="A58" s="51">
        <v>3107</v>
      </c>
      <c r="B58" t="s">
        <v>7770</v>
      </c>
      <c r="C58" t="s">
        <v>13696</v>
      </c>
    </row>
    <row r="59" spans="1:3" x14ac:dyDescent="0.25">
      <c r="A59" s="51">
        <v>3114</v>
      </c>
      <c r="B59" t="s">
        <v>13523</v>
      </c>
      <c r="C59" t="s">
        <v>13696</v>
      </c>
    </row>
    <row r="60" spans="1:3" x14ac:dyDescent="0.25">
      <c r="A60" s="51">
        <v>3115</v>
      </c>
      <c r="B60" t="s">
        <v>13523</v>
      </c>
      <c r="C60" t="s">
        <v>13696</v>
      </c>
    </row>
    <row r="61" spans="1:3" x14ac:dyDescent="0.25">
      <c r="A61" s="51">
        <v>3116</v>
      </c>
      <c r="B61" t="s">
        <v>13523</v>
      </c>
      <c r="C61" t="s">
        <v>13696</v>
      </c>
    </row>
    <row r="62" spans="1:3" x14ac:dyDescent="0.25">
      <c r="A62" s="51">
        <v>3117</v>
      </c>
      <c r="B62" t="s">
        <v>13573</v>
      </c>
      <c r="C62" t="s">
        <v>13696</v>
      </c>
    </row>
    <row r="63" spans="1:3" x14ac:dyDescent="0.25">
      <c r="A63">
        <v>3117</v>
      </c>
      <c r="B63" t="s">
        <v>13573</v>
      </c>
      <c r="C63" t="s">
        <v>13696</v>
      </c>
    </row>
    <row r="64" spans="1:3" x14ac:dyDescent="0.25">
      <c r="A64" s="51">
        <v>3287</v>
      </c>
      <c r="B64" t="s">
        <v>8562</v>
      </c>
      <c r="C64" t="s">
        <v>13695</v>
      </c>
    </row>
    <row r="65" spans="1:3" x14ac:dyDescent="0.25">
      <c r="A65" s="51">
        <v>3477</v>
      </c>
      <c r="B65" t="s">
        <v>13538</v>
      </c>
      <c r="C65" t="s">
        <v>13695</v>
      </c>
    </row>
    <row r="66" spans="1:3" x14ac:dyDescent="0.25">
      <c r="A66" s="51">
        <v>3484</v>
      </c>
      <c r="B66" t="s">
        <v>13539</v>
      </c>
      <c r="C66" t="s">
        <v>13695</v>
      </c>
    </row>
    <row r="67" spans="1:3" x14ac:dyDescent="0.25">
      <c r="A67" s="51">
        <v>3487</v>
      </c>
      <c r="B67" t="s">
        <v>14087</v>
      </c>
      <c r="C67" t="s">
        <v>13695</v>
      </c>
    </row>
    <row r="68" spans="1:3" x14ac:dyDescent="0.25">
      <c r="A68" s="51">
        <v>3513</v>
      </c>
      <c r="B68" t="s">
        <v>13540</v>
      </c>
      <c r="C68" t="s">
        <v>13695</v>
      </c>
    </row>
    <row r="69" spans="1:3" x14ac:dyDescent="0.25">
      <c r="A69" s="51">
        <v>4226</v>
      </c>
      <c r="B69" t="s">
        <v>13543</v>
      </c>
      <c r="C69" t="s">
        <v>13695</v>
      </c>
    </row>
    <row r="70" spans="1:3" x14ac:dyDescent="0.25">
      <c r="A70" s="51">
        <v>4227</v>
      </c>
      <c r="B70" t="s">
        <v>13771</v>
      </c>
      <c r="C70" t="s">
        <v>13695</v>
      </c>
    </row>
    <row r="71" spans="1:3" x14ac:dyDescent="0.25">
      <c r="A71" s="51">
        <v>4753</v>
      </c>
      <c r="B71" t="s">
        <v>13720</v>
      </c>
      <c r="C71" t="s">
        <v>13695</v>
      </c>
    </row>
    <row r="72" spans="1:3" x14ac:dyDescent="0.25">
      <c r="A72">
        <v>4912</v>
      </c>
      <c r="B72" t="s">
        <v>14234</v>
      </c>
      <c r="C72" t="s">
        <v>13696</v>
      </c>
    </row>
    <row r="73" spans="1:3" x14ac:dyDescent="0.25">
      <c r="B73" t="s">
        <v>13524</v>
      </c>
    </row>
    <row r="74" spans="1:3" x14ac:dyDescent="0.25">
      <c r="B74" t="s">
        <v>13709</v>
      </c>
    </row>
    <row r="75" spans="1:3" x14ac:dyDescent="0.25">
      <c r="B75" t="s">
        <v>13529</v>
      </c>
    </row>
    <row r="76" spans="1:3" x14ac:dyDescent="0.25">
      <c r="B76" t="s">
        <v>13530</v>
      </c>
    </row>
    <row r="77" spans="1:3" x14ac:dyDescent="0.25">
      <c r="B77" t="s">
        <v>13537</v>
      </c>
    </row>
    <row r="78" spans="1:3" x14ac:dyDescent="0.25">
      <c r="B78" t="s">
        <v>13541</v>
      </c>
    </row>
    <row r="79" spans="1:3" x14ac:dyDescent="0.25">
      <c r="B79" t="s">
        <v>13542</v>
      </c>
    </row>
    <row r="80" spans="1:3" x14ac:dyDescent="0.25">
      <c r="B80" t="s">
        <v>13551</v>
      </c>
    </row>
    <row r="81" spans="2:2" x14ac:dyDescent="0.25">
      <c r="B81" t="s">
        <v>13554</v>
      </c>
    </row>
    <row r="82" spans="2:2" x14ac:dyDescent="0.25">
      <c r="B82" t="s">
        <v>13555</v>
      </c>
    </row>
    <row r="83" spans="2:2" x14ac:dyDescent="0.25">
      <c r="B83" t="s">
        <v>13724</v>
      </c>
    </row>
    <row r="84" spans="2:2" x14ac:dyDescent="0.25">
      <c r="B84" t="s">
        <v>13737</v>
      </c>
    </row>
    <row r="85" spans="2:2" x14ac:dyDescent="0.25">
      <c r="B85" t="s">
        <v>13560</v>
      </c>
    </row>
    <row r="86" spans="2:2" x14ac:dyDescent="0.25">
      <c r="B86" t="s">
        <v>13562</v>
      </c>
    </row>
    <row r="87" spans="2:2" x14ac:dyDescent="0.25">
      <c r="B87" t="s">
        <v>13563</v>
      </c>
    </row>
    <row r="88" spans="2:2" x14ac:dyDescent="0.25">
      <c r="B88" t="s">
        <v>13565</v>
      </c>
    </row>
    <row r="89" spans="2:2" x14ac:dyDescent="0.25">
      <c r="B89" t="s">
        <v>13566</v>
      </c>
    </row>
    <row r="90" spans="2:2" x14ac:dyDescent="0.25">
      <c r="B90" t="s">
        <v>13567</v>
      </c>
    </row>
    <row r="91" spans="2:2" x14ac:dyDescent="0.25">
      <c r="B91" t="s">
        <v>13568</v>
      </c>
    </row>
    <row r="92" spans="2:2" x14ac:dyDescent="0.25">
      <c r="B92" t="s">
        <v>13571</v>
      </c>
    </row>
    <row r="93" spans="2:2" x14ac:dyDescent="0.25">
      <c r="B93" t="s">
        <v>13742</v>
      </c>
    </row>
    <row r="94" spans="2:2" x14ac:dyDescent="0.25">
      <c r="B94" t="s">
        <v>13572</v>
      </c>
    </row>
    <row r="95" spans="2:2" x14ac:dyDescent="0.25">
      <c r="B95" t="s">
        <v>13750</v>
      </c>
    </row>
  </sheetData>
  <autoFilter ref="A1:C1" xr:uid="{00000000-0009-0000-0000-000009000000}">
    <sortState xmlns:xlrd2="http://schemas.microsoft.com/office/spreadsheetml/2017/richdata2" ref="A2:C95">
      <sortCondition ref="A1"/>
    </sortState>
  </autoFilter>
  <pageMargins left="0.7" right="0.7" top="0.75" bottom="0.75" header="0.3" footer="0.3"/>
  <pageSetup orientation="portrait"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2"/>
  <sheetViews>
    <sheetView topLeftCell="A134" zoomScaleNormal="100" workbookViewId="0">
      <selection activeCell="A153" sqref="A153"/>
    </sheetView>
  </sheetViews>
  <sheetFormatPr defaultRowHeight="15.75" x14ac:dyDescent="0.25"/>
  <cols>
    <col min="1" max="1" width="13.42578125" style="83" customWidth="1"/>
    <col min="2" max="2" width="89" style="79" customWidth="1"/>
    <col min="3" max="3" width="10" style="84" customWidth="1"/>
    <col min="4" max="16384" width="9.140625" style="80"/>
  </cols>
  <sheetData>
    <row r="1" spans="1:6" ht="16.5" thickBot="1" x14ac:dyDescent="0.3"/>
    <row r="2" spans="1:6" s="79" customFormat="1" ht="32.25" thickBot="1" x14ac:dyDescent="0.3">
      <c r="A2" s="82" t="s">
        <v>11530</v>
      </c>
      <c r="B2" s="81" t="s">
        <v>11531</v>
      </c>
      <c r="C2" s="81" t="s">
        <v>11533</v>
      </c>
      <c r="F2" s="133" t="s">
        <v>12150</v>
      </c>
    </row>
    <row r="3" spans="1:6" x14ac:dyDescent="0.25">
      <c r="A3" s="83">
        <v>40822</v>
      </c>
      <c r="B3" s="79" t="s">
        <v>11532</v>
      </c>
      <c r="C3" s="84" t="s">
        <v>11534</v>
      </c>
    </row>
    <row r="4" spans="1:6" x14ac:dyDescent="0.25">
      <c r="A4" s="83">
        <v>40864</v>
      </c>
      <c r="B4" s="79" t="s">
        <v>11535</v>
      </c>
      <c r="C4" s="84" t="s">
        <v>11534</v>
      </c>
    </row>
    <row r="5" spans="1:6" x14ac:dyDescent="0.25">
      <c r="A5" s="83">
        <v>40940</v>
      </c>
      <c r="B5" s="79" t="s">
        <v>11536</v>
      </c>
      <c r="C5" s="84" t="s">
        <v>11534</v>
      </c>
    </row>
    <row r="6" spans="1:6" x14ac:dyDescent="0.25">
      <c r="A6" s="83">
        <v>40960</v>
      </c>
      <c r="B6" s="79" t="s">
        <v>11537</v>
      </c>
      <c r="C6" s="84" t="s">
        <v>11534</v>
      </c>
    </row>
    <row r="7" spans="1:6" x14ac:dyDescent="0.25">
      <c r="A7" s="83">
        <v>40977</v>
      </c>
      <c r="B7" s="79" t="s">
        <v>11538</v>
      </c>
      <c r="C7" s="84" t="s">
        <v>11534</v>
      </c>
    </row>
    <row r="8" spans="1:6" x14ac:dyDescent="0.25">
      <c r="A8" s="83">
        <v>41025</v>
      </c>
      <c r="B8" s="79" t="s">
        <v>11539</v>
      </c>
      <c r="C8" s="84" t="s">
        <v>11534</v>
      </c>
    </row>
    <row r="9" spans="1:6" ht="31.5" x14ac:dyDescent="0.25">
      <c r="A9" s="83">
        <v>41317</v>
      </c>
      <c r="B9" s="79" t="s">
        <v>11542</v>
      </c>
      <c r="C9" s="84" t="s">
        <v>11534</v>
      </c>
    </row>
    <row r="10" spans="1:6" x14ac:dyDescent="0.25">
      <c r="A10" s="83">
        <v>41395</v>
      </c>
      <c r="B10" s="79" t="s">
        <v>11543</v>
      </c>
      <c r="C10" s="84" t="s">
        <v>11534</v>
      </c>
    </row>
    <row r="11" spans="1:6" x14ac:dyDescent="0.25">
      <c r="A11" s="83">
        <v>41450</v>
      </c>
      <c r="B11" s="79" t="s">
        <v>11561</v>
      </c>
      <c r="C11" s="84" t="s">
        <v>11534</v>
      </c>
    </row>
    <row r="12" spans="1:6" x14ac:dyDescent="0.25">
      <c r="A12" s="83">
        <v>41450</v>
      </c>
      <c r="B12" s="79" t="s">
        <v>11560</v>
      </c>
      <c r="C12" s="84" t="s">
        <v>11534</v>
      </c>
    </row>
    <row r="13" spans="1:6" x14ac:dyDescent="0.25">
      <c r="A13" s="83">
        <v>41765</v>
      </c>
      <c r="B13" s="79" t="s">
        <v>11574</v>
      </c>
      <c r="C13" s="84" t="s">
        <v>11534</v>
      </c>
    </row>
    <row r="14" spans="1:6" x14ac:dyDescent="0.25">
      <c r="A14" s="83">
        <v>41765</v>
      </c>
      <c r="B14" s="79" t="s">
        <v>11575</v>
      </c>
      <c r="C14" s="84" t="s">
        <v>11534</v>
      </c>
    </row>
    <row r="15" spans="1:6" ht="31.5" x14ac:dyDescent="0.25">
      <c r="A15" s="83">
        <v>41765</v>
      </c>
      <c r="B15" s="79" t="s">
        <v>12143</v>
      </c>
      <c r="C15" s="84" t="s">
        <v>11534</v>
      </c>
    </row>
    <row r="16" spans="1:6" ht="31.5" x14ac:dyDescent="0.25">
      <c r="A16" s="83">
        <v>42101</v>
      </c>
      <c r="B16" s="79" t="s">
        <v>12148</v>
      </c>
      <c r="C16" s="84" t="s">
        <v>11534</v>
      </c>
    </row>
    <row r="17" spans="1:3" x14ac:dyDescent="0.25">
      <c r="A17" s="83">
        <v>42101</v>
      </c>
      <c r="B17" s="79" t="s">
        <v>12149</v>
      </c>
      <c r="C17" s="84" t="s">
        <v>11534</v>
      </c>
    </row>
    <row r="18" spans="1:3" x14ac:dyDescent="0.25">
      <c r="A18" s="83">
        <v>42101</v>
      </c>
      <c r="B18" s="79" t="s">
        <v>12152</v>
      </c>
      <c r="C18" s="84" t="s">
        <v>11534</v>
      </c>
    </row>
    <row r="19" spans="1:3" x14ac:dyDescent="0.25">
      <c r="A19" s="83">
        <v>42103</v>
      </c>
      <c r="B19" s="79" t="s">
        <v>13226</v>
      </c>
      <c r="C19" s="84" t="s">
        <v>11534</v>
      </c>
    </row>
    <row r="20" spans="1:3" x14ac:dyDescent="0.25">
      <c r="A20" s="83">
        <v>42111</v>
      </c>
      <c r="B20" s="79" t="s">
        <v>13227</v>
      </c>
      <c r="C20" s="84" t="s">
        <v>11534</v>
      </c>
    </row>
    <row r="21" spans="1:3" x14ac:dyDescent="0.25">
      <c r="A21" s="83">
        <v>42111</v>
      </c>
      <c r="B21" s="79" t="s">
        <v>13240</v>
      </c>
      <c r="C21" s="84" t="s">
        <v>11534</v>
      </c>
    </row>
    <row r="22" spans="1:3" ht="31.5" x14ac:dyDescent="0.25">
      <c r="A22" s="83">
        <v>42130</v>
      </c>
      <c r="B22" s="79" t="s">
        <v>13243</v>
      </c>
      <c r="C22" s="84" t="s">
        <v>11534</v>
      </c>
    </row>
    <row r="23" spans="1:3" x14ac:dyDescent="0.25">
      <c r="A23" s="83">
        <v>42131</v>
      </c>
      <c r="B23" s="79" t="s">
        <v>13242</v>
      </c>
      <c r="C23" s="84" t="s">
        <v>11534</v>
      </c>
    </row>
    <row r="24" spans="1:3" x14ac:dyDescent="0.25">
      <c r="A24" s="83">
        <v>42131</v>
      </c>
      <c r="B24" s="79" t="s">
        <v>13244</v>
      </c>
      <c r="C24" s="84" t="s">
        <v>11534</v>
      </c>
    </row>
    <row r="25" spans="1:3" x14ac:dyDescent="0.25">
      <c r="A25" s="83">
        <v>42150</v>
      </c>
      <c r="B25" s="79" t="s">
        <v>13245</v>
      </c>
      <c r="C25" s="84" t="s">
        <v>11534</v>
      </c>
    </row>
    <row r="26" spans="1:3" x14ac:dyDescent="0.25">
      <c r="A26" s="83">
        <v>42166</v>
      </c>
      <c r="B26" s="79" t="s">
        <v>13253</v>
      </c>
      <c r="C26" s="84" t="s">
        <v>11534</v>
      </c>
    </row>
    <row r="27" spans="1:3" x14ac:dyDescent="0.25">
      <c r="A27" s="83">
        <v>42173</v>
      </c>
      <c r="B27" s="79" t="s">
        <v>13251</v>
      </c>
      <c r="C27" s="84" t="s">
        <v>11534</v>
      </c>
    </row>
    <row r="28" spans="1:3" x14ac:dyDescent="0.25">
      <c r="A28" s="83">
        <v>42173</v>
      </c>
      <c r="B28" s="79" t="s">
        <v>13252</v>
      </c>
      <c r="C28" s="84" t="s">
        <v>11534</v>
      </c>
    </row>
    <row r="29" spans="1:3" x14ac:dyDescent="0.25">
      <c r="A29" s="83">
        <v>42221</v>
      </c>
      <c r="B29" s="79" t="s">
        <v>13266</v>
      </c>
      <c r="C29" s="84" t="s">
        <v>11534</v>
      </c>
    </row>
    <row r="30" spans="1:3" x14ac:dyDescent="0.25">
      <c r="A30" s="83">
        <v>42269</v>
      </c>
      <c r="B30" s="79" t="s">
        <v>13268</v>
      </c>
      <c r="C30" s="84" t="s">
        <v>11534</v>
      </c>
    </row>
    <row r="31" spans="1:3" x14ac:dyDescent="0.25">
      <c r="A31" s="83">
        <v>42269</v>
      </c>
      <c r="B31" s="79" t="s">
        <v>13269</v>
      </c>
      <c r="C31" s="84" t="s">
        <v>11534</v>
      </c>
    </row>
    <row r="32" spans="1:3" x14ac:dyDescent="0.25">
      <c r="A32" s="83">
        <v>42313</v>
      </c>
      <c r="B32" s="79" t="s">
        <v>13270</v>
      </c>
      <c r="C32" s="84" t="s">
        <v>11534</v>
      </c>
    </row>
    <row r="33" spans="1:3" x14ac:dyDescent="0.25">
      <c r="A33" s="83">
        <v>42380</v>
      </c>
      <c r="B33" s="79" t="s">
        <v>13271</v>
      </c>
      <c r="C33" s="84" t="s">
        <v>11534</v>
      </c>
    </row>
    <row r="34" spans="1:3" ht="31.5" x14ac:dyDescent="0.25">
      <c r="A34" s="83">
        <v>42380</v>
      </c>
      <c r="B34" s="79" t="s">
        <v>13272</v>
      </c>
      <c r="C34" s="84" t="s">
        <v>11534</v>
      </c>
    </row>
    <row r="35" spans="1:3" x14ac:dyDescent="0.25">
      <c r="A35" s="83">
        <v>42437</v>
      </c>
      <c r="B35" s="79" t="s">
        <v>13279</v>
      </c>
      <c r="C35" s="84" t="s">
        <v>11534</v>
      </c>
    </row>
    <row r="36" spans="1:3" x14ac:dyDescent="0.25">
      <c r="A36" s="83">
        <v>42437</v>
      </c>
      <c r="B36" s="79" t="s">
        <v>13280</v>
      </c>
      <c r="C36" s="84" t="s">
        <v>11534</v>
      </c>
    </row>
    <row r="37" spans="1:3" x14ac:dyDescent="0.25">
      <c r="A37" s="83">
        <v>42766</v>
      </c>
      <c r="B37" s="79" t="s">
        <v>13281</v>
      </c>
      <c r="C37" s="84" t="s">
        <v>11534</v>
      </c>
    </row>
    <row r="38" spans="1:3" x14ac:dyDescent="0.25">
      <c r="A38" s="83">
        <v>42766</v>
      </c>
      <c r="B38" s="79" t="s">
        <v>13282</v>
      </c>
      <c r="C38" s="84" t="s">
        <v>11534</v>
      </c>
    </row>
    <row r="39" spans="1:3" ht="31.5" x14ac:dyDescent="0.25">
      <c r="A39" s="83">
        <v>42766</v>
      </c>
      <c r="B39" s="79" t="s">
        <v>13284</v>
      </c>
      <c r="C39" s="84" t="s">
        <v>11534</v>
      </c>
    </row>
    <row r="40" spans="1:3" ht="31.5" x14ac:dyDescent="0.25">
      <c r="A40" s="83">
        <v>42773</v>
      </c>
      <c r="B40" s="79" t="s">
        <v>13285</v>
      </c>
      <c r="C40" s="84" t="s">
        <v>11534</v>
      </c>
    </row>
    <row r="41" spans="1:3" ht="31.5" x14ac:dyDescent="0.25">
      <c r="A41" s="83">
        <v>42825</v>
      </c>
      <c r="B41" s="79" t="s">
        <v>13287</v>
      </c>
      <c r="C41" s="84" t="s">
        <v>11534</v>
      </c>
    </row>
    <row r="42" spans="1:3" x14ac:dyDescent="0.25">
      <c r="A42" s="83">
        <v>42829</v>
      </c>
      <c r="B42" s="79" t="s">
        <v>13296</v>
      </c>
      <c r="C42" s="84" t="s">
        <v>11534</v>
      </c>
    </row>
    <row r="43" spans="1:3" x14ac:dyDescent="0.25">
      <c r="A43" s="83">
        <v>43117</v>
      </c>
      <c r="B43" s="79" t="s">
        <v>13311</v>
      </c>
      <c r="C43" s="84" t="s">
        <v>11534</v>
      </c>
    </row>
    <row r="44" spans="1:3" x14ac:dyDescent="0.25">
      <c r="A44" s="83">
        <v>43117</v>
      </c>
      <c r="B44" s="79" t="s">
        <v>13312</v>
      </c>
      <c r="C44" s="84" t="s">
        <v>11534</v>
      </c>
    </row>
    <row r="45" spans="1:3" x14ac:dyDescent="0.25">
      <c r="A45" s="83">
        <v>43117</v>
      </c>
      <c r="B45" s="79" t="s">
        <v>13299</v>
      </c>
      <c r="C45" s="84" t="s">
        <v>11534</v>
      </c>
    </row>
    <row r="46" spans="1:3" x14ac:dyDescent="0.25">
      <c r="A46" s="83">
        <v>43117</v>
      </c>
      <c r="B46" s="79" t="s">
        <v>13301</v>
      </c>
      <c r="C46" s="84" t="s">
        <v>11534</v>
      </c>
    </row>
    <row r="47" spans="1:3" x14ac:dyDescent="0.25">
      <c r="A47" s="83">
        <v>43117</v>
      </c>
      <c r="B47" s="79" t="s">
        <v>13314</v>
      </c>
      <c r="C47" s="84" t="s">
        <v>11534</v>
      </c>
    </row>
    <row r="48" spans="1:3" x14ac:dyDescent="0.25">
      <c r="A48" s="83">
        <v>43118</v>
      </c>
      <c r="B48" s="79" t="s">
        <v>13305</v>
      </c>
      <c r="C48" s="84" t="s">
        <v>11534</v>
      </c>
    </row>
    <row r="49" spans="1:3" x14ac:dyDescent="0.25">
      <c r="A49" s="83">
        <v>43124</v>
      </c>
      <c r="B49" s="79" t="s">
        <v>13304</v>
      </c>
      <c r="C49" s="84" t="s">
        <v>11534</v>
      </c>
    </row>
    <row r="50" spans="1:3" x14ac:dyDescent="0.25">
      <c r="A50" s="83">
        <v>43124</v>
      </c>
      <c r="B50" s="79" t="s">
        <v>13308</v>
      </c>
      <c r="C50" s="84" t="s">
        <v>11534</v>
      </c>
    </row>
    <row r="51" spans="1:3" x14ac:dyDescent="0.25">
      <c r="A51" s="83">
        <v>43124</v>
      </c>
      <c r="B51" s="79" t="s">
        <v>13315</v>
      </c>
      <c r="C51" s="84" t="s">
        <v>11534</v>
      </c>
    </row>
    <row r="52" spans="1:3" x14ac:dyDescent="0.25">
      <c r="A52" s="83">
        <v>43125</v>
      </c>
      <c r="B52" s="79" t="s">
        <v>13310</v>
      </c>
      <c r="C52" s="84" t="s">
        <v>11534</v>
      </c>
    </row>
    <row r="53" spans="1:3" x14ac:dyDescent="0.25">
      <c r="A53" s="83">
        <v>43125</v>
      </c>
      <c r="B53" s="79" t="s">
        <v>13306</v>
      </c>
      <c r="C53" s="84" t="s">
        <v>11534</v>
      </c>
    </row>
    <row r="54" spans="1:3" x14ac:dyDescent="0.25">
      <c r="A54" s="83">
        <v>43125</v>
      </c>
      <c r="B54" s="79" t="s">
        <v>13316</v>
      </c>
      <c r="C54" s="84" t="s">
        <v>11534</v>
      </c>
    </row>
    <row r="55" spans="1:3" ht="31.5" x14ac:dyDescent="0.25">
      <c r="A55" s="83">
        <v>43125</v>
      </c>
      <c r="B55" s="79" t="s">
        <v>13317</v>
      </c>
      <c r="C55" s="84" t="s">
        <v>11534</v>
      </c>
    </row>
    <row r="56" spans="1:3" ht="31.5" x14ac:dyDescent="0.25">
      <c r="A56" s="83">
        <v>43130</v>
      </c>
      <c r="B56" s="79" t="s">
        <v>13329</v>
      </c>
      <c r="C56" s="84" t="s">
        <v>11534</v>
      </c>
    </row>
    <row r="57" spans="1:3" x14ac:dyDescent="0.25">
      <c r="A57" s="83">
        <v>43130</v>
      </c>
      <c r="B57" s="79" t="s">
        <v>13328</v>
      </c>
      <c r="C57" s="84" t="s">
        <v>11534</v>
      </c>
    </row>
    <row r="58" spans="1:3" ht="31.5" x14ac:dyDescent="0.25">
      <c r="A58" s="83">
        <v>43130</v>
      </c>
      <c r="B58" s="79" t="s">
        <v>13324</v>
      </c>
      <c r="C58" s="84" t="s">
        <v>11534</v>
      </c>
    </row>
    <row r="59" spans="1:3" x14ac:dyDescent="0.25">
      <c r="A59" s="83">
        <v>43130</v>
      </c>
      <c r="B59" s="79" t="s">
        <v>13325</v>
      </c>
      <c r="C59" s="84" t="s">
        <v>11534</v>
      </c>
    </row>
    <row r="60" spans="1:3" x14ac:dyDescent="0.25">
      <c r="A60" s="83">
        <v>43130</v>
      </c>
      <c r="B60" s="79" t="s">
        <v>13326</v>
      </c>
      <c r="C60" s="84" t="s">
        <v>11534</v>
      </c>
    </row>
    <row r="61" spans="1:3" ht="31.5" x14ac:dyDescent="0.25">
      <c r="A61" s="83">
        <v>43130</v>
      </c>
      <c r="B61" s="79" t="s">
        <v>13327</v>
      </c>
      <c r="C61" s="84" t="s">
        <v>11534</v>
      </c>
    </row>
    <row r="62" spans="1:3" x14ac:dyDescent="0.25">
      <c r="A62" s="83">
        <v>43291</v>
      </c>
      <c r="B62" s="79" t="s">
        <v>13335</v>
      </c>
      <c r="C62" s="84" t="s">
        <v>11534</v>
      </c>
    </row>
    <row r="63" spans="1:3" x14ac:dyDescent="0.25">
      <c r="A63" s="83">
        <v>43291</v>
      </c>
      <c r="B63" s="79" t="s">
        <v>13336</v>
      </c>
      <c r="C63" s="84" t="s">
        <v>11534</v>
      </c>
    </row>
    <row r="64" spans="1:3" x14ac:dyDescent="0.25">
      <c r="A64" s="83">
        <v>43291</v>
      </c>
      <c r="B64" s="79" t="s">
        <v>13337</v>
      </c>
      <c r="C64" s="84" t="s">
        <v>11534</v>
      </c>
    </row>
    <row r="65" spans="1:3" x14ac:dyDescent="0.25">
      <c r="A65" s="83">
        <v>43558</v>
      </c>
      <c r="B65" s="79" t="s">
        <v>13339</v>
      </c>
      <c r="C65" s="84" t="s">
        <v>11534</v>
      </c>
    </row>
    <row r="66" spans="1:3" x14ac:dyDescent="0.25">
      <c r="A66" s="83">
        <v>43558</v>
      </c>
      <c r="B66" s="79" t="s">
        <v>13341</v>
      </c>
      <c r="C66" s="84" t="s">
        <v>11534</v>
      </c>
    </row>
    <row r="67" spans="1:3" x14ac:dyDescent="0.25">
      <c r="A67" s="83">
        <v>43558</v>
      </c>
      <c r="B67" s="79" t="s">
        <v>13757</v>
      </c>
      <c r="C67" s="84" t="s">
        <v>11534</v>
      </c>
    </row>
    <row r="68" spans="1:3" x14ac:dyDescent="0.25">
      <c r="A68" s="83">
        <v>43558</v>
      </c>
      <c r="B68" s="79" t="s">
        <v>13345</v>
      </c>
      <c r="C68" s="84" t="s">
        <v>11534</v>
      </c>
    </row>
    <row r="69" spans="1:3" x14ac:dyDescent="0.25">
      <c r="A69" s="83">
        <v>43558</v>
      </c>
      <c r="B69" s="79" t="s">
        <v>13346</v>
      </c>
      <c r="C69" s="84" t="s">
        <v>11534</v>
      </c>
    </row>
    <row r="70" spans="1:3" x14ac:dyDescent="0.25">
      <c r="A70" s="83">
        <v>43578</v>
      </c>
      <c r="B70" s="79" t="s">
        <v>13514</v>
      </c>
      <c r="C70" s="84" t="s">
        <v>11534</v>
      </c>
    </row>
    <row r="71" spans="1:3" ht="47.25" x14ac:dyDescent="0.25">
      <c r="A71" s="83">
        <v>43579</v>
      </c>
      <c r="B71" s="79" t="s">
        <v>13699</v>
      </c>
      <c r="C71" s="84" t="s">
        <v>11534</v>
      </c>
    </row>
    <row r="72" spans="1:3" x14ac:dyDescent="0.25">
      <c r="A72" s="83">
        <v>43579</v>
      </c>
      <c r="B72" s="79" t="s">
        <v>13697</v>
      </c>
      <c r="C72" s="84" t="s">
        <v>11534</v>
      </c>
    </row>
    <row r="73" spans="1:3" x14ac:dyDescent="0.25">
      <c r="A73" s="83">
        <v>43579</v>
      </c>
      <c r="B73" s="79" t="s">
        <v>13698</v>
      </c>
      <c r="C73" s="84" t="s">
        <v>11534</v>
      </c>
    </row>
    <row r="74" spans="1:3" ht="31.5" x14ac:dyDescent="0.25">
      <c r="A74" s="83">
        <v>43592</v>
      </c>
      <c r="B74" s="79" t="s">
        <v>13701</v>
      </c>
      <c r="C74" s="84" t="s">
        <v>11534</v>
      </c>
    </row>
    <row r="75" spans="1:3" ht="31.5" x14ac:dyDescent="0.25">
      <c r="A75" s="83">
        <v>43595</v>
      </c>
      <c r="B75" s="79" t="s">
        <v>13700</v>
      </c>
      <c r="C75" s="84" t="s">
        <v>11534</v>
      </c>
    </row>
    <row r="76" spans="1:3" x14ac:dyDescent="0.25">
      <c r="A76" s="83">
        <v>43595</v>
      </c>
      <c r="B76" s="79" t="s">
        <v>13702</v>
      </c>
      <c r="C76" s="84" t="s">
        <v>11534</v>
      </c>
    </row>
    <row r="77" spans="1:3" x14ac:dyDescent="0.25">
      <c r="A77" s="83">
        <v>43669</v>
      </c>
      <c r="B77" s="79" t="s">
        <v>13755</v>
      </c>
      <c r="C77" s="84" t="s">
        <v>11534</v>
      </c>
    </row>
    <row r="78" spans="1:3" x14ac:dyDescent="0.25">
      <c r="A78" s="83">
        <v>43669</v>
      </c>
      <c r="B78" s="79" t="s">
        <v>13756</v>
      </c>
      <c r="C78" s="84" t="s">
        <v>11534</v>
      </c>
    </row>
    <row r="79" spans="1:3" ht="31.5" x14ac:dyDescent="0.25">
      <c r="A79" s="83">
        <v>43678</v>
      </c>
      <c r="B79" s="79" t="s">
        <v>13759</v>
      </c>
      <c r="C79" s="84" t="s">
        <v>11534</v>
      </c>
    </row>
    <row r="80" spans="1:3" x14ac:dyDescent="0.25">
      <c r="A80" s="83">
        <v>43683</v>
      </c>
      <c r="B80" s="79" t="s">
        <v>13761</v>
      </c>
      <c r="C80" s="84" t="s">
        <v>11534</v>
      </c>
    </row>
    <row r="81" spans="1:3" x14ac:dyDescent="0.25">
      <c r="A81" s="83">
        <v>43712</v>
      </c>
      <c r="B81" s="79" t="s">
        <v>13762</v>
      </c>
      <c r="C81" s="84" t="s">
        <v>11534</v>
      </c>
    </row>
    <row r="82" spans="1:3" x14ac:dyDescent="0.25">
      <c r="A82" s="83">
        <v>43740</v>
      </c>
      <c r="B82" s="79" t="s">
        <v>13767</v>
      </c>
      <c r="C82" s="84" t="s">
        <v>11534</v>
      </c>
    </row>
    <row r="83" spans="1:3" x14ac:dyDescent="0.25">
      <c r="A83" s="83">
        <v>43740</v>
      </c>
      <c r="B83" s="79" t="s">
        <v>13768</v>
      </c>
      <c r="C83" s="84" t="s">
        <v>11534</v>
      </c>
    </row>
    <row r="84" spans="1:3" x14ac:dyDescent="0.25">
      <c r="A84" s="83">
        <v>43760</v>
      </c>
      <c r="B84" s="79" t="s">
        <v>13769</v>
      </c>
      <c r="C84" s="84" t="s">
        <v>11534</v>
      </c>
    </row>
    <row r="85" spans="1:3" x14ac:dyDescent="0.25">
      <c r="A85" s="83">
        <v>44124</v>
      </c>
      <c r="B85" s="79" t="s">
        <v>13879</v>
      </c>
      <c r="C85" s="84" t="s">
        <v>11534</v>
      </c>
    </row>
    <row r="86" spans="1:3" ht="31.5" x14ac:dyDescent="0.25">
      <c r="A86" s="83">
        <v>44124</v>
      </c>
      <c r="B86" s="79" t="s">
        <v>13772</v>
      </c>
      <c r="C86" s="84" t="s">
        <v>11534</v>
      </c>
    </row>
    <row r="87" spans="1:3" x14ac:dyDescent="0.25">
      <c r="A87" s="83">
        <v>44124</v>
      </c>
      <c r="B87" s="79" t="s">
        <v>13773</v>
      </c>
      <c r="C87" s="84" t="s">
        <v>11534</v>
      </c>
    </row>
    <row r="88" spans="1:3" x14ac:dyDescent="0.25">
      <c r="A88" s="83">
        <v>44124</v>
      </c>
      <c r="B88" s="79" t="s">
        <v>13774</v>
      </c>
      <c r="C88" s="84" t="s">
        <v>11534</v>
      </c>
    </row>
    <row r="89" spans="1:3" x14ac:dyDescent="0.25">
      <c r="A89" s="83">
        <v>44124</v>
      </c>
      <c r="B89" s="79" t="s">
        <v>13775</v>
      </c>
      <c r="C89" s="84" t="s">
        <v>11534</v>
      </c>
    </row>
    <row r="90" spans="1:3" x14ac:dyDescent="0.25">
      <c r="A90" s="83">
        <v>44124</v>
      </c>
      <c r="B90" s="79" t="s">
        <v>13776</v>
      </c>
      <c r="C90" s="84" t="s">
        <v>11534</v>
      </c>
    </row>
    <row r="91" spans="1:3" ht="31.5" x14ac:dyDescent="0.25">
      <c r="A91" s="83">
        <v>44124</v>
      </c>
      <c r="B91" s="79" t="s">
        <v>13878</v>
      </c>
      <c r="C91" s="84" t="s">
        <v>11534</v>
      </c>
    </row>
    <row r="92" spans="1:3" x14ac:dyDescent="0.25">
      <c r="A92" s="83">
        <v>44124</v>
      </c>
      <c r="B92" s="79" t="s">
        <v>13880</v>
      </c>
      <c r="C92" s="84" t="s">
        <v>11534</v>
      </c>
    </row>
    <row r="93" spans="1:3" x14ac:dyDescent="0.25">
      <c r="A93" s="83">
        <v>44124</v>
      </c>
      <c r="B93" s="79" t="s">
        <v>13882</v>
      </c>
      <c r="C93" s="84" t="s">
        <v>11534</v>
      </c>
    </row>
    <row r="94" spans="1:3" x14ac:dyDescent="0.25">
      <c r="A94" s="83">
        <v>44124</v>
      </c>
      <c r="B94" s="79" t="s">
        <v>13881</v>
      </c>
      <c r="C94" s="84" t="s">
        <v>11534</v>
      </c>
    </row>
    <row r="95" spans="1:3" x14ac:dyDescent="0.25">
      <c r="A95" s="83">
        <v>44132</v>
      </c>
      <c r="B95" s="79" t="s">
        <v>13890</v>
      </c>
      <c r="C95" s="84" t="s">
        <v>11534</v>
      </c>
    </row>
    <row r="96" spans="1:3" ht="47.25" x14ac:dyDescent="0.25">
      <c r="A96" s="83">
        <v>44132</v>
      </c>
      <c r="B96" s="79" t="s">
        <v>13891</v>
      </c>
      <c r="C96" s="84" t="s">
        <v>11534</v>
      </c>
    </row>
    <row r="97" spans="1:3" ht="31.5" x14ac:dyDescent="0.25">
      <c r="A97" s="83">
        <v>44132</v>
      </c>
      <c r="B97" s="79" t="s">
        <v>13892</v>
      </c>
      <c r="C97" s="84" t="s">
        <v>11534</v>
      </c>
    </row>
    <row r="98" spans="1:3" ht="31.5" x14ac:dyDescent="0.25">
      <c r="A98" s="83">
        <v>44132</v>
      </c>
      <c r="B98" s="79" t="s">
        <v>13893</v>
      </c>
      <c r="C98" s="84" t="s">
        <v>11534</v>
      </c>
    </row>
    <row r="99" spans="1:3" ht="31.5" x14ac:dyDescent="0.25">
      <c r="A99" s="83">
        <v>44134</v>
      </c>
      <c r="B99" s="79" t="s">
        <v>13894</v>
      </c>
      <c r="C99" s="84" t="s">
        <v>11534</v>
      </c>
    </row>
    <row r="100" spans="1:3" x14ac:dyDescent="0.25">
      <c r="A100" s="83">
        <v>44442</v>
      </c>
      <c r="B100" s="79" t="s">
        <v>13895</v>
      </c>
      <c r="C100" s="84" t="s">
        <v>11534</v>
      </c>
    </row>
    <row r="101" spans="1:3" x14ac:dyDescent="0.25">
      <c r="A101" s="83">
        <v>44442</v>
      </c>
      <c r="B101" s="79" t="s">
        <v>13910</v>
      </c>
      <c r="C101" s="84" t="s">
        <v>11534</v>
      </c>
    </row>
    <row r="102" spans="1:3" x14ac:dyDescent="0.25">
      <c r="A102" s="83">
        <v>44442</v>
      </c>
      <c r="B102" s="79" t="s">
        <v>13900</v>
      </c>
      <c r="C102" s="84" t="s">
        <v>11534</v>
      </c>
    </row>
    <row r="103" spans="1:3" x14ac:dyDescent="0.25">
      <c r="A103" s="83">
        <v>44442</v>
      </c>
      <c r="B103" s="79" t="s">
        <v>13901</v>
      </c>
      <c r="C103" s="84" t="s">
        <v>11534</v>
      </c>
    </row>
    <row r="104" spans="1:3" x14ac:dyDescent="0.25">
      <c r="A104" s="83">
        <v>44442</v>
      </c>
      <c r="B104" s="79" t="s">
        <v>13903</v>
      </c>
      <c r="C104" s="84" t="s">
        <v>11534</v>
      </c>
    </row>
    <row r="105" spans="1:3" x14ac:dyDescent="0.25">
      <c r="A105" s="83">
        <v>44442</v>
      </c>
      <c r="B105" s="79" t="s">
        <v>13905</v>
      </c>
      <c r="C105" s="84" t="s">
        <v>11534</v>
      </c>
    </row>
    <row r="106" spans="1:3" ht="31.5" x14ac:dyDescent="0.25">
      <c r="A106" s="83">
        <v>44442</v>
      </c>
      <c r="B106" s="79" t="s">
        <v>13906</v>
      </c>
      <c r="C106" s="84" t="s">
        <v>11534</v>
      </c>
    </row>
    <row r="107" spans="1:3" x14ac:dyDescent="0.25">
      <c r="A107" s="83">
        <v>44442</v>
      </c>
      <c r="B107" s="79" t="s">
        <v>13909</v>
      </c>
      <c r="C107" s="84" t="s">
        <v>11534</v>
      </c>
    </row>
    <row r="108" spans="1:3" x14ac:dyDescent="0.25">
      <c r="A108" s="83">
        <v>44573</v>
      </c>
      <c r="B108" s="79" t="s">
        <v>13911</v>
      </c>
      <c r="C108" s="84" t="s">
        <v>11534</v>
      </c>
    </row>
    <row r="109" spans="1:3" x14ac:dyDescent="0.25">
      <c r="A109" s="83">
        <v>44573</v>
      </c>
      <c r="B109" s="79" t="s">
        <v>13912</v>
      </c>
      <c r="C109" s="84" t="s">
        <v>11534</v>
      </c>
    </row>
    <row r="110" spans="1:3" x14ac:dyDescent="0.25">
      <c r="A110" s="83">
        <v>44631</v>
      </c>
      <c r="B110" s="79" t="s">
        <v>13914</v>
      </c>
      <c r="C110" s="84" t="s">
        <v>11534</v>
      </c>
    </row>
    <row r="111" spans="1:3" x14ac:dyDescent="0.25">
      <c r="A111" s="83">
        <v>44635</v>
      </c>
      <c r="B111" s="79" t="s">
        <v>13915</v>
      </c>
      <c r="C111" s="84" t="s">
        <v>11534</v>
      </c>
    </row>
    <row r="112" spans="1:3" x14ac:dyDescent="0.25">
      <c r="A112" s="83">
        <v>44635</v>
      </c>
      <c r="B112" s="79" t="s">
        <v>13916</v>
      </c>
      <c r="C112" s="84" t="s">
        <v>11534</v>
      </c>
    </row>
    <row r="113" spans="1:3" x14ac:dyDescent="0.25">
      <c r="A113" s="83">
        <v>44635</v>
      </c>
      <c r="B113" s="79" t="s">
        <v>13917</v>
      </c>
      <c r="C113" s="84" t="s">
        <v>11534</v>
      </c>
    </row>
    <row r="114" spans="1:3" x14ac:dyDescent="0.25">
      <c r="A114" s="83">
        <v>44652</v>
      </c>
      <c r="B114" s="79" t="s">
        <v>14043</v>
      </c>
      <c r="C114" s="84" t="s">
        <v>11534</v>
      </c>
    </row>
    <row r="115" spans="1:3" x14ac:dyDescent="0.25">
      <c r="A115" s="83">
        <v>44873</v>
      </c>
      <c r="B115" s="79" t="s">
        <v>14051</v>
      </c>
      <c r="C115" s="84" t="s">
        <v>11534</v>
      </c>
    </row>
    <row r="116" spans="1:3" ht="31.5" x14ac:dyDescent="0.25">
      <c r="A116" s="83">
        <v>44873</v>
      </c>
      <c r="B116" s="79" t="s">
        <v>14052</v>
      </c>
      <c r="C116" s="84" t="s">
        <v>11534</v>
      </c>
    </row>
    <row r="117" spans="1:3" x14ac:dyDescent="0.25">
      <c r="A117" s="83">
        <v>44873</v>
      </c>
      <c r="B117" s="79" t="s">
        <v>14053</v>
      </c>
      <c r="C117" s="84" t="s">
        <v>11534</v>
      </c>
    </row>
    <row r="118" spans="1:3" x14ac:dyDescent="0.25">
      <c r="A118" s="83">
        <v>44873</v>
      </c>
      <c r="B118" s="79" t="s">
        <v>14054</v>
      </c>
      <c r="C118" s="84" t="s">
        <v>11534</v>
      </c>
    </row>
    <row r="119" spans="1:3" x14ac:dyDescent="0.25">
      <c r="A119" s="83">
        <v>44873</v>
      </c>
      <c r="B119" s="79" t="s">
        <v>14079</v>
      </c>
      <c r="C119" s="84" t="s">
        <v>11534</v>
      </c>
    </row>
    <row r="120" spans="1:3" x14ac:dyDescent="0.25">
      <c r="A120" s="83">
        <v>44873</v>
      </c>
      <c r="B120" s="79" t="s">
        <v>14091</v>
      </c>
      <c r="C120" s="84" t="s">
        <v>11534</v>
      </c>
    </row>
    <row r="121" spans="1:3" x14ac:dyDescent="0.25">
      <c r="A121" s="83">
        <v>44873</v>
      </c>
      <c r="B121" s="79" t="s">
        <v>14089</v>
      </c>
      <c r="C121" s="84" t="s">
        <v>11534</v>
      </c>
    </row>
    <row r="122" spans="1:3" x14ac:dyDescent="0.25">
      <c r="A122" s="83">
        <v>44873</v>
      </c>
      <c r="B122" s="79" t="s">
        <v>14090</v>
      </c>
      <c r="C122" s="84" t="s">
        <v>11534</v>
      </c>
    </row>
    <row r="123" spans="1:3" x14ac:dyDescent="0.25">
      <c r="A123" s="83">
        <v>44904</v>
      </c>
      <c r="B123" s="79" t="s">
        <v>14097</v>
      </c>
      <c r="C123" s="84" t="s">
        <v>11534</v>
      </c>
    </row>
    <row r="124" spans="1:3" ht="31.5" x14ac:dyDescent="0.25">
      <c r="A124" s="83">
        <v>44904</v>
      </c>
      <c r="B124" s="79" t="s">
        <v>14155</v>
      </c>
      <c r="C124" s="84" t="s">
        <v>11534</v>
      </c>
    </row>
    <row r="125" spans="1:3" x14ac:dyDescent="0.25">
      <c r="A125" s="83">
        <v>44904</v>
      </c>
      <c r="B125" s="79" t="s">
        <v>14102</v>
      </c>
      <c r="C125" s="84" t="s">
        <v>11534</v>
      </c>
    </row>
    <row r="126" spans="1:3" x14ac:dyDescent="0.25">
      <c r="A126" s="83">
        <v>44904</v>
      </c>
      <c r="B126" s="79" t="s">
        <v>14103</v>
      </c>
      <c r="C126" s="84" t="s">
        <v>11534</v>
      </c>
    </row>
    <row r="127" spans="1:3" x14ac:dyDescent="0.25">
      <c r="A127" s="83">
        <v>45224</v>
      </c>
      <c r="B127" s="79" t="s">
        <v>14126</v>
      </c>
      <c r="C127" s="84" t="s">
        <v>11534</v>
      </c>
    </row>
    <row r="128" spans="1:3" x14ac:dyDescent="0.25">
      <c r="A128" s="83">
        <v>45224</v>
      </c>
      <c r="B128" s="79" t="s">
        <v>14267</v>
      </c>
      <c r="C128" s="84" t="s">
        <v>11534</v>
      </c>
    </row>
    <row r="129" spans="1:3" x14ac:dyDescent="0.25">
      <c r="A129" s="83">
        <v>45314</v>
      </c>
      <c r="B129" s="79" t="s">
        <v>14153</v>
      </c>
      <c r="C129" s="84" t="s">
        <v>11534</v>
      </c>
    </row>
    <row r="130" spans="1:3" ht="31.5" x14ac:dyDescent="0.25">
      <c r="A130" s="83">
        <v>45314</v>
      </c>
      <c r="B130" s="79" t="s">
        <v>14266</v>
      </c>
      <c r="C130" s="84" t="s">
        <v>11534</v>
      </c>
    </row>
    <row r="131" spans="1:3" x14ac:dyDescent="0.25">
      <c r="A131" s="83">
        <v>45314</v>
      </c>
      <c r="B131" s="79" t="s">
        <v>14128</v>
      </c>
      <c r="C131" s="84" t="s">
        <v>11534</v>
      </c>
    </row>
    <row r="132" spans="1:3" x14ac:dyDescent="0.25">
      <c r="A132" s="83">
        <v>45314</v>
      </c>
      <c r="B132" s="79" t="s">
        <v>14129</v>
      </c>
      <c r="C132" s="84" t="s">
        <v>11534</v>
      </c>
    </row>
    <row r="133" spans="1:3" ht="31.5" x14ac:dyDescent="0.25">
      <c r="A133" s="83">
        <v>45314</v>
      </c>
      <c r="B133" s="79" t="s">
        <v>14150</v>
      </c>
      <c r="C133" s="84" t="s">
        <v>11534</v>
      </c>
    </row>
    <row r="134" spans="1:3" x14ac:dyDescent="0.25">
      <c r="A134" s="83">
        <v>45314</v>
      </c>
      <c r="B134" s="79" t="s">
        <v>14154</v>
      </c>
      <c r="C134" s="84" t="s">
        <v>11534</v>
      </c>
    </row>
    <row r="135" spans="1:3" ht="31.5" x14ac:dyDescent="0.25">
      <c r="A135" s="83">
        <v>45314</v>
      </c>
      <c r="B135" s="79" t="s">
        <v>14265</v>
      </c>
      <c r="C135" s="84" t="s">
        <v>11534</v>
      </c>
    </row>
    <row r="136" spans="1:3" x14ac:dyDescent="0.25">
      <c r="A136" s="83">
        <v>45350</v>
      </c>
      <c r="B136" s="79" t="s">
        <v>14268</v>
      </c>
      <c r="C136" s="84" t="s">
        <v>11534</v>
      </c>
    </row>
    <row r="137" spans="1:3" ht="31.5" x14ac:dyDescent="0.25">
      <c r="A137" s="83">
        <v>45350</v>
      </c>
      <c r="B137" s="79" t="s">
        <v>14273</v>
      </c>
      <c r="C137" s="84" t="s">
        <v>11534</v>
      </c>
    </row>
    <row r="138" spans="1:3" x14ac:dyDescent="0.25">
      <c r="A138" s="83">
        <v>45351</v>
      </c>
      <c r="B138" s="79" t="s">
        <v>14270</v>
      </c>
      <c r="C138" s="84" t="s">
        <v>11534</v>
      </c>
    </row>
    <row r="139" spans="1:3" ht="31.5" x14ac:dyDescent="0.25">
      <c r="A139" s="83">
        <v>45351</v>
      </c>
      <c r="B139" s="79" t="s">
        <v>14274</v>
      </c>
      <c r="C139" s="84" t="s">
        <v>11534</v>
      </c>
    </row>
    <row r="140" spans="1:3" x14ac:dyDescent="0.25">
      <c r="A140" s="83">
        <v>45351</v>
      </c>
      <c r="B140" s="79" t="s">
        <v>14275</v>
      </c>
      <c r="C140" s="84" t="s">
        <v>11534</v>
      </c>
    </row>
    <row r="141" spans="1:3" x14ac:dyDescent="0.25">
      <c r="A141" s="83">
        <v>45351</v>
      </c>
      <c r="B141" s="79" t="s">
        <v>14293</v>
      </c>
      <c r="C141" s="84" t="s">
        <v>11534</v>
      </c>
    </row>
    <row r="142" spans="1:3" x14ac:dyDescent="0.25">
      <c r="A142" s="83">
        <v>45352</v>
      </c>
      <c r="B142" s="79" t="s">
        <v>14298</v>
      </c>
      <c r="C142" s="84" t="s">
        <v>11534</v>
      </c>
    </row>
    <row r="143" spans="1:3" ht="110.25" x14ac:dyDescent="0.25">
      <c r="A143" s="83">
        <v>45356</v>
      </c>
      <c r="B143" s="79" t="s">
        <v>14300</v>
      </c>
      <c r="C143" s="84" t="s">
        <v>11534</v>
      </c>
    </row>
    <row r="144" spans="1:3" x14ac:dyDescent="0.25">
      <c r="A144" s="83">
        <v>45505</v>
      </c>
      <c r="B144" s="79" t="s">
        <v>14304</v>
      </c>
      <c r="C144" s="84" t="s">
        <v>11534</v>
      </c>
    </row>
    <row r="145" spans="1:3" x14ac:dyDescent="0.25">
      <c r="A145" s="83">
        <v>46098</v>
      </c>
      <c r="B145" s="79" t="s">
        <v>14305</v>
      </c>
      <c r="C145" s="84" t="s">
        <v>11534</v>
      </c>
    </row>
    <row r="146" spans="1:3" x14ac:dyDescent="0.25">
      <c r="A146" s="83">
        <v>46098</v>
      </c>
      <c r="B146" s="79" t="s">
        <v>14306</v>
      </c>
      <c r="C146" s="84" t="s">
        <v>11534</v>
      </c>
    </row>
    <row r="147" spans="1:3" x14ac:dyDescent="0.25">
      <c r="A147" s="83">
        <v>46098</v>
      </c>
      <c r="B147" s="79" t="s">
        <v>14309</v>
      </c>
      <c r="C147" s="84" t="s">
        <v>11534</v>
      </c>
    </row>
    <row r="148" spans="1:3" x14ac:dyDescent="0.25">
      <c r="A148" s="83">
        <v>46098</v>
      </c>
      <c r="B148" s="79" t="s">
        <v>14310</v>
      </c>
      <c r="C148" s="84" t="s">
        <v>11534</v>
      </c>
    </row>
    <row r="149" spans="1:3" ht="31.5" x14ac:dyDescent="0.25">
      <c r="A149" s="83">
        <v>46098</v>
      </c>
      <c r="B149" s="79" t="s">
        <v>14313</v>
      </c>
      <c r="C149" s="84" t="s">
        <v>11534</v>
      </c>
    </row>
    <row r="150" spans="1:3" x14ac:dyDescent="0.25">
      <c r="A150" s="83">
        <v>46098</v>
      </c>
      <c r="B150" s="79" t="s">
        <v>14314</v>
      </c>
      <c r="C150" s="84" t="s">
        <v>11534</v>
      </c>
    </row>
    <row r="151" spans="1:3" x14ac:dyDescent="0.25">
      <c r="A151" s="83">
        <v>46098</v>
      </c>
      <c r="B151" s="79" t="s">
        <v>14317</v>
      </c>
      <c r="C151" s="84" t="s">
        <v>11534</v>
      </c>
    </row>
    <row r="152" spans="1:3" x14ac:dyDescent="0.25">
      <c r="A152" s="83">
        <v>46098</v>
      </c>
      <c r="B152" s="79" t="s">
        <v>14318</v>
      </c>
      <c r="C152" s="84" t="s">
        <v>11534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7596E8082AD04F937B3D89B29D5484" ma:contentTypeVersion="19" ma:contentTypeDescription="Create a new document." ma:contentTypeScope="" ma:versionID="3ab3c45e574720608e00479d49131273">
  <xsd:schema xmlns:xsd="http://www.w3.org/2001/XMLSchema" xmlns:xs="http://www.w3.org/2001/XMLSchema" xmlns:p="http://schemas.microsoft.com/office/2006/metadata/properties" xmlns:ns2="14a1290a-fb64-4acd-8bc6-97dbef60505b" xmlns:ns3="02617c3e-573d-4b6e-8178-608e9b4df8d5" xmlns:ns4="e03d3389-f8af-4144-b610-3809633d59f1" targetNamespace="http://schemas.microsoft.com/office/2006/metadata/properties" ma:root="true" ma:fieldsID="6e017f7c25c5f6523e3048c7181e6f51" ns2:_="" ns3:_="" ns4:_="">
    <xsd:import namespace="14a1290a-fb64-4acd-8bc6-97dbef60505b"/>
    <xsd:import namespace="02617c3e-573d-4b6e-8178-608e9b4df8d5"/>
    <xsd:import namespace="e03d3389-f8af-4144-b610-3809633d59f1"/>
    <xsd:element name="properties">
      <xsd:complexType>
        <xsd:sequence>
          <xsd:element name="documentManagement">
            <xsd:complexType>
              <xsd:all>
                <xsd:element ref="ns2:_dlc_DocId" minOccurs="0"/>
                <xsd:element ref="ns2:_dlc_DocIdUrl" minOccurs="0"/>
                <xsd:element ref="ns2:_dlc_DocIdPersistId" minOccurs="0"/>
                <xsd:element ref="ns3:di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a1290a-fb64-4acd-8bc6-97dbef60505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2617c3e-573d-4b6e-8178-608e9b4df8d5" elementFormDefault="qualified">
    <xsd:import namespace="http://schemas.microsoft.com/office/2006/documentManagement/types"/>
    <xsd:import namespace="http://schemas.microsoft.com/office/infopath/2007/PartnerControls"/>
    <xsd:element name="dir" ma:index="11" nillable="true" ma:displayName="dir" ma:internalName="d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03d3389-f8af-4144-b610-3809633d59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ir xmlns="02617c3e-573d-4b6e-8178-608e9b4df8d5" xsi:nil="true"/>
  </documentManagement>
</p:properties>
</file>

<file path=customXml/itemProps1.xml><?xml version="1.0" encoding="utf-8"?>
<ds:datastoreItem xmlns:ds="http://schemas.openxmlformats.org/officeDocument/2006/customXml" ds:itemID="{353D0F35-7E61-4CC9-AEE4-CD9FCA7EA088}"/>
</file>

<file path=customXml/itemProps2.xml><?xml version="1.0" encoding="utf-8"?>
<ds:datastoreItem xmlns:ds="http://schemas.openxmlformats.org/officeDocument/2006/customXml" ds:itemID="{7C4CA864-23DC-433C-9B20-1467DE308C08}"/>
</file>

<file path=customXml/itemProps3.xml><?xml version="1.0" encoding="utf-8"?>
<ds:datastoreItem xmlns:ds="http://schemas.openxmlformats.org/officeDocument/2006/customXml" ds:itemID="{701C2DC0-68DD-4BA2-8196-1CE08A93E909}"/>
</file>

<file path=customXml/itemProps4.xml><?xml version="1.0" encoding="utf-8"?>
<ds:datastoreItem xmlns:ds="http://schemas.openxmlformats.org/officeDocument/2006/customXml" ds:itemID="{6000FC1E-24ED-4AE9-AFB0-9FD492C279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Flavor Unfitness Worksheet</vt:lpstr>
      <vt:lpstr>Primary Guidelines (lbs-gal)</vt:lpstr>
      <vt:lpstr>Primary Guidelines (g-mL)</vt:lpstr>
      <vt:lpstr>1% Solutions</vt:lpstr>
      <vt:lpstr>Botanical Ext &amp; Dietary Supp</vt:lpstr>
      <vt:lpstr>0.1% Solutions</vt:lpstr>
      <vt:lpstr>GRAS Materials</vt:lpstr>
      <vt:lpstr>Limited Ingredient List</vt:lpstr>
      <vt:lpstr>No Guideline List</vt:lpstr>
      <vt:lpstr>Fenaroli</vt:lpstr>
      <vt:lpstr>Limited Ingredients (hidden)</vt:lpstr>
      <vt:lpstr>Updates</vt:lpstr>
      <vt:lpstr>'Flavor Unfitness Worksheet'!Print_Area</vt:lpstr>
      <vt:lpstr>'Primary Guidelines (g-mL)'!Print_Area</vt:lpstr>
      <vt:lpstr>'Primary Guidelines (lbs-gal)'!Print_Area</vt:lpstr>
    </vt:vector>
  </TitlesOfParts>
  <Company>Alcohol &amp; Tobacco Tax &amp; Trade Bureau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TTB</dc:creator>
  <cp:lastModifiedBy>Sanderoff, Rachel K.</cp:lastModifiedBy>
  <cp:lastPrinted>2015-06-19T18:38:22Z</cp:lastPrinted>
  <dcterms:created xsi:type="dcterms:W3CDTF">2010-04-08T18:57:40Z</dcterms:created>
  <dcterms:modified xsi:type="dcterms:W3CDTF">2026-03-25T11:39:02Z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idSession">
    <vt:lpwstr>False</vt:lpwstr>
  </property>
  <property fmtid="{D5CDD505-2E9C-101B-9397-08002B2CF9AE}" pid="3" name="MSIP_Label_c9a1b251-8b9e-4059-8b96-32f7259f1931_Enabled">
    <vt:lpwstr>true</vt:lpwstr>
  </property>
  <property fmtid="{D5CDD505-2E9C-101B-9397-08002B2CF9AE}" pid="4" name="MSIP_Label_c9a1b251-8b9e-4059-8b96-32f7259f1931_SetDate">
    <vt:lpwstr>2025-03-25T20:13:41Z</vt:lpwstr>
  </property>
  <property fmtid="{D5CDD505-2E9C-101B-9397-08002B2CF9AE}" pid="5" name="MSIP_Label_c9a1b251-8b9e-4059-8b96-32f7259f1931_Method">
    <vt:lpwstr>Standard</vt:lpwstr>
  </property>
  <property fmtid="{D5CDD505-2E9C-101B-9397-08002B2CF9AE}" pid="6" name="MSIP_Label_c9a1b251-8b9e-4059-8b96-32f7259f1931_Name">
    <vt:lpwstr>CUI Basic</vt:lpwstr>
  </property>
  <property fmtid="{D5CDD505-2E9C-101B-9397-08002B2CF9AE}" pid="7" name="MSIP_Label_c9a1b251-8b9e-4059-8b96-32f7259f1931_SiteId">
    <vt:lpwstr>ab5eeca9-2540-4909-a9ee-17cb3edf5cec</vt:lpwstr>
  </property>
  <property fmtid="{D5CDD505-2E9C-101B-9397-08002B2CF9AE}" pid="8" name="MSIP_Label_c9a1b251-8b9e-4059-8b96-32f7259f1931_ActionId">
    <vt:lpwstr>c86c8700-17a4-465c-b4e7-cb714cefd63e</vt:lpwstr>
  </property>
  <property fmtid="{D5CDD505-2E9C-101B-9397-08002B2CF9AE}" pid="9" name="MSIP_Label_c9a1b251-8b9e-4059-8b96-32f7259f1931_ContentBits">
    <vt:lpwstr>0</vt:lpwstr>
  </property>
  <property fmtid="{D5CDD505-2E9C-101B-9397-08002B2CF9AE}" pid="10" name="ContentTypeId">
    <vt:lpwstr>0x010100877596E8082AD04F937B3D89B29D5484</vt:lpwstr>
  </property>
</Properties>
</file>